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I:\Websites\Pscweb\utilities\electric\11 thru 19\19docs\1903518\"/>
    </mc:Choice>
  </mc:AlternateContent>
  <bookViews>
    <workbookView xWindow="0" yWindow="0" windowWidth="23040" windowHeight="9372"/>
  </bookViews>
  <sheets>
    <sheet name="Table 1" sheetId="25" r:id="rId1"/>
    <sheet name="Table 2" sheetId="66" r:id="rId2"/>
    <sheet name="Table 4" sheetId="28" r:id="rId3"/>
    <sheet name="Table3ACsummary" sheetId="77" state="hidden" r:id="rId4"/>
    <sheet name="Table 3 TransCost" sheetId="47" state="hidden" r:id="rId5"/>
    <sheet name="Table 3 UT CP Wind_2023" sheetId="81" state="hidden" r:id="rId6"/>
    <sheet name="Table 3 WYAE Wind_2024" sheetId="43" state="hidden" r:id="rId7"/>
    <sheet name="Table 3 PV wS UTS_2024" sheetId="67" state="hidden" r:id="rId8"/>
    <sheet name="Table 3 PV wS UTS_2030" sheetId="80" state="hidden" r:id="rId9"/>
    <sheet name="Table 3 PV wS JB_2024" sheetId="71" state="hidden" r:id="rId10"/>
    <sheet name="Table 3 PV wS JB_2029" sheetId="78" state="hidden" r:id="rId11"/>
    <sheet name="Table 3 PV wS SO_2024" sheetId="72" state="hidden" r:id="rId12"/>
    <sheet name="Table 3 PV wS YK_2024" sheetId="73" state="hidden" r:id="rId13"/>
    <sheet name="Table 5" sheetId="31" r:id="rId14"/>
    <sheet name="Table 3 PV wS UTN_2024" sheetId="70" r:id="rId15"/>
    <sheet name="Table 3 185 MW (NTN) 2026)" sheetId="68" state="hidden" r:id="rId16"/>
    <sheet name="Table 3 YK Wind wS_2029" sheetId="76" state="hidden" r:id="rId17"/>
    <sheet name="Table 3 ID Wind_2030" sheetId="75" state="hidden" r:id="rId18"/>
    <sheet name="Table 3 ID Wind wS_2032" sheetId="79" state="hidden" r:id="rId19"/>
  </sheets>
  <externalReferences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200_SCCT_UtahN" localSheetId="1">'[1]Table 1'!$I$19</definedName>
    <definedName name="_200_SCCT_UtahN">'Table 1'!$I$19</definedName>
    <definedName name="_200_SCCT_WYNE">'Table 1'!$I$21</definedName>
    <definedName name="_30_Geo_West" localSheetId="1">'[1]Table 1'!$I$17</definedName>
    <definedName name="_30_Geo_West" localSheetId="15">'Table 1'!$I$17</definedName>
    <definedName name="_30_Geo_West" localSheetId="4">'Table 1'!$I$17</definedName>
    <definedName name="_30_Geo_West" localSheetId="5">'[2]Table 1'!$I$17</definedName>
    <definedName name="_30_Geo_West">'Table 1'!$I$17</definedName>
    <definedName name="_436_CCCT_WestMain" localSheetId="1">'[1]Table 1'!$I$18</definedName>
    <definedName name="_436_CCCT_WestMain" localSheetId="15">'Table 1'!$I$18</definedName>
    <definedName name="_436_CCCT_WestMain" localSheetId="4">'Table 1'!$I$18</definedName>
    <definedName name="_436_CCCT_WestMain" localSheetId="5">'[2]Table 1'!$I$18</definedName>
    <definedName name="_436_CCCT_WestMain">'Table 1'!$I$18</definedName>
    <definedName name="_477_CCCT_WestMain" localSheetId="1">'Table 1'!$I$18</definedName>
    <definedName name="_477_CCCT_WestMain">'[3]Table 1'!$I$18</definedName>
    <definedName name="_477_CCCT_WYNE">'Table 1'!$I$20</definedName>
    <definedName name="_635_CCCT_UtahS" localSheetId="1">'Table 1'!$I$19</definedName>
    <definedName name="_635_CCCT_UtahS">'[3]Table 1'!$I$19</definedName>
    <definedName name="_635_CCCT_WyoNE" localSheetId="1">'Table 1'!$I$17</definedName>
    <definedName name="_635_CCCT_WyoNE">'[3]Table 1'!$I$17</definedName>
    <definedName name="_774_Wind_IDGoshen">'Table 1'!$I$23</definedName>
    <definedName name="_85_Wind_DJ_2031">'Table 1'!$I$22</definedName>
    <definedName name="_j1" localSheetId="1" hidden="1">{"PRINT",#N/A,TRUE,"APPA";"PRINT",#N/A,TRUE,"APS";"PRINT",#N/A,TRUE,"BHPL";"PRINT",#N/A,TRUE,"BHPL2";"PRINT",#N/A,TRUE,"CDWR";"PRINT",#N/A,TRUE,"EWEB";"PRINT",#N/A,TRUE,"LADWP";"PRINT",#N/A,TRUE,"NEVBASE"}</definedName>
    <definedName name="_j1" localSheetId="15" hidden="1">{"PRINT",#N/A,TRUE,"APPA";"PRINT",#N/A,TRUE,"APS";"PRINT",#N/A,TRUE,"BHPL";"PRINT",#N/A,TRUE,"BHPL2";"PRINT",#N/A,TRUE,"CDWR";"PRINT",#N/A,TRUE,"EWEB";"PRINT",#N/A,TRUE,"LADWP";"PRINT",#N/A,TRUE,"NEVBASE"}</definedName>
    <definedName name="_j1" localSheetId="18" hidden="1">{"PRINT",#N/A,TRUE,"APPA";"PRINT",#N/A,TRUE,"APS";"PRINT",#N/A,TRUE,"BHPL";"PRINT",#N/A,TRUE,"BHPL2";"PRINT",#N/A,TRUE,"CDWR";"PRINT",#N/A,TRUE,"EWEB";"PRINT",#N/A,TRUE,"LADWP";"PRINT",#N/A,TRUE,"NEVBASE"}</definedName>
    <definedName name="_j1" localSheetId="17" hidden="1">{"PRINT",#N/A,TRUE,"APPA";"PRINT",#N/A,TRUE,"APS";"PRINT",#N/A,TRUE,"BHPL";"PRINT",#N/A,TRUE,"BHPL2";"PRINT",#N/A,TRUE,"CDWR";"PRINT",#N/A,TRUE,"EWEB";"PRINT",#N/A,TRUE,"LADWP";"PRINT",#N/A,TRUE,"NEVBASE"}</definedName>
    <definedName name="_j1" localSheetId="9" hidden="1">{"PRINT",#N/A,TRUE,"APPA";"PRINT",#N/A,TRUE,"APS";"PRINT",#N/A,TRUE,"BHPL";"PRINT",#N/A,TRUE,"BHPL2";"PRINT",#N/A,TRUE,"CDWR";"PRINT",#N/A,TRUE,"EWEB";"PRINT",#N/A,TRUE,"LADWP";"PRINT",#N/A,TRUE,"NEVBASE"}</definedName>
    <definedName name="_j1" localSheetId="10" hidden="1">{"PRINT",#N/A,TRUE,"APPA";"PRINT",#N/A,TRUE,"APS";"PRINT",#N/A,TRUE,"BHPL";"PRINT",#N/A,TRUE,"BHPL2";"PRINT",#N/A,TRUE,"CDWR";"PRINT",#N/A,TRUE,"EWEB";"PRINT",#N/A,TRUE,"LADWP";"PRINT",#N/A,TRUE,"NEVBASE"}</definedName>
    <definedName name="_j1" localSheetId="11" hidden="1">{"PRINT",#N/A,TRUE,"APPA";"PRINT",#N/A,TRUE,"APS";"PRINT",#N/A,TRUE,"BHPL";"PRINT",#N/A,TRUE,"BHPL2";"PRINT",#N/A,TRUE,"CDWR";"PRINT",#N/A,TRUE,"EWEB";"PRINT",#N/A,TRUE,"LADWP";"PRINT",#N/A,TRUE,"NEVBASE"}</definedName>
    <definedName name="_j1" localSheetId="14" hidden="1">{"PRINT",#N/A,TRUE,"APPA";"PRINT",#N/A,TRUE,"APS";"PRINT",#N/A,TRUE,"BHPL";"PRINT",#N/A,TRUE,"BHPL2";"PRINT",#N/A,TRUE,"CDWR";"PRINT",#N/A,TRUE,"EWEB";"PRINT",#N/A,TRUE,"LADWP";"PRINT",#N/A,TRUE,"NEVBASE"}</definedName>
    <definedName name="_j1" localSheetId="7" hidden="1">{"PRINT",#N/A,TRUE,"APPA";"PRINT",#N/A,TRUE,"APS";"PRINT",#N/A,TRUE,"BHPL";"PRINT",#N/A,TRUE,"BHPL2";"PRINT",#N/A,TRUE,"CDWR";"PRINT",#N/A,TRUE,"EWEB";"PRINT",#N/A,TRUE,"LADWP";"PRINT",#N/A,TRUE,"NEVBASE"}</definedName>
    <definedName name="_j1" localSheetId="8" hidden="1">{"PRINT",#N/A,TRUE,"APPA";"PRINT",#N/A,TRUE,"APS";"PRINT",#N/A,TRUE,"BHPL";"PRINT",#N/A,TRUE,"BHPL2";"PRINT",#N/A,TRUE,"CDWR";"PRINT",#N/A,TRUE,"EWEB";"PRINT",#N/A,TRUE,"LADWP";"PRINT",#N/A,TRUE,"NEVBASE"}</definedName>
    <definedName name="_j1" localSheetId="12" hidden="1">{"PRINT",#N/A,TRUE,"APPA";"PRINT",#N/A,TRUE,"APS";"PRINT",#N/A,TRUE,"BHPL";"PRINT",#N/A,TRUE,"BHPL2";"PRINT",#N/A,TRUE,"CDWR";"PRINT",#N/A,TRUE,"EWEB";"PRINT",#N/A,TRUE,"LADWP";"PRINT",#N/A,TRUE,"NEVBASE"}</definedName>
    <definedName name="_j1" localSheetId="4" hidden="1">{"PRINT",#N/A,TRUE,"APPA";"PRINT",#N/A,TRUE,"APS";"PRINT",#N/A,TRUE,"BHPL";"PRINT",#N/A,TRUE,"BHPL2";"PRINT",#N/A,TRUE,"CDWR";"PRINT",#N/A,TRUE,"EWEB";"PRINT",#N/A,TRUE,"LADWP";"PRINT",#N/A,TRUE,"NEVBASE"}</definedName>
    <definedName name="_j1" localSheetId="5" hidden="1">{"PRINT",#N/A,TRUE,"APPA";"PRINT",#N/A,TRUE,"APS";"PRINT",#N/A,TRUE,"BHPL";"PRINT",#N/A,TRUE,"BHPL2";"PRINT",#N/A,TRUE,"CDWR";"PRINT",#N/A,TRUE,"EWEB";"PRINT",#N/A,TRUE,"LADWP";"PRINT",#N/A,TRUE,"NEVBASE"}</definedName>
    <definedName name="_j1" localSheetId="6" hidden="1">{"PRINT",#N/A,TRUE,"APPA";"PRINT",#N/A,TRUE,"APS";"PRINT",#N/A,TRUE,"BHPL";"PRINT",#N/A,TRUE,"BHPL2";"PRINT",#N/A,TRUE,"CDWR";"PRINT",#N/A,TRUE,"EWEB";"PRINT",#N/A,TRUE,"LADWP";"PRINT",#N/A,TRUE,"NEVBASE"}</definedName>
    <definedName name="_j1" localSheetId="16" hidden="1">{"PRINT",#N/A,TRUE,"APPA";"PRINT",#N/A,TRUE,"APS";"PRINT",#N/A,TRUE,"BHPL";"PRINT",#N/A,TRUE,"BHPL2";"PRINT",#N/A,TRUE,"CDWR";"PRINT",#N/A,TRUE,"EWEB";"PRINT",#N/A,TRUE,"LADWP";"PRINT",#N/A,TRUE,"NEVBASE"}</definedName>
    <definedName name="_j1" hidden="1">{"PRINT",#N/A,TRUE,"APPA";"PRINT",#N/A,TRUE,"APS";"PRINT",#N/A,TRUE,"BHPL";"PRINT",#N/A,TRUE,"BHPL2";"PRINT",#N/A,TRUE,"CDWR";"PRINT",#N/A,TRUE,"EWEB";"PRINT",#N/A,TRUE,"LADWP";"PRINT",#N/A,TRUE,"NEVBASE"}</definedName>
    <definedName name="_j2" localSheetId="1" hidden="1">{"PRINT",#N/A,TRUE,"APPA";"PRINT",#N/A,TRUE,"APS";"PRINT",#N/A,TRUE,"BHPL";"PRINT",#N/A,TRUE,"BHPL2";"PRINT",#N/A,TRUE,"CDWR";"PRINT",#N/A,TRUE,"EWEB";"PRINT",#N/A,TRUE,"LADWP";"PRINT",#N/A,TRUE,"NEVBASE"}</definedName>
    <definedName name="_j2" localSheetId="15" hidden="1">{"PRINT",#N/A,TRUE,"APPA";"PRINT",#N/A,TRUE,"APS";"PRINT",#N/A,TRUE,"BHPL";"PRINT",#N/A,TRUE,"BHPL2";"PRINT",#N/A,TRUE,"CDWR";"PRINT",#N/A,TRUE,"EWEB";"PRINT",#N/A,TRUE,"LADWP";"PRINT",#N/A,TRUE,"NEVBASE"}</definedName>
    <definedName name="_j2" localSheetId="18" hidden="1">{"PRINT",#N/A,TRUE,"APPA";"PRINT",#N/A,TRUE,"APS";"PRINT",#N/A,TRUE,"BHPL";"PRINT",#N/A,TRUE,"BHPL2";"PRINT",#N/A,TRUE,"CDWR";"PRINT",#N/A,TRUE,"EWEB";"PRINT",#N/A,TRUE,"LADWP";"PRINT",#N/A,TRUE,"NEVBASE"}</definedName>
    <definedName name="_j2" localSheetId="17" hidden="1">{"PRINT",#N/A,TRUE,"APPA";"PRINT",#N/A,TRUE,"APS";"PRINT",#N/A,TRUE,"BHPL";"PRINT",#N/A,TRUE,"BHPL2";"PRINT",#N/A,TRUE,"CDWR";"PRINT",#N/A,TRUE,"EWEB";"PRINT",#N/A,TRUE,"LADWP";"PRINT",#N/A,TRUE,"NEVBASE"}</definedName>
    <definedName name="_j2" localSheetId="9" hidden="1">{"PRINT",#N/A,TRUE,"APPA";"PRINT",#N/A,TRUE,"APS";"PRINT",#N/A,TRUE,"BHPL";"PRINT",#N/A,TRUE,"BHPL2";"PRINT",#N/A,TRUE,"CDWR";"PRINT",#N/A,TRUE,"EWEB";"PRINT",#N/A,TRUE,"LADWP";"PRINT",#N/A,TRUE,"NEVBASE"}</definedName>
    <definedName name="_j2" localSheetId="10" hidden="1">{"PRINT",#N/A,TRUE,"APPA";"PRINT",#N/A,TRUE,"APS";"PRINT",#N/A,TRUE,"BHPL";"PRINT",#N/A,TRUE,"BHPL2";"PRINT",#N/A,TRUE,"CDWR";"PRINT",#N/A,TRUE,"EWEB";"PRINT",#N/A,TRUE,"LADWP";"PRINT",#N/A,TRUE,"NEVBASE"}</definedName>
    <definedName name="_j2" localSheetId="11" hidden="1">{"PRINT",#N/A,TRUE,"APPA";"PRINT",#N/A,TRUE,"APS";"PRINT",#N/A,TRUE,"BHPL";"PRINT",#N/A,TRUE,"BHPL2";"PRINT",#N/A,TRUE,"CDWR";"PRINT",#N/A,TRUE,"EWEB";"PRINT",#N/A,TRUE,"LADWP";"PRINT",#N/A,TRUE,"NEVBASE"}</definedName>
    <definedName name="_j2" localSheetId="14" hidden="1">{"PRINT",#N/A,TRUE,"APPA";"PRINT",#N/A,TRUE,"APS";"PRINT",#N/A,TRUE,"BHPL";"PRINT",#N/A,TRUE,"BHPL2";"PRINT",#N/A,TRUE,"CDWR";"PRINT",#N/A,TRUE,"EWEB";"PRINT",#N/A,TRUE,"LADWP";"PRINT",#N/A,TRUE,"NEVBASE"}</definedName>
    <definedName name="_j2" localSheetId="7" hidden="1">{"PRINT",#N/A,TRUE,"APPA";"PRINT",#N/A,TRUE,"APS";"PRINT",#N/A,TRUE,"BHPL";"PRINT",#N/A,TRUE,"BHPL2";"PRINT",#N/A,TRUE,"CDWR";"PRINT",#N/A,TRUE,"EWEB";"PRINT",#N/A,TRUE,"LADWP";"PRINT",#N/A,TRUE,"NEVBASE"}</definedName>
    <definedName name="_j2" localSheetId="8" hidden="1">{"PRINT",#N/A,TRUE,"APPA";"PRINT",#N/A,TRUE,"APS";"PRINT",#N/A,TRUE,"BHPL";"PRINT",#N/A,TRUE,"BHPL2";"PRINT",#N/A,TRUE,"CDWR";"PRINT",#N/A,TRUE,"EWEB";"PRINT",#N/A,TRUE,"LADWP";"PRINT",#N/A,TRUE,"NEVBASE"}</definedName>
    <definedName name="_j2" localSheetId="12" hidden="1">{"PRINT",#N/A,TRUE,"APPA";"PRINT",#N/A,TRUE,"APS";"PRINT",#N/A,TRUE,"BHPL";"PRINT",#N/A,TRUE,"BHPL2";"PRINT",#N/A,TRUE,"CDWR";"PRINT",#N/A,TRUE,"EWEB";"PRINT",#N/A,TRUE,"LADWP";"PRINT",#N/A,TRUE,"NEVBASE"}</definedName>
    <definedName name="_j2" localSheetId="4" hidden="1">{"PRINT",#N/A,TRUE,"APPA";"PRINT",#N/A,TRUE,"APS";"PRINT",#N/A,TRUE,"BHPL";"PRINT",#N/A,TRUE,"BHPL2";"PRINT",#N/A,TRUE,"CDWR";"PRINT",#N/A,TRUE,"EWEB";"PRINT",#N/A,TRUE,"LADWP";"PRINT",#N/A,TRUE,"NEVBASE"}</definedName>
    <definedName name="_j2" localSheetId="5" hidden="1">{"PRINT",#N/A,TRUE,"APPA";"PRINT",#N/A,TRUE,"APS";"PRINT",#N/A,TRUE,"BHPL";"PRINT",#N/A,TRUE,"BHPL2";"PRINT",#N/A,TRUE,"CDWR";"PRINT",#N/A,TRUE,"EWEB";"PRINT",#N/A,TRUE,"LADWP";"PRINT",#N/A,TRUE,"NEVBASE"}</definedName>
    <definedName name="_j2" localSheetId="6" hidden="1">{"PRINT",#N/A,TRUE,"APPA";"PRINT",#N/A,TRUE,"APS";"PRINT",#N/A,TRUE,"BHPL";"PRINT",#N/A,TRUE,"BHPL2";"PRINT",#N/A,TRUE,"CDWR";"PRINT",#N/A,TRUE,"EWEB";"PRINT",#N/A,TRUE,"LADWP";"PRINT",#N/A,TRUE,"NEVBASE"}</definedName>
    <definedName name="_j2" localSheetId="16" hidden="1">{"PRINT",#N/A,TRUE,"APPA";"PRINT",#N/A,TRUE,"APS";"PRINT",#N/A,TRUE,"BHPL";"PRINT",#N/A,TRUE,"BHPL2";"PRINT",#N/A,TRUE,"CDWR";"PRINT",#N/A,TRUE,"EWEB";"PRINT",#N/A,TRUE,"LADWP";"PRINT",#N/A,TRUE,"NEVBASE"}</definedName>
    <definedName name="_j2" hidden="1">{"PRINT",#N/A,TRUE,"APPA";"PRINT",#N/A,TRUE,"APS";"PRINT",#N/A,TRUE,"BHPL";"PRINT",#N/A,TRUE,"BHPL2";"PRINT",#N/A,TRUE,"CDWR";"PRINT",#N/A,TRUE,"EWEB";"PRINT",#N/A,TRUE,"LADWP";"PRINT",#N/A,TRUE,"NEVBASE"}</definedName>
    <definedName name="_j3" localSheetId="1" hidden="1">{"PRINT",#N/A,TRUE,"APPA";"PRINT",#N/A,TRUE,"APS";"PRINT",#N/A,TRUE,"BHPL";"PRINT",#N/A,TRUE,"BHPL2";"PRINT",#N/A,TRUE,"CDWR";"PRINT",#N/A,TRUE,"EWEB";"PRINT",#N/A,TRUE,"LADWP";"PRINT",#N/A,TRUE,"NEVBASE"}</definedName>
    <definedName name="_j3" localSheetId="15" hidden="1">{"PRINT",#N/A,TRUE,"APPA";"PRINT",#N/A,TRUE,"APS";"PRINT",#N/A,TRUE,"BHPL";"PRINT",#N/A,TRUE,"BHPL2";"PRINT",#N/A,TRUE,"CDWR";"PRINT",#N/A,TRUE,"EWEB";"PRINT",#N/A,TRUE,"LADWP";"PRINT",#N/A,TRUE,"NEVBASE"}</definedName>
    <definedName name="_j3" localSheetId="18" hidden="1">{"PRINT",#N/A,TRUE,"APPA";"PRINT",#N/A,TRUE,"APS";"PRINT",#N/A,TRUE,"BHPL";"PRINT",#N/A,TRUE,"BHPL2";"PRINT",#N/A,TRUE,"CDWR";"PRINT",#N/A,TRUE,"EWEB";"PRINT",#N/A,TRUE,"LADWP";"PRINT",#N/A,TRUE,"NEVBASE"}</definedName>
    <definedName name="_j3" localSheetId="17" hidden="1">{"PRINT",#N/A,TRUE,"APPA";"PRINT",#N/A,TRUE,"APS";"PRINT",#N/A,TRUE,"BHPL";"PRINT",#N/A,TRUE,"BHPL2";"PRINT",#N/A,TRUE,"CDWR";"PRINT",#N/A,TRUE,"EWEB";"PRINT",#N/A,TRUE,"LADWP";"PRINT",#N/A,TRUE,"NEVBASE"}</definedName>
    <definedName name="_j3" localSheetId="9" hidden="1">{"PRINT",#N/A,TRUE,"APPA";"PRINT",#N/A,TRUE,"APS";"PRINT",#N/A,TRUE,"BHPL";"PRINT",#N/A,TRUE,"BHPL2";"PRINT",#N/A,TRUE,"CDWR";"PRINT",#N/A,TRUE,"EWEB";"PRINT",#N/A,TRUE,"LADWP";"PRINT",#N/A,TRUE,"NEVBASE"}</definedName>
    <definedName name="_j3" localSheetId="10" hidden="1">{"PRINT",#N/A,TRUE,"APPA";"PRINT",#N/A,TRUE,"APS";"PRINT",#N/A,TRUE,"BHPL";"PRINT",#N/A,TRUE,"BHPL2";"PRINT",#N/A,TRUE,"CDWR";"PRINT",#N/A,TRUE,"EWEB";"PRINT",#N/A,TRUE,"LADWP";"PRINT",#N/A,TRUE,"NEVBASE"}</definedName>
    <definedName name="_j3" localSheetId="11" hidden="1">{"PRINT",#N/A,TRUE,"APPA";"PRINT",#N/A,TRUE,"APS";"PRINT",#N/A,TRUE,"BHPL";"PRINT",#N/A,TRUE,"BHPL2";"PRINT",#N/A,TRUE,"CDWR";"PRINT",#N/A,TRUE,"EWEB";"PRINT",#N/A,TRUE,"LADWP";"PRINT",#N/A,TRUE,"NEVBASE"}</definedName>
    <definedName name="_j3" localSheetId="14" hidden="1">{"PRINT",#N/A,TRUE,"APPA";"PRINT",#N/A,TRUE,"APS";"PRINT",#N/A,TRUE,"BHPL";"PRINT",#N/A,TRUE,"BHPL2";"PRINT",#N/A,TRUE,"CDWR";"PRINT",#N/A,TRUE,"EWEB";"PRINT",#N/A,TRUE,"LADWP";"PRINT",#N/A,TRUE,"NEVBASE"}</definedName>
    <definedName name="_j3" localSheetId="7" hidden="1">{"PRINT",#N/A,TRUE,"APPA";"PRINT",#N/A,TRUE,"APS";"PRINT",#N/A,TRUE,"BHPL";"PRINT",#N/A,TRUE,"BHPL2";"PRINT",#N/A,TRUE,"CDWR";"PRINT",#N/A,TRUE,"EWEB";"PRINT",#N/A,TRUE,"LADWP";"PRINT",#N/A,TRUE,"NEVBASE"}</definedName>
    <definedName name="_j3" localSheetId="8" hidden="1">{"PRINT",#N/A,TRUE,"APPA";"PRINT",#N/A,TRUE,"APS";"PRINT",#N/A,TRUE,"BHPL";"PRINT",#N/A,TRUE,"BHPL2";"PRINT",#N/A,TRUE,"CDWR";"PRINT",#N/A,TRUE,"EWEB";"PRINT",#N/A,TRUE,"LADWP";"PRINT",#N/A,TRUE,"NEVBASE"}</definedName>
    <definedName name="_j3" localSheetId="12" hidden="1">{"PRINT",#N/A,TRUE,"APPA";"PRINT",#N/A,TRUE,"APS";"PRINT",#N/A,TRUE,"BHPL";"PRINT",#N/A,TRUE,"BHPL2";"PRINT",#N/A,TRUE,"CDWR";"PRINT",#N/A,TRUE,"EWEB";"PRINT",#N/A,TRUE,"LADWP";"PRINT",#N/A,TRUE,"NEVBASE"}</definedName>
    <definedName name="_j3" localSheetId="4" hidden="1">{"PRINT",#N/A,TRUE,"APPA";"PRINT",#N/A,TRUE,"APS";"PRINT",#N/A,TRUE,"BHPL";"PRINT",#N/A,TRUE,"BHPL2";"PRINT",#N/A,TRUE,"CDWR";"PRINT",#N/A,TRUE,"EWEB";"PRINT",#N/A,TRUE,"LADWP";"PRINT",#N/A,TRUE,"NEVBASE"}</definedName>
    <definedName name="_j3" localSheetId="5" hidden="1">{"PRINT",#N/A,TRUE,"APPA";"PRINT",#N/A,TRUE,"APS";"PRINT",#N/A,TRUE,"BHPL";"PRINT",#N/A,TRUE,"BHPL2";"PRINT",#N/A,TRUE,"CDWR";"PRINT",#N/A,TRUE,"EWEB";"PRINT",#N/A,TRUE,"LADWP";"PRINT",#N/A,TRUE,"NEVBASE"}</definedName>
    <definedName name="_j3" localSheetId="6" hidden="1">{"PRINT",#N/A,TRUE,"APPA";"PRINT",#N/A,TRUE,"APS";"PRINT",#N/A,TRUE,"BHPL";"PRINT",#N/A,TRUE,"BHPL2";"PRINT",#N/A,TRUE,"CDWR";"PRINT",#N/A,TRUE,"EWEB";"PRINT",#N/A,TRUE,"LADWP";"PRINT",#N/A,TRUE,"NEVBASE"}</definedName>
    <definedName name="_j3" localSheetId="16" hidden="1">{"PRINT",#N/A,TRUE,"APPA";"PRINT",#N/A,TRUE,"APS";"PRINT",#N/A,TRUE,"BHPL";"PRINT",#N/A,TRUE,"BHPL2";"PRINT",#N/A,TRUE,"CDWR";"PRINT",#N/A,TRUE,"EWEB";"PRINT",#N/A,TRUE,"LADWP";"PRINT",#N/A,TRUE,"NEVBASE"}</definedName>
    <definedName name="_j3" hidden="1">{"PRINT",#N/A,TRUE,"APPA";"PRINT",#N/A,TRUE,"APS";"PRINT",#N/A,TRUE,"BHPL";"PRINT",#N/A,TRUE,"BHPL2";"PRINT",#N/A,TRUE,"CDWR";"PRINT",#N/A,TRUE,"EWEB";"PRINT",#N/A,TRUE,"LADWP";"PRINT",#N/A,TRUE,"NEVBASE"}</definedName>
    <definedName name="_j4" localSheetId="1" hidden="1">{"PRINT",#N/A,TRUE,"APPA";"PRINT",#N/A,TRUE,"APS";"PRINT",#N/A,TRUE,"BHPL";"PRINT",#N/A,TRUE,"BHPL2";"PRINT",#N/A,TRUE,"CDWR";"PRINT",#N/A,TRUE,"EWEB";"PRINT",#N/A,TRUE,"LADWP";"PRINT",#N/A,TRUE,"NEVBASE"}</definedName>
    <definedName name="_j4" localSheetId="15" hidden="1">{"PRINT",#N/A,TRUE,"APPA";"PRINT",#N/A,TRUE,"APS";"PRINT",#N/A,TRUE,"BHPL";"PRINT",#N/A,TRUE,"BHPL2";"PRINT",#N/A,TRUE,"CDWR";"PRINT",#N/A,TRUE,"EWEB";"PRINT",#N/A,TRUE,"LADWP";"PRINT",#N/A,TRUE,"NEVBASE"}</definedName>
    <definedName name="_j4" localSheetId="18" hidden="1">{"PRINT",#N/A,TRUE,"APPA";"PRINT",#N/A,TRUE,"APS";"PRINT",#N/A,TRUE,"BHPL";"PRINT",#N/A,TRUE,"BHPL2";"PRINT",#N/A,TRUE,"CDWR";"PRINT",#N/A,TRUE,"EWEB";"PRINT",#N/A,TRUE,"LADWP";"PRINT",#N/A,TRUE,"NEVBASE"}</definedName>
    <definedName name="_j4" localSheetId="17" hidden="1">{"PRINT",#N/A,TRUE,"APPA";"PRINT",#N/A,TRUE,"APS";"PRINT",#N/A,TRUE,"BHPL";"PRINT",#N/A,TRUE,"BHPL2";"PRINT",#N/A,TRUE,"CDWR";"PRINT",#N/A,TRUE,"EWEB";"PRINT",#N/A,TRUE,"LADWP";"PRINT",#N/A,TRUE,"NEVBASE"}</definedName>
    <definedName name="_j4" localSheetId="9" hidden="1">{"PRINT",#N/A,TRUE,"APPA";"PRINT",#N/A,TRUE,"APS";"PRINT",#N/A,TRUE,"BHPL";"PRINT",#N/A,TRUE,"BHPL2";"PRINT",#N/A,TRUE,"CDWR";"PRINT",#N/A,TRUE,"EWEB";"PRINT",#N/A,TRUE,"LADWP";"PRINT",#N/A,TRUE,"NEVBASE"}</definedName>
    <definedName name="_j4" localSheetId="10" hidden="1">{"PRINT",#N/A,TRUE,"APPA";"PRINT",#N/A,TRUE,"APS";"PRINT",#N/A,TRUE,"BHPL";"PRINT",#N/A,TRUE,"BHPL2";"PRINT",#N/A,TRUE,"CDWR";"PRINT",#N/A,TRUE,"EWEB";"PRINT",#N/A,TRUE,"LADWP";"PRINT",#N/A,TRUE,"NEVBASE"}</definedName>
    <definedName name="_j4" localSheetId="11" hidden="1">{"PRINT",#N/A,TRUE,"APPA";"PRINT",#N/A,TRUE,"APS";"PRINT",#N/A,TRUE,"BHPL";"PRINT",#N/A,TRUE,"BHPL2";"PRINT",#N/A,TRUE,"CDWR";"PRINT",#N/A,TRUE,"EWEB";"PRINT",#N/A,TRUE,"LADWP";"PRINT",#N/A,TRUE,"NEVBASE"}</definedName>
    <definedName name="_j4" localSheetId="14" hidden="1">{"PRINT",#N/A,TRUE,"APPA";"PRINT",#N/A,TRUE,"APS";"PRINT",#N/A,TRUE,"BHPL";"PRINT",#N/A,TRUE,"BHPL2";"PRINT",#N/A,TRUE,"CDWR";"PRINT",#N/A,TRUE,"EWEB";"PRINT",#N/A,TRUE,"LADWP";"PRINT",#N/A,TRUE,"NEVBASE"}</definedName>
    <definedName name="_j4" localSheetId="7" hidden="1">{"PRINT",#N/A,TRUE,"APPA";"PRINT",#N/A,TRUE,"APS";"PRINT",#N/A,TRUE,"BHPL";"PRINT",#N/A,TRUE,"BHPL2";"PRINT",#N/A,TRUE,"CDWR";"PRINT",#N/A,TRUE,"EWEB";"PRINT",#N/A,TRUE,"LADWP";"PRINT",#N/A,TRUE,"NEVBASE"}</definedName>
    <definedName name="_j4" localSheetId="8" hidden="1">{"PRINT",#N/A,TRUE,"APPA";"PRINT",#N/A,TRUE,"APS";"PRINT",#N/A,TRUE,"BHPL";"PRINT",#N/A,TRUE,"BHPL2";"PRINT",#N/A,TRUE,"CDWR";"PRINT",#N/A,TRUE,"EWEB";"PRINT",#N/A,TRUE,"LADWP";"PRINT",#N/A,TRUE,"NEVBASE"}</definedName>
    <definedName name="_j4" localSheetId="12" hidden="1">{"PRINT",#N/A,TRUE,"APPA";"PRINT",#N/A,TRUE,"APS";"PRINT",#N/A,TRUE,"BHPL";"PRINT",#N/A,TRUE,"BHPL2";"PRINT",#N/A,TRUE,"CDWR";"PRINT",#N/A,TRUE,"EWEB";"PRINT",#N/A,TRUE,"LADWP";"PRINT",#N/A,TRUE,"NEVBASE"}</definedName>
    <definedName name="_j4" localSheetId="4" hidden="1">{"PRINT",#N/A,TRUE,"APPA";"PRINT",#N/A,TRUE,"APS";"PRINT",#N/A,TRUE,"BHPL";"PRINT",#N/A,TRUE,"BHPL2";"PRINT",#N/A,TRUE,"CDWR";"PRINT",#N/A,TRUE,"EWEB";"PRINT",#N/A,TRUE,"LADWP";"PRINT",#N/A,TRUE,"NEVBASE"}</definedName>
    <definedName name="_j4" localSheetId="5" hidden="1">{"PRINT",#N/A,TRUE,"APPA";"PRINT",#N/A,TRUE,"APS";"PRINT",#N/A,TRUE,"BHPL";"PRINT",#N/A,TRUE,"BHPL2";"PRINT",#N/A,TRUE,"CDWR";"PRINT",#N/A,TRUE,"EWEB";"PRINT",#N/A,TRUE,"LADWP";"PRINT",#N/A,TRUE,"NEVBASE"}</definedName>
    <definedName name="_j4" localSheetId="6" hidden="1">{"PRINT",#N/A,TRUE,"APPA";"PRINT",#N/A,TRUE,"APS";"PRINT",#N/A,TRUE,"BHPL";"PRINT",#N/A,TRUE,"BHPL2";"PRINT",#N/A,TRUE,"CDWR";"PRINT",#N/A,TRUE,"EWEB";"PRINT",#N/A,TRUE,"LADWP";"PRINT",#N/A,TRUE,"NEVBASE"}</definedName>
    <definedName name="_j4" localSheetId="16" hidden="1">{"PRINT",#N/A,TRUE,"APPA";"PRINT",#N/A,TRUE,"APS";"PRINT",#N/A,TRUE,"BHPL";"PRINT",#N/A,TRUE,"BHPL2";"PRINT",#N/A,TRUE,"CDWR";"PRINT",#N/A,TRUE,"EWEB";"PRINT",#N/A,TRUE,"LADWP";"PRINT",#N/A,TRUE,"NEVBASE"}</definedName>
    <definedName name="_j4" hidden="1">{"PRINT",#N/A,TRUE,"APPA";"PRINT",#N/A,TRUE,"APS";"PRINT",#N/A,TRUE,"BHPL";"PRINT",#N/A,TRUE,"BHPL2";"PRINT",#N/A,TRUE,"CDWR";"PRINT",#N/A,TRUE,"EWEB";"PRINT",#N/A,TRUE,"LADWP";"PRINT",#N/A,TRUE,"NEVBASE"}</definedName>
    <definedName name="_j5" localSheetId="1" hidden="1">{"PRINT",#N/A,TRUE,"APPA";"PRINT",#N/A,TRUE,"APS";"PRINT",#N/A,TRUE,"BHPL";"PRINT",#N/A,TRUE,"BHPL2";"PRINT",#N/A,TRUE,"CDWR";"PRINT",#N/A,TRUE,"EWEB";"PRINT",#N/A,TRUE,"LADWP";"PRINT",#N/A,TRUE,"NEVBASE"}</definedName>
    <definedName name="_j5" localSheetId="15" hidden="1">{"PRINT",#N/A,TRUE,"APPA";"PRINT",#N/A,TRUE,"APS";"PRINT",#N/A,TRUE,"BHPL";"PRINT",#N/A,TRUE,"BHPL2";"PRINT",#N/A,TRUE,"CDWR";"PRINT",#N/A,TRUE,"EWEB";"PRINT",#N/A,TRUE,"LADWP";"PRINT",#N/A,TRUE,"NEVBASE"}</definedName>
    <definedName name="_j5" localSheetId="18" hidden="1">{"PRINT",#N/A,TRUE,"APPA";"PRINT",#N/A,TRUE,"APS";"PRINT",#N/A,TRUE,"BHPL";"PRINT",#N/A,TRUE,"BHPL2";"PRINT",#N/A,TRUE,"CDWR";"PRINT",#N/A,TRUE,"EWEB";"PRINT",#N/A,TRUE,"LADWP";"PRINT",#N/A,TRUE,"NEVBASE"}</definedName>
    <definedName name="_j5" localSheetId="17" hidden="1">{"PRINT",#N/A,TRUE,"APPA";"PRINT",#N/A,TRUE,"APS";"PRINT",#N/A,TRUE,"BHPL";"PRINT",#N/A,TRUE,"BHPL2";"PRINT",#N/A,TRUE,"CDWR";"PRINT",#N/A,TRUE,"EWEB";"PRINT",#N/A,TRUE,"LADWP";"PRINT",#N/A,TRUE,"NEVBASE"}</definedName>
    <definedName name="_j5" localSheetId="9" hidden="1">{"PRINT",#N/A,TRUE,"APPA";"PRINT",#N/A,TRUE,"APS";"PRINT",#N/A,TRUE,"BHPL";"PRINT",#N/A,TRUE,"BHPL2";"PRINT",#N/A,TRUE,"CDWR";"PRINT",#N/A,TRUE,"EWEB";"PRINT",#N/A,TRUE,"LADWP";"PRINT",#N/A,TRUE,"NEVBASE"}</definedName>
    <definedName name="_j5" localSheetId="10" hidden="1">{"PRINT",#N/A,TRUE,"APPA";"PRINT",#N/A,TRUE,"APS";"PRINT",#N/A,TRUE,"BHPL";"PRINT",#N/A,TRUE,"BHPL2";"PRINT",#N/A,TRUE,"CDWR";"PRINT",#N/A,TRUE,"EWEB";"PRINT",#N/A,TRUE,"LADWP";"PRINT",#N/A,TRUE,"NEVBASE"}</definedName>
    <definedName name="_j5" localSheetId="11" hidden="1">{"PRINT",#N/A,TRUE,"APPA";"PRINT",#N/A,TRUE,"APS";"PRINT",#N/A,TRUE,"BHPL";"PRINT",#N/A,TRUE,"BHPL2";"PRINT",#N/A,TRUE,"CDWR";"PRINT",#N/A,TRUE,"EWEB";"PRINT",#N/A,TRUE,"LADWP";"PRINT",#N/A,TRUE,"NEVBASE"}</definedName>
    <definedName name="_j5" localSheetId="14" hidden="1">{"PRINT",#N/A,TRUE,"APPA";"PRINT",#N/A,TRUE,"APS";"PRINT",#N/A,TRUE,"BHPL";"PRINT",#N/A,TRUE,"BHPL2";"PRINT",#N/A,TRUE,"CDWR";"PRINT",#N/A,TRUE,"EWEB";"PRINT",#N/A,TRUE,"LADWP";"PRINT",#N/A,TRUE,"NEVBASE"}</definedName>
    <definedName name="_j5" localSheetId="7" hidden="1">{"PRINT",#N/A,TRUE,"APPA";"PRINT",#N/A,TRUE,"APS";"PRINT",#N/A,TRUE,"BHPL";"PRINT",#N/A,TRUE,"BHPL2";"PRINT",#N/A,TRUE,"CDWR";"PRINT",#N/A,TRUE,"EWEB";"PRINT",#N/A,TRUE,"LADWP";"PRINT",#N/A,TRUE,"NEVBASE"}</definedName>
    <definedName name="_j5" localSheetId="8" hidden="1">{"PRINT",#N/A,TRUE,"APPA";"PRINT",#N/A,TRUE,"APS";"PRINT",#N/A,TRUE,"BHPL";"PRINT",#N/A,TRUE,"BHPL2";"PRINT",#N/A,TRUE,"CDWR";"PRINT",#N/A,TRUE,"EWEB";"PRINT",#N/A,TRUE,"LADWP";"PRINT",#N/A,TRUE,"NEVBASE"}</definedName>
    <definedName name="_j5" localSheetId="12" hidden="1">{"PRINT",#N/A,TRUE,"APPA";"PRINT",#N/A,TRUE,"APS";"PRINT",#N/A,TRUE,"BHPL";"PRINT",#N/A,TRUE,"BHPL2";"PRINT",#N/A,TRUE,"CDWR";"PRINT",#N/A,TRUE,"EWEB";"PRINT",#N/A,TRUE,"LADWP";"PRINT",#N/A,TRUE,"NEVBASE"}</definedName>
    <definedName name="_j5" localSheetId="4" hidden="1">{"PRINT",#N/A,TRUE,"APPA";"PRINT",#N/A,TRUE,"APS";"PRINT",#N/A,TRUE,"BHPL";"PRINT",#N/A,TRUE,"BHPL2";"PRINT",#N/A,TRUE,"CDWR";"PRINT",#N/A,TRUE,"EWEB";"PRINT",#N/A,TRUE,"LADWP";"PRINT",#N/A,TRUE,"NEVBASE"}</definedName>
    <definedName name="_j5" localSheetId="5" hidden="1">{"PRINT",#N/A,TRUE,"APPA";"PRINT",#N/A,TRUE,"APS";"PRINT",#N/A,TRUE,"BHPL";"PRINT",#N/A,TRUE,"BHPL2";"PRINT",#N/A,TRUE,"CDWR";"PRINT",#N/A,TRUE,"EWEB";"PRINT",#N/A,TRUE,"LADWP";"PRINT",#N/A,TRUE,"NEVBASE"}</definedName>
    <definedName name="_j5" localSheetId="6" hidden="1">{"PRINT",#N/A,TRUE,"APPA";"PRINT",#N/A,TRUE,"APS";"PRINT",#N/A,TRUE,"BHPL";"PRINT",#N/A,TRUE,"BHPL2";"PRINT",#N/A,TRUE,"CDWR";"PRINT",#N/A,TRUE,"EWEB";"PRINT",#N/A,TRUE,"LADWP";"PRINT",#N/A,TRUE,"NEVBASE"}</definedName>
    <definedName name="_j5" localSheetId="16" hidden="1">{"PRINT",#N/A,TRUE,"APPA";"PRINT",#N/A,TRUE,"APS";"PRINT",#N/A,TRUE,"BHPL";"PRINT",#N/A,TRUE,"BHPL2";"PRINT",#N/A,TRUE,"CDWR";"PRINT",#N/A,TRUE,"EWEB";"PRINT",#N/A,TRUE,"LADWP";"PRINT",#N/A,TRUE,"NEVBASE"}</definedName>
    <definedName name="_j5" hidden="1">{"PRINT",#N/A,TRUE,"APPA";"PRINT",#N/A,TRUE,"APS";"PRINT",#N/A,TRUE,"BHPL";"PRINT",#N/A,TRUE,"BHPL2";"PRINT",#N/A,TRUE,"CDWR";"PRINT",#N/A,TRUE,"EWEB";"PRINT",#N/A,TRUE,"LADWP";"PRINT",#N/A,TRUE,"NEVBASE"}</definedName>
    <definedName name="_Order1" hidden="1">255</definedName>
    <definedName name="_Order2" hidden="1">0</definedName>
    <definedName name="_Percent_Last_CCCT" localSheetId="1">'[1]Table 1'!#REF!</definedName>
    <definedName name="_Percent_Last_CCCT" localSheetId="18">'[4]Table 1'!#REF!</definedName>
    <definedName name="_Percent_Last_CCCT" localSheetId="17">'[4]Table 1'!#REF!</definedName>
    <definedName name="_Percent_Last_CCCT" localSheetId="9">'[4]Table 1'!#REF!</definedName>
    <definedName name="_Percent_Last_CCCT" localSheetId="10">'[4]Table 1'!#REF!</definedName>
    <definedName name="_Percent_Last_CCCT" localSheetId="11">'[4]Table 1'!#REF!</definedName>
    <definedName name="_Percent_Last_CCCT" localSheetId="14">'[4]Table 1'!#REF!</definedName>
    <definedName name="_Percent_Last_CCCT" localSheetId="7">'[4]Table 1'!#REF!</definedName>
    <definedName name="_Percent_Last_CCCT" localSheetId="8">'[4]Table 1'!#REF!</definedName>
    <definedName name="_Percent_Last_CCCT" localSheetId="12">'[4]Table 1'!#REF!</definedName>
    <definedName name="_Percent_Last_CCCT" localSheetId="5">'[4]Table 1'!#REF!</definedName>
    <definedName name="_Percent_Last_CCCT" localSheetId="16">'[4]Table 1'!#REF!</definedName>
    <definedName name="_Percent_Last_CCCT">'[4]Table 1'!#REF!</definedName>
    <definedName name="_UtahS_Solar_2031">'Table 1'!$I$30</definedName>
    <definedName name="_UtahS_Solar_2032">'Table 1'!$I$31</definedName>
    <definedName name="_UtahS_Solar_2033">'Table 1'!$I$32</definedName>
    <definedName name="_UtahS_Solar_2034">'Table 1'!$I$33</definedName>
    <definedName name="_UtahS_Solar_2035">'Table 1'!$I$34</definedName>
    <definedName name="_UtahS_Solar_2036">'Table 1'!$I$35</definedName>
    <definedName name="_Yakima_Solar_2028">'Table 1'!$I$24</definedName>
    <definedName name="_Yakima_Solar_2029">'Table 1'!$I$25</definedName>
    <definedName name="_Yakima_Solar_2031">'Table 1'!$I$26</definedName>
    <definedName name="_Yakima_Solar_2032">'Table 1'!$I$27</definedName>
    <definedName name="_Yakima_Solar_2033">'Table 1'!$I$28</definedName>
    <definedName name="_Yakima_Solar_2034">'Table 1'!$I$29</definedName>
    <definedName name="dateTable" localSheetId="15">'[5]on off peak hours'!$C$15:$ED$15</definedName>
    <definedName name="dateTable">'[5]on off peak hours'!$C$15:$ED$15</definedName>
    <definedName name="Discount_Rate">'Table 1'!$I$39</definedName>
    <definedName name="Discount_Rate_2015_IRP" localSheetId="15">'[6]Table 7 to 8'!$AE$43</definedName>
    <definedName name="Discount_Rate_2015_IRP" localSheetId="18">'[7]Table 7 to 8'!$AE$43</definedName>
    <definedName name="Discount_Rate_2015_IRP" localSheetId="17">'[7]Table 7 to 8'!$AE$43</definedName>
    <definedName name="Discount_Rate_2015_IRP" localSheetId="9">'[7]Table 7 to 8'!$AE$43</definedName>
    <definedName name="Discount_Rate_2015_IRP" localSheetId="10">'[7]Table 7 to 8'!$AE$43</definedName>
    <definedName name="Discount_Rate_2015_IRP" localSheetId="11">'[7]Table 7 to 8'!$AE$43</definedName>
    <definedName name="Discount_Rate_2015_IRP" localSheetId="14">'[7]Table 7 to 8'!$AE$43</definedName>
    <definedName name="Discount_Rate_2015_IRP" localSheetId="7">'[7]Table 7 to 8'!$AE$43</definedName>
    <definedName name="Discount_Rate_2015_IRP" localSheetId="8">'[7]Table 7 to 8'!$AE$43</definedName>
    <definedName name="Discount_Rate_2015_IRP" localSheetId="12">'[7]Table 7 to 8'!$AE$43</definedName>
    <definedName name="Discount_Rate_2015_IRP" localSheetId="4">'[7]Table 7 to 8'!$AE$43</definedName>
    <definedName name="Discount_Rate_2015_IRP" localSheetId="5">'[7]Table 7 to 8'!$AE$43</definedName>
    <definedName name="Discount_Rate_2015_IRP" localSheetId="6">'[7]Table 7 to 8'!$AE$43</definedName>
    <definedName name="Discount_Rate_2015_IRP" localSheetId="16">'[7]Table 7 to 8'!$AE$43</definedName>
    <definedName name="Discount_Rate_2015_IRP">'[6]Table 7 to 8'!$AE$43</definedName>
    <definedName name="DispatchSum">"GRID Thermal Generation!R2C1:R4C2"</definedName>
    <definedName name="FixedSolar_Capacity_Contr" localSheetId="15">'[6]Exhibit 3- Std FixedSolar QF'!$G$53</definedName>
    <definedName name="FixedSolar_Capacity_Contr">'[6]Exhibit 3- Std FixedSolar QF'!$G$53</definedName>
    <definedName name="HoursHoliday" localSheetId="15">'[5]on off peak hours'!$C$16:$ED$20</definedName>
    <definedName name="HoursHoliday">'[5]on off peak hours'!$C$16:$ED$20</definedName>
    <definedName name="Market" localSheetId="15">'[6]OFPC Source'!$J$8:$M$295</definedName>
    <definedName name="Market" localSheetId="18">'[8]OFPC Source'!$J$8:$M$295</definedName>
    <definedName name="Market" localSheetId="17">'[8]OFPC Source'!$J$8:$M$295</definedName>
    <definedName name="Market" localSheetId="9">'[8]OFPC Source'!$J$8:$M$295</definedName>
    <definedName name="Market" localSheetId="10">'[8]OFPC Source'!$J$8:$M$295</definedName>
    <definedName name="Market" localSheetId="11">'[8]OFPC Source'!$J$8:$M$295</definedName>
    <definedName name="Market" localSheetId="14">'[8]OFPC Source'!$J$8:$M$295</definedName>
    <definedName name="Market" localSheetId="7">'[8]OFPC Source'!$J$8:$M$295</definedName>
    <definedName name="Market" localSheetId="8">'[8]OFPC Source'!$J$8:$M$295</definedName>
    <definedName name="Market" localSheetId="12">'[8]OFPC Source'!$J$8:$M$295</definedName>
    <definedName name="Market" localSheetId="4">'[8]OFPC Source'!$J$8:$M$295</definedName>
    <definedName name="Market" localSheetId="5">'[8]OFPC Source'!$J$8:$M$295</definedName>
    <definedName name="Market" localSheetId="6">'[8]OFPC Source'!$J$8:$M$295</definedName>
    <definedName name="Market" localSheetId="16">'[8]OFPC Source'!$J$8:$M$295</definedName>
    <definedName name="Market">'[6]OFPC Source'!$J$8:$M$295</definedName>
    <definedName name="MidC_Flat" localSheetId="1">[9]Market_Price!#REF!</definedName>
    <definedName name="MidC_Flat" localSheetId="18">[9]Market_Price!#REF!</definedName>
    <definedName name="MidC_Flat" localSheetId="17">[9]Market_Price!#REF!</definedName>
    <definedName name="MidC_Flat" localSheetId="9">[9]Market_Price!#REF!</definedName>
    <definedName name="MidC_Flat" localSheetId="10">[9]Market_Price!#REF!</definedName>
    <definedName name="MidC_Flat" localSheetId="11">[9]Market_Price!#REF!</definedName>
    <definedName name="MidC_Flat" localSheetId="14">[9]Market_Price!#REF!</definedName>
    <definedName name="MidC_Flat" localSheetId="7">[9]Market_Price!#REF!</definedName>
    <definedName name="MidC_Flat" localSheetId="8">[9]Market_Price!#REF!</definedName>
    <definedName name="MidC_Flat" localSheetId="12">[9]Market_Price!#REF!</definedName>
    <definedName name="MidC_Flat" localSheetId="5">[9]Market_Price!#REF!</definedName>
    <definedName name="MidC_Flat" localSheetId="16">[9]Market_Price!#REF!</definedName>
    <definedName name="MidC_Flat">[9]Market_Price!#REF!</definedName>
    <definedName name="OR_AC_price" localSheetId="1">#REF!</definedName>
    <definedName name="OR_AC_price" localSheetId="18">#REF!</definedName>
    <definedName name="OR_AC_price" localSheetId="17">#REF!</definedName>
    <definedName name="OR_AC_price" localSheetId="9">#REF!</definedName>
    <definedName name="OR_AC_price" localSheetId="10">#REF!</definedName>
    <definedName name="OR_AC_price" localSheetId="11">#REF!</definedName>
    <definedName name="OR_AC_price" localSheetId="14">#REF!</definedName>
    <definedName name="OR_AC_price" localSheetId="7">#REF!</definedName>
    <definedName name="OR_AC_price" localSheetId="8">#REF!</definedName>
    <definedName name="OR_AC_price" localSheetId="12">#REF!</definedName>
    <definedName name="OR_AC_price" localSheetId="5">#REF!</definedName>
    <definedName name="OR_AC_price" localSheetId="16">#REF!</definedName>
    <definedName name="OR_AC_price">#REF!</definedName>
    <definedName name="_xlnm.Print_Area" localSheetId="0">'Table 1'!$A$1:$H$55</definedName>
    <definedName name="_xlnm.Print_Area" localSheetId="1">'Table 2'!$B$1:$P$36</definedName>
    <definedName name="_xlnm.Print_Area" localSheetId="15">'Table 3 185 MW (NTN) 2026)'!$A$1:$K$87</definedName>
    <definedName name="_xlnm.Print_Area" localSheetId="18">'Table 3 ID Wind wS_2032'!$A$1:$P$74</definedName>
    <definedName name="_xlnm.Print_Area" localSheetId="17">'Table 3 ID Wind_2030'!$A$1:$P$74</definedName>
    <definedName name="_xlnm.Print_Area" localSheetId="9">'Table 3 PV wS JB_2024'!$A$1:$P$74</definedName>
    <definedName name="_xlnm.Print_Area" localSheetId="10">'Table 3 PV wS JB_2029'!$A$1:$P$74</definedName>
    <definedName name="_xlnm.Print_Area" localSheetId="11">'Table 3 PV wS SO_2024'!$A$1:$P$74</definedName>
    <definedName name="_xlnm.Print_Area" localSheetId="14">'Table 3 PV wS UTN_2024'!$A$1:$P$74</definedName>
    <definedName name="_xlnm.Print_Area" localSheetId="7">'Table 3 PV wS UTS_2024'!$A$1:$P$74</definedName>
    <definedName name="_xlnm.Print_Area" localSheetId="8">'Table 3 PV wS UTS_2030'!$A$1:$P$74</definedName>
    <definedName name="_xlnm.Print_Area" localSheetId="12">'Table 3 PV wS YK_2024'!$A$1:$P$74</definedName>
    <definedName name="_xlnm.Print_Area" localSheetId="4">'Table 3 TransCost'!$A$1:$BD$50</definedName>
    <definedName name="_xlnm.Print_Area" localSheetId="5">'Table 3 UT CP Wind_2023'!$A$1:$N$74</definedName>
    <definedName name="_xlnm.Print_Area" localSheetId="6">'Table 3 WYAE Wind_2024'!$A$1:$Q$74</definedName>
    <definedName name="_xlnm.Print_Area" localSheetId="16">'Table 3 YK Wind wS_2029'!$A$1:$P$74</definedName>
    <definedName name="_xlnm.Print_Area" localSheetId="2">'Table 4'!$A$1:$F$44</definedName>
    <definedName name="_xlnm.Print_Area" localSheetId="13">'Table 5'!$A$1:$H$266</definedName>
    <definedName name="_xlnm.Print_Area" localSheetId="3">Table3ACsummary!$A$1:$M$50</definedName>
    <definedName name="_xlnm.Print_Titles" localSheetId="1">'Table 2'!$1:$9</definedName>
    <definedName name="_xlnm.Print_Titles" localSheetId="15">'Table 3 185 MW (NTN) 2026)'!$1:$6</definedName>
    <definedName name="RenewableMarketShape" localSheetId="15">'[6]OFPC Source'!$P$5:$U$33</definedName>
    <definedName name="RenewableMarketShape" localSheetId="18">'[8]OFPC Source'!$P$5:$U$28</definedName>
    <definedName name="RenewableMarketShape" localSheetId="17">'[8]OFPC Source'!$P$5:$U$28</definedName>
    <definedName name="RenewableMarketShape" localSheetId="9">'[8]OFPC Source'!$P$5:$U$28</definedName>
    <definedName name="RenewableMarketShape" localSheetId="10">'[8]OFPC Source'!$P$5:$U$28</definedName>
    <definedName name="RenewableMarketShape" localSheetId="11">'[8]OFPC Source'!$P$5:$U$28</definedName>
    <definedName name="RenewableMarketShape" localSheetId="14">'[8]OFPC Source'!$P$5:$U$28</definedName>
    <definedName name="RenewableMarketShape" localSheetId="7">'[8]OFPC Source'!$P$5:$U$28</definedName>
    <definedName name="RenewableMarketShape" localSheetId="8">'[8]OFPC Source'!$P$5:$U$28</definedName>
    <definedName name="RenewableMarketShape" localSheetId="12">'[8]OFPC Source'!$P$5:$U$28</definedName>
    <definedName name="RenewableMarketShape" localSheetId="4">'[8]OFPC Source'!$P$5:$U$28</definedName>
    <definedName name="RenewableMarketShape" localSheetId="5">'[8]OFPC Source'!$P$5:$U$28</definedName>
    <definedName name="RenewableMarketShape" localSheetId="6">'[8]OFPC Source'!$P$5:$U$28</definedName>
    <definedName name="RenewableMarketShape" localSheetId="16">'[8]OFPC Source'!$P$5:$U$28</definedName>
    <definedName name="RenewableMarketShape">'[6]OFPC Source'!$P$5:$U$33</definedName>
    <definedName name="RevenueSum">"GRID Thermal Revenue!R2C1:R4C2"</definedName>
    <definedName name="Solar_Fixed_integr_cost" localSheetId="15">'[10]Table 10'!$B$46</definedName>
    <definedName name="Solar_Fixed_integr_cost">'[10]Table 10'!$B$46</definedName>
    <definedName name="Solar_HLH" localSheetId="15">'[6]OFPC Source'!$U$48</definedName>
    <definedName name="Solar_HLH" localSheetId="18">'[8]OFPC Source'!$U$47</definedName>
    <definedName name="Solar_HLH" localSheetId="17">'[8]OFPC Source'!$U$47</definedName>
    <definedName name="Solar_HLH" localSheetId="9">'[8]OFPC Source'!$U$47</definedName>
    <definedName name="Solar_HLH" localSheetId="10">'[8]OFPC Source'!$U$47</definedName>
    <definedName name="Solar_HLH" localSheetId="11">'[8]OFPC Source'!$U$47</definedName>
    <definedName name="Solar_HLH" localSheetId="14">'[8]OFPC Source'!$U$47</definedName>
    <definedName name="Solar_HLH" localSheetId="7">'[8]OFPC Source'!$U$47</definedName>
    <definedName name="Solar_HLH" localSheetId="8">'[8]OFPC Source'!$U$47</definedName>
    <definedName name="Solar_HLH" localSheetId="12">'[8]OFPC Source'!$U$47</definedName>
    <definedName name="Solar_HLH" localSheetId="4">'[8]OFPC Source'!$U$47</definedName>
    <definedName name="Solar_HLH" localSheetId="5">'[8]OFPC Source'!$U$47</definedName>
    <definedName name="Solar_HLH" localSheetId="6">'[8]OFPC Source'!$U$47</definedName>
    <definedName name="Solar_HLH" localSheetId="16">'[8]OFPC Source'!$U$47</definedName>
    <definedName name="Solar_HLH">'[6]OFPC Source'!$U$48</definedName>
    <definedName name="Solar_LLH" localSheetId="15">'[6]OFPC Source'!$V$48</definedName>
    <definedName name="Solar_LLH" localSheetId="18">'[8]OFPC Source'!$V$47</definedName>
    <definedName name="Solar_LLH" localSheetId="17">'[8]OFPC Source'!$V$47</definedName>
    <definedName name="Solar_LLH" localSheetId="9">'[8]OFPC Source'!$V$47</definedName>
    <definedName name="Solar_LLH" localSheetId="10">'[8]OFPC Source'!$V$47</definedName>
    <definedName name="Solar_LLH" localSheetId="11">'[8]OFPC Source'!$V$47</definedName>
    <definedName name="Solar_LLH" localSheetId="14">'[8]OFPC Source'!$V$47</definedName>
    <definedName name="Solar_LLH" localSheetId="7">'[8]OFPC Source'!$V$47</definedName>
    <definedName name="Solar_LLH" localSheetId="8">'[8]OFPC Source'!$V$47</definedName>
    <definedName name="Solar_LLH" localSheetId="12">'[8]OFPC Source'!$V$47</definedName>
    <definedName name="Solar_LLH" localSheetId="4">'[8]OFPC Source'!$V$47</definedName>
    <definedName name="Solar_LLH" localSheetId="5">'[8]OFPC Source'!$V$47</definedName>
    <definedName name="Solar_LLH" localSheetId="6">'[8]OFPC Source'!$V$47</definedName>
    <definedName name="Solar_LLH" localSheetId="16">'[8]OFPC Source'!$V$47</definedName>
    <definedName name="Solar_LLH">'[6]OFPC Source'!$V$48</definedName>
    <definedName name="Solar_Tracking_integr_cost" localSheetId="15">'[10]Table 10'!$B$45</definedName>
    <definedName name="Solar_Tracking_integr_cost">'[10]Table 10'!$B$45</definedName>
    <definedName name="Study_Cap_Adj" localSheetId="1">'Table 1'!$I$8</definedName>
    <definedName name="Study_Cap_Adj" localSheetId="15">'Table 1'!$I$8</definedName>
    <definedName name="Study_Cap_Adj" localSheetId="4">'Table 1'!$I$8</definedName>
    <definedName name="Study_Cap_Adj" localSheetId="5">'[2]Table 1'!$I$8</definedName>
    <definedName name="Study_Cap_Adj">'Table 1'!$I$8</definedName>
    <definedName name="Study_CF">'Table 5'!$M$7</definedName>
    <definedName name="Study_MW">'Table 5'!$M$6</definedName>
    <definedName name="Study_Name" localSheetId="18">[5]ImportData!$D$7</definedName>
    <definedName name="Study_Name" localSheetId="17">[5]ImportData!$D$7</definedName>
    <definedName name="Study_Name" localSheetId="9">[5]ImportData!$D$7</definedName>
    <definedName name="Study_Name" localSheetId="10">[5]ImportData!$D$7</definedName>
    <definedName name="Study_Name" localSheetId="11">[5]ImportData!$D$7</definedName>
    <definedName name="Study_Name" localSheetId="14">[5]ImportData!$D$7</definedName>
    <definedName name="Study_Name" localSheetId="7">[5]ImportData!$D$7</definedName>
    <definedName name="Study_Name" localSheetId="8">[5]ImportData!$D$7</definedName>
    <definedName name="Study_Name" localSheetId="12">[5]ImportData!$D$7</definedName>
    <definedName name="Study_Name" localSheetId="4">[5]ImportData!$D$7</definedName>
    <definedName name="Study_Name" localSheetId="5">[5]ImportData!$D$7</definedName>
    <definedName name="Study_Name" localSheetId="6">[5]ImportData!$D$7</definedName>
    <definedName name="Study_Name" localSheetId="16">[5]ImportData!$D$7</definedName>
    <definedName name="ValuationDate" localSheetId="1">#REF!</definedName>
    <definedName name="ValuationDate" localSheetId="18">#REF!</definedName>
    <definedName name="ValuationDate" localSheetId="17">#REF!</definedName>
    <definedName name="ValuationDate" localSheetId="9">#REF!</definedName>
    <definedName name="ValuationDate" localSheetId="10">#REF!</definedName>
    <definedName name="ValuationDate" localSheetId="11">#REF!</definedName>
    <definedName name="ValuationDate" localSheetId="14">#REF!</definedName>
    <definedName name="ValuationDate" localSheetId="7">#REF!</definedName>
    <definedName name="ValuationDate" localSheetId="8">#REF!</definedName>
    <definedName name="ValuationDate" localSheetId="12">#REF!</definedName>
    <definedName name="ValuationDate" localSheetId="5">#REF!</definedName>
    <definedName name="ValuationDate" localSheetId="16">#REF!</definedName>
    <definedName name="ValuationDate">#REF!</definedName>
    <definedName name="Wind_Capacity_Contr" localSheetId="15">'[6]Exhibit 2- Std Wind QF '!$E$57</definedName>
    <definedName name="Wind_Capacity_Contr">'[6]Exhibit 2- Std Wind QF '!$E$57</definedName>
    <definedName name="Wind_Integration_Charge" localSheetId="15">'[6]Exhibit 2- Std Wind QF '!$E$45</definedName>
    <definedName name="Wind_Integration_Charge">'[6]Exhibit 2- Std Wind QF '!$E$45</definedName>
  </definedNames>
  <calcPr calcId="152511"/>
</workbook>
</file>

<file path=xl/calcChain.xml><?xml version="1.0" encoding="utf-8"?>
<calcChain xmlns="http://schemas.openxmlformats.org/spreadsheetml/2006/main">
  <c r="L13" i="31" l="1"/>
  <c r="M14" i="31"/>
  <c r="L14" i="31" s="1"/>
  <c r="B13" i="31"/>
  <c r="I18" i="43"/>
  <c r="B22" i="66"/>
  <c r="B21" i="66"/>
  <c r="B20" i="66"/>
  <c r="B19" i="66"/>
  <c r="B18" i="66"/>
  <c r="B17" i="66"/>
  <c r="B16" i="66"/>
  <c r="B15" i="66"/>
  <c r="B14" i="66"/>
  <c r="B13" i="66"/>
  <c r="O9" i="66"/>
  <c r="N9" i="66"/>
  <c r="M9" i="66"/>
  <c r="L9" i="66"/>
  <c r="K9" i="66"/>
  <c r="J9" i="66"/>
  <c r="I9" i="66"/>
  <c r="H9" i="66"/>
  <c r="G9" i="66"/>
  <c r="F9" i="66"/>
  <c r="E9" i="66"/>
  <c r="D9" i="66"/>
  <c r="C9" i="66"/>
  <c r="B9" i="66"/>
  <c r="CE9" i="25" l="1"/>
  <c r="BI9" i="25"/>
  <c r="AM32" i="25"/>
  <c r="AM31" i="25"/>
  <c r="AM9" i="25"/>
  <c r="C67" i="81"/>
  <c r="C68" i="81" s="1"/>
  <c r="D46" i="81"/>
  <c r="Q59" i="81"/>
  <c r="T56" i="81"/>
  <c r="T55" i="81"/>
  <c r="D49" i="81"/>
  <c r="C49" i="81"/>
  <c r="D48" i="81"/>
  <c r="C48" i="81"/>
  <c r="D47" i="81"/>
  <c r="C47" i="81"/>
  <c r="C46" i="81"/>
  <c r="C45" i="81"/>
  <c r="K16" i="81"/>
  <c r="K15" i="81"/>
  <c r="K14" i="81"/>
  <c r="K13" i="81"/>
  <c r="K12" i="81"/>
  <c r="H12" i="81"/>
  <c r="B12" i="81"/>
  <c r="B13" i="81" s="1"/>
  <c r="B11" i="81"/>
  <c r="B3" i="81"/>
  <c r="C52" i="81" s="1"/>
  <c r="B9" i="81" s="1"/>
  <c r="B14" i="81" l="1"/>
  <c r="B15" i="81" s="1"/>
  <c r="B16" i="81" s="1"/>
  <c r="B17" i="81" s="1"/>
  <c r="C69" i="81"/>
  <c r="C70" i="81" l="1"/>
  <c r="D17" i="81"/>
  <c r="B18" i="81"/>
  <c r="B19" i="81" l="1"/>
  <c r="C71" i="81"/>
  <c r="C72" i="81" l="1"/>
  <c r="B20" i="81"/>
  <c r="B21" i="81" l="1"/>
  <c r="C73" i="81"/>
  <c r="C74" i="81" l="1"/>
  <c r="B22" i="81"/>
  <c r="B23" i="81" l="1"/>
  <c r="F66" i="81"/>
  <c r="F67" i="81" l="1"/>
  <c r="B24" i="81"/>
  <c r="B25" i="81" l="1"/>
  <c r="F68" i="81"/>
  <c r="F69" i="81" l="1"/>
  <c r="B26" i="81"/>
  <c r="B27" i="81" l="1"/>
  <c r="F70" i="81"/>
  <c r="F71" i="81" l="1"/>
  <c r="B28" i="81"/>
  <c r="B29" i="81" l="1"/>
  <c r="F72" i="81"/>
  <c r="F73" i="81" l="1"/>
  <c r="B30" i="81"/>
  <c r="B31" i="81" l="1"/>
  <c r="F74" i="81"/>
  <c r="I66" i="81" l="1"/>
  <c r="B32" i="81"/>
  <c r="B33" i="81" l="1"/>
  <c r="B34" i="81" s="1"/>
  <c r="B35" i="81" s="1"/>
  <c r="B36" i="81" s="1"/>
  <c r="B37" i="81" s="1"/>
  <c r="I67" i="81"/>
  <c r="I68" i="81" l="1"/>
  <c r="I69" i="81" l="1"/>
  <c r="I70" i="81" l="1"/>
  <c r="E33" i="81" l="1"/>
  <c r="I71" i="81"/>
  <c r="I72" i="81" l="1"/>
  <c r="E34" i="81"/>
  <c r="E35" i="81" l="1"/>
  <c r="I73" i="81"/>
  <c r="I74" i="81" l="1"/>
  <c r="E36" i="81"/>
  <c r="E37" i="81" s="1"/>
  <c r="D18" i="81"/>
  <c r="H13" i="81"/>
  <c r="H14" i="81" s="1"/>
  <c r="H15" i="81" s="1"/>
  <c r="H16" i="81" s="1"/>
  <c r="D19" i="81" l="1"/>
  <c r="D20" i="81" l="1"/>
  <c r="D21" i="81" l="1"/>
  <c r="D22" i="81" l="1"/>
  <c r="D23" i="81" l="1"/>
  <c r="D24" i="81" l="1"/>
  <c r="D25" i="81" l="1"/>
  <c r="D26" i="81" l="1"/>
  <c r="F17" i="81" l="1"/>
  <c r="D27" i="81"/>
  <c r="K17" i="81" l="1"/>
  <c r="G17" i="81"/>
  <c r="I17" i="81" s="1"/>
  <c r="J17" i="81" s="1"/>
  <c r="F18" i="81"/>
  <c r="D28" i="81"/>
  <c r="F19" i="81" l="1"/>
  <c r="K18" i="81"/>
  <c r="G18" i="81"/>
  <c r="I18" i="81" s="1"/>
  <c r="J18" i="81" s="1"/>
  <c r="D29" i="81"/>
  <c r="F20" i="81" l="1"/>
  <c r="K19" i="81"/>
  <c r="G19" i="81"/>
  <c r="I19" i="81" s="1"/>
  <c r="J19" i="81" s="1"/>
  <c r="D30" i="81"/>
  <c r="F21" i="81" l="1"/>
  <c r="K20" i="81"/>
  <c r="G20" i="81"/>
  <c r="I20" i="81" s="1"/>
  <c r="J20" i="81" s="1"/>
  <c r="D31" i="81"/>
  <c r="F22" i="81" l="1"/>
  <c r="K21" i="81"/>
  <c r="G21" i="81"/>
  <c r="I21" i="81" s="1"/>
  <c r="J21" i="81" s="1"/>
  <c r="D32" i="81"/>
  <c r="F23" i="81" l="1"/>
  <c r="G22" i="81"/>
  <c r="I22" i="81" s="1"/>
  <c r="J22" i="81" s="1"/>
  <c r="K22" i="81"/>
  <c r="D33" i="81"/>
  <c r="F24" i="81" l="1"/>
  <c r="K23" i="81"/>
  <c r="G23" i="81"/>
  <c r="I23" i="81" s="1"/>
  <c r="J23" i="81" s="1"/>
  <c r="D34" i="81"/>
  <c r="F25" i="81" l="1"/>
  <c r="K24" i="81"/>
  <c r="G24" i="81"/>
  <c r="I24" i="81" s="1"/>
  <c r="J24" i="81" s="1"/>
  <c r="D35" i="81"/>
  <c r="F26" i="81" l="1"/>
  <c r="K25" i="81"/>
  <c r="G25" i="81"/>
  <c r="I25" i="81" s="1"/>
  <c r="J25" i="81" s="1"/>
  <c r="D36" i="81"/>
  <c r="F27" i="81" l="1"/>
  <c r="G26" i="81"/>
  <c r="I26" i="81" s="1"/>
  <c r="J26" i="81" s="1"/>
  <c r="K26" i="81"/>
  <c r="D37" i="81"/>
  <c r="F28" i="81" l="1"/>
  <c r="K27" i="81"/>
  <c r="G27" i="81"/>
  <c r="I27" i="81" s="1"/>
  <c r="J27" i="81" s="1"/>
  <c r="F29" i="81" l="1"/>
  <c r="K28" i="81"/>
  <c r="G28" i="81"/>
  <c r="I28" i="81" s="1"/>
  <c r="J28" i="81" s="1"/>
  <c r="F30" i="81" l="1"/>
  <c r="K29" i="81"/>
  <c r="G29" i="81"/>
  <c r="I29" i="81" s="1"/>
  <c r="J29" i="81" s="1"/>
  <c r="F31" i="81" l="1"/>
  <c r="K30" i="81"/>
  <c r="G30" i="81"/>
  <c r="I30" i="81" s="1"/>
  <c r="J30" i="81" s="1"/>
  <c r="F32" i="81" l="1"/>
  <c r="K31" i="81"/>
  <c r="G31" i="81"/>
  <c r="I31" i="81" s="1"/>
  <c r="J31" i="81" s="1"/>
  <c r="F33" i="81" l="1"/>
  <c r="K32" i="81"/>
  <c r="G32" i="81"/>
  <c r="I32" i="81" s="1"/>
  <c r="J32" i="81" s="1"/>
  <c r="F34" i="81" l="1"/>
  <c r="K33" i="81"/>
  <c r="G33" i="81"/>
  <c r="I33" i="81" s="1"/>
  <c r="J33" i="81" s="1"/>
  <c r="F35" i="81" l="1"/>
  <c r="K34" i="81"/>
  <c r="G34" i="81"/>
  <c r="I34" i="81" s="1"/>
  <c r="J34" i="81" s="1"/>
  <c r="F36" i="81" l="1"/>
  <c r="K35" i="81"/>
  <c r="G35" i="81"/>
  <c r="I35" i="81" s="1"/>
  <c r="J35" i="81" s="1"/>
  <c r="F37" i="81" l="1"/>
  <c r="K36" i="81"/>
  <c r="G36" i="81"/>
  <c r="I36" i="81" s="1"/>
  <c r="J36" i="81" s="1"/>
  <c r="K37" i="81" l="1"/>
  <c r="G37" i="81"/>
  <c r="I37" i="81" s="1"/>
  <c r="J37" i="81" s="1"/>
  <c r="A9" i="31" l="1"/>
  <c r="A46" i="25" s="1"/>
  <c r="S5" i="31"/>
  <c r="S6" i="31" s="1"/>
  <c r="B52" i="25"/>
  <c r="B42" i="25"/>
  <c r="Q5" i="31"/>
  <c r="P5" i="31"/>
  <c r="P6" i="31" s="1"/>
  <c r="A10" i="31"/>
  <c r="A41" i="25" s="1"/>
  <c r="B47" i="25" l="1"/>
  <c r="K25" i="79" l="1"/>
  <c r="K24" i="79"/>
  <c r="K23" i="79"/>
  <c r="K22" i="79"/>
  <c r="K21" i="79"/>
  <c r="K20" i="79"/>
  <c r="K19" i="79"/>
  <c r="K18" i="79"/>
  <c r="K17" i="79"/>
  <c r="K16" i="79"/>
  <c r="K15" i="79"/>
  <c r="K14" i="79"/>
  <c r="K13" i="79"/>
  <c r="K12" i="79"/>
  <c r="K23" i="75"/>
  <c r="K22" i="75"/>
  <c r="K21" i="75"/>
  <c r="K20" i="75"/>
  <c r="K19" i="75"/>
  <c r="K18" i="75"/>
  <c r="K17" i="75"/>
  <c r="K16" i="75"/>
  <c r="K15" i="75"/>
  <c r="K14" i="75"/>
  <c r="K13" i="75"/>
  <c r="K12" i="75"/>
  <c r="K22" i="76"/>
  <c r="K21" i="76"/>
  <c r="K20" i="76"/>
  <c r="K19" i="76"/>
  <c r="K18" i="76"/>
  <c r="K17" i="76"/>
  <c r="K16" i="76"/>
  <c r="K15" i="76"/>
  <c r="K14" i="76"/>
  <c r="K13" i="76"/>
  <c r="K12" i="76"/>
  <c r="L15" i="68"/>
  <c r="L17" i="43"/>
  <c r="L16" i="43"/>
  <c r="L15" i="43"/>
  <c r="L14" i="43"/>
  <c r="L13" i="43"/>
  <c r="L12" i="43"/>
  <c r="D48" i="43" l="1"/>
  <c r="C48" i="67"/>
  <c r="D48" i="67"/>
  <c r="D48" i="80"/>
  <c r="D48" i="70"/>
  <c r="D48" i="71"/>
  <c r="D48" i="78"/>
  <c r="D48" i="72"/>
  <c r="D48" i="73"/>
  <c r="D48" i="76"/>
  <c r="D48" i="75"/>
  <c r="D48" i="79"/>
  <c r="AA31" i="47"/>
  <c r="AF31" i="47"/>
  <c r="AF32" i="47" s="1"/>
  <c r="AK31" i="47"/>
  <c r="AP31" i="47"/>
  <c r="AU31" i="47"/>
  <c r="AZ31" i="47"/>
  <c r="AZ32" i="47" s="1"/>
  <c r="BE31" i="47"/>
  <c r="AA32" i="47"/>
  <c r="AK32" i="47"/>
  <c r="AP32" i="47"/>
  <c r="AU32" i="47"/>
  <c r="BE32" i="47"/>
  <c r="B60" i="72" l="1"/>
  <c r="C60" i="72"/>
  <c r="F18" i="72" s="1"/>
  <c r="BF10" i="47" l="1"/>
  <c r="B60" i="79" l="1"/>
  <c r="B60" i="75"/>
  <c r="B60" i="76"/>
  <c r="B60" i="73"/>
  <c r="B60" i="78"/>
  <c r="B60" i="71"/>
  <c r="B60" i="70"/>
  <c r="B60" i="80"/>
  <c r="B60" i="67"/>
  <c r="B60" i="43"/>
  <c r="Q6" i="31" l="1"/>
  <c r="A7" i="31"/>
  <c r="A51" i="25" s="1"/>
  <c r="BY9" i="25" l="1"/>
  <c r="BY8" i="25"/>
  <c r="BC32" i="25"/>
  <c r="BC31" i="25"/>
  <c r="BC9" i="25"/>
  <c r="BC8" i="25"/>
  <c r="B38" i="28" l="1"/>
  <c r="B37" i="68"/>
  <c r="B38" i="68" l="1"/>
  <c r="BX9" i="25"/>
  <c r="BW9" i="25"/>
  <c r="BV9" i="25"/>
  <c r="BU9" i="25"/>
  <c r="BT9" i="25"/>
  <c r="BS9" i="25"/>
  <c r="BR9" i="25"/>
  <c r="BQ9" i="25"/>
  <c r="BP9" i="25"/>
  <c r="BO9" i="25"/>
  <c r="BN9" i="25"/>
  <c r="BM9" i="25"/>
  <c r="BL9" i="25"/>
  <c r="BX8" i="25"/>
  <c r="BW8" i="25"/>
  <c r="BV8" i="25"/>
  <c r="BU8" i="25"/>
  <c r="BT8" i="25"/>
  <c r="BS8" i="25"/>
  <c r="BR8" i="25"/>
  <c r="BQ8" i="25"/>
  <c r="BP8" i="25"/>
  <c r="BO8" i="25"/>
  <c r="BN8" i="25"/>
  <c r="BM8" i="25"/>
  <c r="BL8" i="25"/>
  <c r="BK8" i="25"/>
  <c r="BK9" i="25"/>
  <c r="BJ9" i="25"/>
  <c r="BH9" i="25"/>
  <c r="BB8" i="25"/>
  <c r="BA8" i="25"/>
  <c r="AZ8" i="25"/>
  <c r="AY8" i="25"/>
  <c r="AX8" i="25"/>
  <c r="AW8" i="25"/>
  <c r="AV8" i="25"/>
  <c r="AU8" i="25"/>
  <c r="AT8" i="25"/>
  <c r="AS8" i="25"/>
  <c r="AR8" i="25"/>
  <c r="AQ8" i="25"/>
  <c r="AP8" i="25"/>
  <c r="AO8" i="25"/>
  <c r="AN8" i="25"/>
  <c r="AL8" i="25"/>
  <c r="B39" i="68" l="1"/>
  <c r="B40" i="68" l="1"/>
  <c r="AZ9" i="47" l="1"/>
  <c r="BE9" i="47"/>
  <c r="BH10" i="47"/>
  <c r="BB39" i="47"/>
  <c r="BG39" i="47"/>
  <c r="BF11" i="47" s="1"/>
  <c r="C45" i="47"/>
  <c r="C46" i="47" s="1"/>
  <c r="C47" i="47" s="1"/>
  <c r="C48" i="47" s="1"/>
  <c r="C49" i="47" s="1"/>
  <c r="C50" i="47" s="1"/>
  <c r="C51" i="47" s="1"/>
  <c r="C52" i="47" s="1"/>
  <c r="AU10" i="47"/>
  <c r="AU11" i="47" s="1"/>
  <c r="AU12" i="47" s="1"/>
  <c r="AU13" i="47" s="1"/>
  <c r="AU14" i="47" s="1"/>
  <c r="AU15" i="47" s="1"/>
  <c r="AU16" i="47" s="1"/>
  <c r="AU17" i="47" s="1"/>
  <c r="AU18" i="47" s="1"/>
  <c r="AU19" i="47" s="1"/>
  <c r="AU20" i="47" s="1"/>
  <c r="AU21" i="47" s="1"/>
  <c r="AU22" i="47" s="1"/>
  <c r="AU23" i="47" s="1"/>
  <c r="AU24" i="47" s="1"/>
  <c r="AU25" i="47" s="1"/>
  <c r="AU26" i="47" s="1"/>
  <c r="AU27" i="47" s="1"/>
  <c r="AU28" i="47" s="1"/>
  <c r="AU29" i="47" s="1"/>
  <c r="AU30" i="47" s="1"/>
  <c r="AU9" i="47"/>
  <c r="AP10" i="47"/>
  <c r="AP11" i="47" s="1"/>
  <c r="AP12" i="47" s="1"/>
  <c r="AP13" i="47" s="1"/>
  <c r="AP14" i="47" s="1"/>
  <c r="AP15" i="47" s="1"/>
  <c r="AP16" i="47" s="1"/>
  <c r="AP17" i="47" s="1"/>
  <c r="AP18" i="47" s="1"/>
  <c r="AP19" i="47" s="1"/>
  <c r="AP20" i="47" s="1"/>
  <c r="AP21" i="47" s="1"/>
  <c r="AP22" i="47" s="1"/>
  <c r="AP23" i="47" s="1"/>
  <c r="AP24" i="47" s="1"/>
  <c r="AP25" i="47" s="1"/>
  <c r="AP26" i="47" s="1"/>
  <c r="AP27" i="47" s="1"/>
  <c r="AP28" i="47" s="1"/>
  <c r="AP29" i="47" s="1"/>
  <c r="AP30" i="47" s="1"/>
  <c r="AP9" i="47"/>
  <c r="L11" i="47"/>
  <c r="L12" i="47" s="1"/>
  <c r="L13" i="47" s="1"/>
  <c r="L14" i="47" s="1"/>
  <c r="L15" i="47" s="1"/>
  <c r="L16" i="47" s="1"/>
  <c r="L17" i="47" s="1"/>
  <c r="L18" i="47" s="1"/>
  <c r="L19" i="47" s="1"/>
  <c r="L20" i="47" s="1"/>
  <c r="L21" i="47" s="1"/>
  <c r="L22" i="47" s="1"/>
  <c r="L23" i="47" s="1"/>
  <c r="L24" i="47" s="1"/>
  <c r="L25" i="47" s="1"/>
  <c r="L26" i="47" s="1"/>
  <c r="L27" i="47" s="1"/>
  <c r="L28" i="47" s="1"/>
  <c r="L29" i="47" s="1"/>
  <c r="L30" i="47" s="1"/>
  <c r="L31" i="47" s="1"/>
  <c r="L32" i="47" s="1"/>
  <c r="L9" i="47"/>
  <c r="AK9" i="47"/>
  <c r="AK10" i="47"/>
  <c r="AK11" i="47" s="1"/>
  <c r="AK12" i="47" s="1"/>
  <c r="AK13" i="47" s="1"/>
  <c r="AK14" i="47" s="1"/>
  <c r="AK15" i="47" s="1"/>
  <c r="AK16" i="47" s="1"/>
  <c r="AK17" i="47" s="1"/>
  <c r="AK18" i="47" s="1"/>
  <c r="AK19" i="47" s="1"/>
  <c r="AK20" i="47" s="1"/>
  <c r="AK21" i="47" s="1"/>
  <c r="AK22" i="47" s="1"/>
  <c r="AK23" i="47" s="1"/>
  <c r="AK24" i="47" s="1"/>
  <c r="AK25" i="47" s="1"/>
  <c r="AK26" i="47" s="1"/>
  <c r="AK27" i="47" s="1"/>
  <c r="AK28" i="47" s="1"/>
  <c r="AK29" i="47" s="1"/>
  <c r="AK30" i="47" s="1"/>
  <c r="AL17" i="47" l="1"/>
  <c r="AL13" i="47"/>
  <c r="AL16" i="47"/>
  <c r="AL12" i="47"/>
  <c r="AL19" i="47"/>
  <c r="AL15" i="47"/>
  <c r="AL11" i="47"/>
  <c r="AL18" i="47"/>
  <c r="AL14" i="47"/>
  <c r="AL10" i="47"/>
  <c r="AQ21" i="47"/>
  <c r="AQ17" i="47"/>
  <c r="AQ13" i="47"/>
  <c r="AQ20" i="47"/>
  <c r="AQ16" i="47"/>
  <c r="AQ12" i="47"/>
  <c r="AQ23" i="47"/>
  <c r="AQ19" i="47"/>
  <c r="AQ15" i="47"/>
  <c r="AQ11" i="47"/>
  <c r="AQ22" i="47"/>
  <c r="AQ18" i="47"/>
  <c r="AQ14" i="47"/>
  <c r="AQ10" i="47"/>
  <c r="AS10" i="47" s="1"/>
  <c r="BA13" i="47"/>
  <c r="BA16" i="47"/>
  <c r="BA12" i="47"/>
  <c r="BA15" i="47"/>
  <c r="BA11" i="47"/>
  <c r="BA14" i="47"/>
  <c r="BA10" i="47"/>
  <c r="BC10" i="47" s="1"/>
  <c r="M20" i="47"/>
  <c r="M16" i="47"/>
  <c r="M12" i="47"/>
  <c r="M19" i="47"/>
  <c r="M15" i="47"/>
  <c r="M11" i="47"/>
  <c r="M22" i="47"/>
  <c r="M18" i="47"/>
  <c r="M14" i="47"/>
  <c r="M10" i="47"/>
  <c r="O10" i="47" s="1"/>
  <c r="M21" i="47"/>
  <c r="M17" i="47"/>
  <c r="M13" i="47"/>
  <c r="AV21" i="47"/>
  <c r="AV17" i="47"/>
  <c r="AV13" i="47"/>
  <c r="AV20" i="47"/>
  <c r="AV16" i="47"/>
  <c r="AV12" i="47"/>
  <c r="AV23" i="47"/>
  <c r="AV19" i="47"/>
  <c r="AV15" i="47"/>
  <c r="AV11" i="47"/>
  <c r="AV22" i="47"/>
  <c r="AV18" i="47"/>
  <c r="AV14" i="47"/>
  <c r="AV10" i="47"/>
  <c r="AX10" i="47" s="1"/>
  <c r="AW39" i="47"/>
  <c r="AV24" i="47" s="1"/>
  <c r="AR39" i="47"/>
  <c r="AQ24" i="47" s="1"/>
  <c r="N39" i="47"/>
  <c r="M23" i="47" s="1"/>
  <c r="AM39" i="47"/>
  <c r="AN10" i="47" l="1"/>
  <c r="AL20" i="47"/>
  <c r="V10" i="47"/>
  <c r="AZ10" i="47" s="1"/>
  <c r="AZ11" i="47" s="1"/>
  <c r="AZ12" i="47" s="1"/>
  <c r="AZ13" i="47" s="1"/>
  <c r="AZ14" i="47" s="1"/>
  <c r="AZ15" i="47" s="1"/>
  <c r="AZ16" i="47" s="1"/>
  <c r="AZ17" i="47" s="1"/>
  <c r="AZ18" i="47" s="1"/>
  <c r="AZ19" i="47" s="1"/>
  <c r="AZ20" i="47" s="1"/>
  <c r="AZ21" i="47" s="1"/>
  <c r="AZ22" i="47" s="1"/>
  <c r="AZ23" i="47" s="1"/>
  <c r="AZ24" i="47" s="1"/>
  <c r="AZ25" i="47" s="1"/>
  <c r="AZ26" i="47" s="1"/>
  <c r="AZ27" i="47" s="1"/>
  <c r="AZ28" i="47" s="1"/>
  <c r="AZ29" i="47" s="1"/>
  <c r="AZ30" i="47" s="1"/>
  <c r="Q10" i="47"/>
  <c r="AF10" i="47"/>
  <c r="AA10" i="47"/>
  <c r="BE10" i="47" s="1"/>
  <c r="BE11" i="47" s="1"/>
  <c r="BE12" i="47" s="1"/>
  <c r="BE13" i="47" s="1"/>
  <c r="BE14" i="47" s="1"/>
  <c r="BE15" i="47" s="1"/>
  <c r="BE16" i="47" s="1"/>
  <c r="BE17" i="47" s="1"/>
  <c r="BE18" i="47" s="1"/>
  <c r="BE19" i="47" s="1"/>
  <c r="BE20" i="47" s="1"/>
  <c r="BE21" i="47" s="1"/>
  <c r="BE22" i="47" s="1"/>
  <c r="BE23" i="47" s="1"/>
  <c r="BE24" i="47" s="1"/>
  <c r="BE25" i="47" s="1"/>
  <c r="BE26" i="47" s="1"/>
  <c r="BE27" i="47" s="1"/>
  <c r="BE28" i="47" s="1"/>
  <c r="BE29" i="47" s="1"/>
  <c r="BE30" i="47" s="1"/>
  <c r="G11" i="47"/>
  <c r="G12" i="47" s="1"/>
  <c r="G13" i="47" s="1"/>
  <c r="G14" i="47" s="1"/>
  <c r="G15" i="47" s="1"/>
  <c r="G16" i="47" s="1"/>
  <c r="G17" i="47" s="1"/>
  <c r="G18" i="47" s="1"/>
  <c r="G19" i="47" s="1"/>
  <c r="G20" i="47" s="1"/>
  <c r="G21" i="47" s="1"/>
  <c r="G22" i="47" s="1"/>
  <c r="G23" i="47" s="1"/>
  <c r="G24" i="47" s="1"/>
  <c r="G25" i="47" s="1"/>
  <c r="G26" i="47" s="1"/>
  <c r="G27" i="47" s="1"/>
  <c r="G28" i="47" s="1"/>
  <c r="G29" i="47" s="1"/>
  <c r="G30" i="47" s="1"/>
  <c r="G31" i="47" s="1"/>
  <c r="G32" i="47" s="1"/>
  <c r="G9" i="47"/>
  <c r="V9" i="47"/>
  <c r="Q9" i="47"/>
  <c r="B9" i="47"/>
  <c r="C10" i="47" l="1"/>
  <c r="R10" i="47"/>
  <c r="W10" i="47"/>
  <c r="Y10" i="47" s="1"/>
  <c r="AG13" i="47"/>
  <c r="AG16" i="47"/>
  <c r="AG12" i="47"/>
  <c r="AG15" i="47"/>
  <c r="AG11" i="47"/>
  <c r="AG14" i="47"/>
  <c r="AG10" i="47"/>
  <c r="H16" i="47"/>
  <c r="H12" i="47"/>
  <c r="H15" i="47"/>
  <c r="H11" i="47"/>
  <c r="H14" i="47"/>
  <c r="H10" i="47"/>
  <c r="J10" i="47" s="1"/>
  <c r="H13" i="47"/>
  <c r="X39" i="47"/>
  <c r="W11" i="47" s="1"/>
  <c r="AH39" i="47"/>
  <c r="AG17" i="47" s="1"/>
  <c r="AF11" i="47"/>
  <c r="AF12" i="47" s="1"/>
  <c r="AF13" i="47" s="1"/>
  <c r="AF14" i="47" s="1"/>
  <c r="AF15" i="47" s="1"/>
  <c r="AF16" i="47" s="1"/>
  <c r="AF17" i="47" s="1"/>
  <c r="AF18" i="47" s="1"/>
  <c r="AF19" i="47" s="1"/>
  <c r="AF20" i="47" s="1"/>
  <c r="AF21" i="47" s="1"/>
  <c r="AF22" i="47" s="1"/>
  <c r="AF23" i="47" s="1"/>
  <c r="AF24" i="47" s="1"/>
  <c r="AF25" i="47" s="1"/>
  <c r="AF26" i="47" s="1"/>
  <c r="AF27" i="47" s="1"/>
  <c r="AF28" i="47" s="1"/>
  <c r="AF29" i="47" s="1"/>
  <c r="AF30" i="47" s="1"/>
  <c r="S39" i="47"/>
  <c r="R11" i="47" s="1"/>
  <c r="AC39" i="47"/>
  <c r="AB10" i="47" s="1"/>
  <c r="I39" i="47"/>
  <c r="H17" i="47" s="1"/>
  <c r="V11" i="47"/>
  <c r="V12" i="47" s="1"/>
  <c r="V13" i="47" s="1"/>
  <c r="V14" i="47" s="1"/>
  <c r="V15" i="47" s="1"/>
  <c r="V16" i="47" s="1"/>
  <c r="V17" i="47" s="1"/>
  <c r="V18" i="47" s="1"/>
  <c r="V19" i="47" s="1"/>
  <c r="V20" i="47" s="1"/>
  <c r="V21" i="47" s="1"/>
  <c r="V22" i="47" s="1"/>
  <c r="V23" i="47" s="1"/>
  <c r="V24" i="47" s="1"/>
  <c r="V25" i="47" s="1"/>
  <c r="V26" i="47" s="1"/>
  <c r="V27" i="47" s="1"/>
  <c r="V28" i="47" s="1"/>
  <c r="V29" i="47" s="1"/>
  <c r="V30" i="47" s="1"/>
  <c r="V31" i="47" s="1"/>
  <c r="V32" i="47" s="1"/>
  <c r="D39" i="47"/>
  <c r="C11" i="47" s="1"/>
  <c r="AI10" i="47" l="1"/>
  <c r="C60" i="75"/>
  <c r="F24" i="75" s="1"/>
  <c r="C60" i="70"/>
  <c r="F18" i="70" s="1"/>
  <c r="C60" i="71"/>
  <c r="F18" i="71" s="1"/>
  <c r="C60" i="80"/>
  <c r="F24" i="80" s="1"/>
  <c r="C60" i="78"/>
  <c r="F23" i="78" s="1"/>
  <c r="C60" i="79"/>
  <c r="C60" i="76"/>
  <c r="C60" i="43"/>
  <c r="F18" i="43" s="1"/>
  <c r="C60" i="73"/>
  <c r="F18" i="73" s="1"/>
  <c r="C60" i="67"/>
  <c r="AA11" i="47"/>
  <c r="AA12" i="47" s="1"/>
  <c r="AA13" i="47" s="1"/>
  <c r="AA14" i="47" s="1"/>
  <c r="AA15" i="47" s="1"/>
  <c r="AA16" i="47" s="1"/>
  <c r="AA17" i="47" s="1"/>
  <c r="AA18" i="47" s="1"/>
  <c r="AA19" i="47" s="1"/>
  <c r="AA20" i="47" s="1"/>
  <c r="AA21" i="47" s="1"/>
  <c r="AA22" i="47" s="1"/>
  <c r="AA23" i="47" s="1"/>
  <c r="AA24" i="47" s="1"/>
  <c r="AA25" i="47" s="1"/>
  <c r="AA26" i="47" s="1"/>
  <c r="AA27" i="47" s="1"/>
  <c r="AA28" i="47" s="1"/>
  <c r="AA29" i="47" s="1"/>
  <c r="AA30" i="47" s="1"/>
  <c r="AD10" i="47"/>
  <c r="T10" i="47"/>
  <c r="C67" i="80"/>
  <c r="B3" i="80"/>
  <c r="C52" i="80" s="1"/>
  <c r="B9" i="80" s="1"/>
  <c r="H12" i="80"/>
  <c r="T57" i="80"/>
  <c r="Q57" i="80"/>
  <c r="T56" i="80"/>
  <c r="E12" i="80"/>
  <c r="K12" i="80" s="1"/>
  <c r="T55" i="80"/>
  <c r="D49" i="80"/>
  <c r="C49" i="80"/>
  <c r="C48" i="80"/>
  <c r="C47" i="80"/>
  <c r="C46" i="80"/>
  <c r="C45" i="80"/>
  <c r="D47" i="80" l="1"/>
  <c r="C68" i="80"/>
  <c r="Q11" i="47"/>
  <c r="Q12" i="47" s="1"/>
  <c r="Q13" i="47" s="1"/>
  <c r="Q14" i="47" s="1"/>
  <c r="Q15" i="47" s="1"/>
  <c r="Q16" i="47" s="1"/>
  <c r="Q17" i="47" s="1"/>
  <c r="Q18" i="47" s="1"/>
  <c r="Q19" i="47" s="1"/>
  <c r="Q20" i="47" s="1"/>
  <c r="Q21" i="47" s="1"/>
  <c r="Q22" i="47" s="1"/>
  <c r="Q23" i="47" s="1"/>
  <c r="Q24" i="47" s="1"/>
  <c r="Q25" i="47" s="1"/>
  <c r="Q26" i="47" s="1"/>
  <c r="Q27" i="47" s="1"/>
  <c r="Q28" i="47" s="1"/>
  <c r="Q29" i="47" s="1"/>
  <c r="Q30" i="47" s="1"/>
  <c r="Q31" i="47" s="1"/>
  <c r="Q32" i="47" s="1"/>
  <c r="B13" i="80"/>
  <c r="C67" i="79"/>
  <c r="T59" i="79"/>
  <c r="Q59" i="79"/>
  <c r="T58" i="79"/>
  <c r="H12" i="79"/>
  <c r="T56" i="79"/>
  <c r="T55" i="79"/>
  <c r="D49" i="79"/>
  <c r="C49" i="79"/>
  <c r="C48" i="79"/>
  <c r="D47" i="79"/>
  <c r="C47" i="79"/>
  <c r="C46" i="79"/>
  <c r="C45" i="79"/>
  <c r="B11" i="79"/>
  <c r="B12" i="79" s="1"/>
  <c r="B13" i="79" s="1"/>
  <c r="B14" i="79" s="1"/>
  <c r="B15" i="79" s="1"/>
  <c r="B16" i="79" s="1"/>
  <c r="B17" i="79" s="1"/>
  <c r="B18" i="79" s="1"/>
  <c r="B3" i="79"/>
  <c r="C52" i="79" s="1"/>
  <c r="B9" i="79" s="1"/>
  <c r="C69" i="80" l="1"/>
  <c r="B14" i="80"/>
  <c r="B15" i="80" s="1"/>
  <c r="B16" i="80" s="1"/>
  <c r="B17" i="80" s="1"/>
  <c r="B18" i="80" s="1"/>
  <c r="B19" i="79"/>
  <c r="C68" i="79"/>
  <c r="C70" i="80" l="1"/>
  <c r="B19" i="80"/>
  <c r="C69" i="79"/>
  <c r="B20" i="79"/>
  <c r="C71" i="80" l="1"/>
  <c r="B20" i="80"/>
  <c r="B21" i="79"/>
  <c r="C70" i="79"/>
  <c r="C72" i="80" l="1"/>
  <c r="B21" i="80"/>
  <c r="C71" i="79"/>
  <c r="B22" i="79"/>
  <c r="C73" i="80" l="1"/>
  <c r="B22" i="80"/>
  <c r="C72" i="79"/>
  <c r="B23" i="79"/>
  <c r="C74" i="80" l="1"/>
  <c r="B23" i="80"/>
  <c r="B24" i="79"/>
  <c r="C73" i="79"/>
  <c r="F66" i="80" l="1"/>
  <c r="B24" i="80"/>
  <c r="C74" i="79"/>
  <c r="B25" i="79"/>
  <c r="F67" i="80" l="1"/>
  <c r="B25" i="80"/>
  <c r="F66" i="79"/>
  <c r="B26" i="79"/>
  <c r="F68" i="80" l="1"/>
  <c r="B26" i="80"/>
  <c r="F67" i="79"/>
  <c r="B27" i="79"/>
  <c r="F69" i="80" l="1"/>
  <c r="B27" i="80"/>
  <c r="B28" i="79"/>
  <c r="F68" i="79"/>
  <c r="F70" i="80" l="1"/>
  <c r="B28" i="80"/>
  <c r="B29" i="79"/>
  <c r="F69" i="79"/>
  <c r="F71" i="80" l="1"/>
  <c r="B29" i="80"/>
  <c r="B30" i="79"/>
  <c r="F70" i="79"/>
  <c r="F72" i="80" l="1"/>
  <c r="B30" i="80"/>
  <c r="F71" i="79"/>
  <c r="B31" i="79"/>
  <c r="F73" i="80" l="1"/>
  <c r="B31" i="80"/>
  <c r="B32" i="79"/>
  <c r="F72" i="79"/>
  <c r="B33" i="79" l="1"/>
  <c r="F74" i="80"/>
  <c r="B32" i="80"/>
  <c r="F73" i="79"/>
  <c r="B34" i="79" l="1"/>
  <c r="B33" i="80"/>
  <c r="B34" i="80" s="1"/>
  <c r="B35" i="80" s="1"/>
  <c r="B36" i="80" s="1"/>
  <c r="B37" i="80" s="1"/>
  <c r="I66" i="80"/>
  <c r="F74" i="79"/>
  <c r="B35" i="79" l="1"/>
  <c r="I67" i="80"/>
  <c r="I66" i="79"/>
  <c r="B36" i="79" l="1"/>
  <c r="I68" i="80"/>
  <c r="I67" i="79"/>
  <c r="B37" i="79" l="1"/>
  <c r="I69" i="80"/>
  <c r="I68" i="79"/>
  <c r="I70" i="80" l="1"/>
  <c r="I69" i="79"/>
  <c r="I71" i="80" l="1"/>
  <c r="I70" i="79"/>
  <c r="I72" i="80" l="1"/>
  <c r="E33" i="79"/>
  <c r="I71" i="79"/>
  <c r="I73" i="80" l="1"/>
  <c r="I72" i="79"/>
  <c r="E34" i="79"/>
  <c r="I74" i="80" l="1"/>
  <c r="E35" i="79"/>
  <c r="I73" i="79"/>
  <c r="F25" i="80" l="1"/>
  <c r="F26" i="80" s="1"/>
  <c r="F27" i="80" s="1"/>
  <c r="F28" i="80" s="1"/>
  <c r="F29" i="80" s="1"/>
  <c r="F30" i="80" s="1"/>
  <c r="F31" i="80" s="1"/>
  <c r="F32" i="80" s="1"/>
  <c r="F33" i="80" s="1"/>
  <c r="F34" i="80" s="1"/>
  <c r="F35" i="80" s="1"/>
  <c r="F36" i="80" s="1"/>
  <c r="F37" i="80" s="1"/>
  <c r="E13" i="80"/>
  <c r="H13" i="80"/>
  <c r="H14" i="80" s="1"/>
  <c r="H15" i="80" s="1"/>
  <c r="H16" i="80" s="1"/>
  <c r="H17" i="80" s="1"/>
  <c r="H18" i="80" s="1"/>
  <c r="H19" i="80" s="1"/>
  <c r="H20" i="80" s="1"/>
  <c r="H21" i="80" s="1"/>
  <c r="H22" i="80" s="1"/>
  <c r="H23" i="80" s="1"/>
  <c r="H24" i="80" s="1"/>
  <c r="H25" i="80" s="1"/>
  <c r="H26" i="80" s="1"/>
  <c r="H27" i="80" s="1"/>
  <c r="H28" i="80" s="1"/>
  <c r="H29" i="80" s="1"/>
  <c r="H30" i="80" s="1"/>
  <c r="H31" i="80" s="1"/>
  <c r="H32" i="80" s="1"/>
  <c r="H33" i="80" s="1"/>
  <c r="H34" i="80" s="1"/>
  <c r="H35" i="80" s="1"/>
  <c r="H36" i="80" s="1"/>
  <c r="I74" i="79"/>
  <c r="E36" i="79"/>
  <c r="H13" i="79" l="1"/>
  <c r="H14" i="79" s="1"/>
  <c r="H15" i="79" s="1"/>
  <c r="H16" i="79" s="1"/>
  <c r="H17" i="79" s="1"/>
  <c r="H18" i="79" s="1"/>
  <c r="H19" i="79" s="1"/>
  <c r="H20" i="79" s="1"/>
  <c r="H21" i="79" s="1"/>
  <c r="H22" i="79" s="1"/>
  <c r="H23" i="79" s="1"/>
  <c r="H24" i="79" s="1"/>
  <c r="H25" i="79" s="1"/>
  <c r="H26" i="79" s="1"/>
  <c r="H27" i="79" s="1"/>
  <c r="H28" i="79" s="1"/>
  <c r="H29" i="79" s="1"/>
  <c r="H30" i="79" s="1"/>
  <c r="H31" i="79" s="1"/>
  <c r="H32" i="79" s="1"/>
  <c r="H33" i="79" s="1"/>
  <c r="H34" i="79" s="1"/>
  <c r="H35" i="79" s="1"/>
  <c r="H36" i="79" s="1"/>
  <c r="H37" i="79" s="1"/>
  <c r="E37" i="79"/>
  <c r="E14" i="80"/>
  <c r="K13" i="80"/>
  <c r="H37" i="80"/>
  <c r="E15" i="80" l="1"/>
  <c r="K14" i="80"/>
  <c r="E16" i="80" l="1"/>
  <c r="K15" i="80"/>
  <c r="D26" i="79"/>
  <c r="D24" i="80"/>
  <c r="E17" i="80" l="1"/>
  <c r="K16" i="80"/>
  <c r="D46" i="80"/>
  <c r="D46" i="79"/>
  <c r="E18" i="80" l="1"/>
  <c r="K17" i="80"/>
  <c r="E19" i="80" l="1"/>
  <c r="K18" i="80"/>
  <c r="E20" i="80" l="1"/>
  <c r="K19" i="80"/>
  <c r="D27" i="79"/>
  <c r="E21" i="80" l="1"/>
  <c r="K20" i="80"/>
  <c r="D28" i="79"/>
  <c r="E22" i="80" l="1"/>
  <c r="K21" i="80"/>
  <c r="D29" i="79"/>
  <c r="E23" i="80" l="1"/>
  <c r="K22" i="80"/>
  <c r="D25" i="80"/>
  <c r="D30" i="79"/>
  <c r="E24" i="80" l="1"/>
  <c r="K23" i="80"/>
  <c r="D26" i="80"/>
  <c r="D31" i="79"/>
  <c r="E25" i="80" l="1"/>
  <c r="K24" i="80"/>
  <c r="G24" i="80"/>
  <c r="I24" i="80" s="1"/>
  <c r="D27" i="80"/>
  <c r="D32" i="79"/>
  <c r="J17" i="77" l="1"/>
  <c r="J24" i="80"/>
  <c r="E26" i="80"/>
  <c r="K25" i="80"/>
  <c r="G25" i="80"/>
  <c r="I25" i="80" s="1"/>
  <c r="D33" i="79"/>
  <c r="D28" i="80"/>
  <c r="E27" i="80" l="1"/>
  <c r="K26" i="80"/>
  <c r="G26" i="80"/>
  <c r="I26" i="80" s="1"/>
  <c r="J18" i="77"/>
  <c r="J25" i="80"/>
  <c r="D34" i="79"/>
  <c r="D29" i="80"/>
  <c r="J19" i="77" l="1"/>
  <c r="J26" i="80"/>
  <c r="E28" i="80"/>
  <c r="K27" i="80"/>
  <c r="G27" i="80"/>
  <c r="I27" i="80" s="1"/>
  <c r="D35" i="79"/>
  <c r="D30" i="80"/>
  <c r="E29" i="80" l="1"/>
  <c r="G28" i="80"/>
  <c r="I28" i="80" s="1"/>
  <c r="K28" i="80"/>
  <c r="J20" i="77"/>
  <c r="J27" i="80"/>
  <c r="D36" i="79"/>
  <c r="D31" i="80"/>
  <c r="J21" i="77" l="1"/>
  <c r="J28" i="80"/>
  <c r="E30" i="80"/>
  <c r="G29" i="80"/>
  <c r="I29" i="80" s="1"/>
  <c r="K29" i="80"/>
  <c r="D37" i="79"/>
  <c r="D32" i="80"/>
  <c r="E31" i="80" l="1"/>
  <c r="G30" i="80"/>
  <c r="I30" i="80" s="1"/>
  <c r="K30" i="80"/>
  <c r="J22" i="77"/>
  <c r="J29" i="80"/>
  <c r="D33" i="80"/>
  <c r="J23" i="77" l="1"/>
  <c r="J30" i="80"/>
  <c r="E32" i="80"/>
  <c r="K31" i="80"/>
  <c r="G31" i="80"/>
  <c r="I31" i="80" s="1"/>
  <c r="D34" i="80"/>
  <c r="J24" i="77" l="1"/>
  <c r="J31" i="80"/>
  <c r="E33" i="80"/>
  <c r="K32" i="80"/>
  <c r="G32" i="80"/>
  <c r="I32" i="80" s="1"/>
  <c r="D35" i="80"/>
  <c r="E34" i="80" l="1"/>
  <c r="G33" i="80"/>
  <c r="I33" i="80" s="1"/>
  <c r="J33" i="80" s="1"/>
  <c r="K33" i="80"/>
  <c r="J25" i="77"/>
  <c r="J32" i="80"/>
  <c r="D36" i="80"/>
  <c r="E35" i="80" l="1"/>
  <c r="K34" i="80"/>
  <c r="G34" i="80"/>
  <c r="I34" i="80" s="1"/>
  <c r="J34" i="80" s="1"/>
  <c r="D37" i="80"/>
  <c r="E36" i="80" l="1"/>
  <c r="K35" i="80"/>
  <c r="G35" i="80"/>
  <c r="I35" i="80" s="1"/>
  <c r="J35" i="80" s="1"/>
  <c r="E37" i="80" l="1"/>
  <c r="G36" i="80"/>
  <c r="I36" i="80" s="1"/>
  <c r="J36" i="80" s="1"/>
  <c r="K36" i="80"/>
  <c r="K37" i="80" l="1"/>
  <c r="G37" i="80"/>
  <c r="I37" i="80" s="1"/>
  <c r="J37" i="80" s="1"/>
  <c r="C67" i="78" l="1"/>
  <c r="D47" i="78"/>
  <c r="T57" i="78"/>
  <c r="Q57" i="78"/>
  <c r="T56" i="78"/>
  <c r="T55" i="78"/>
  <c r="D49" i="78"/>
  <c r="C49" i="78"/>
  <c r="C48" i="78"/>
  <c r="C47" i="78"/>
  <c r="C46" i="78"/>
  <c r="C45" i="78"/>
  <c r="H12" i="78"/>
  <c r="E12" i="78"/>
  <c r="K12" i="78" s="1"/>
  <c r="B11" i="78"/>
  <c r="B12" i="78" s="1"/>
  <c r="B3" i="78" l="1"/>
  <c r="C52" i="78" s="1"/>
  <c r="B9" i="78" s="1"/>
  <c r="D46" i="78"/>
  <c r="C68" i="78"/>
  <c r="B13" i="78"/>
  <c r="C69" i="78" l="1"/>
  <c r="B14" i="78"/>
  <c r="B15" i="78" l="1"/>
  <c r="C70" i="78"/>
  <c r="C71" i="78" l="1"/>
  <c r="B16" i="78"/>
  <c r="B17" i="78" l="1"/>
  <c r="C72" i="78"/>
  <c r="B18" i="78" l="1"/>
  <c r="C73" i="78"/>
  <c r="B19" i="78" l="1"/>
  <c r="C74" i="78"/>
  <c r="F66" i="78" l="1"/>
  <c r="B20" i="78"/>
  <c r="F67" i="78" l="1"/>
  <c r="B21" i="78"/>
  <c r="F68" i="78" l="1"/>
  <c r="B22" i="78"/>
  <c r="F69" i="78" l="1"/>
  <c r="B23" i="78"/>
  <c r="D23" i="78" l="1"/>
  <c r="B24" i="78"/>
  <c r="F70" i="78"/>
  <c r="F71" i="78" l="1"/>
  <c r="B25" i="78"/>
  <c r="B26" i="78" l="1"/>
  <c r="F72" i="78"/>
  <c r="F73" i="78" l="1"/>
  <c r="B27" i="78"/>
  <c r="B28" i="78" l="1"/>
  <c r="F74" i="78"/>
  <c r="B29" i="78" l="1"/>
  <c r="I66" i="78"/>
  <c r="B30" i="78" l="1"/>
  <c r="I67" i="78"/>
  <c r="B31" i="78" l="1"/>
  <c r="I68" i="78"/>
  <c r="I69" i="78" l="1"/>
  <c r="B32" i="78"/>
  <c r="B33" i="78" s="1"/>
  <c r="B34" i="78" l="1"/>
  <c r="I70" i="78"/>
  <c r="B35" i="78" l="1"/>
  <c r="I71" i="78"/>
  <c r="B36" i="78" l="1"/>
  <c r="I72" i="78"/>
  <c r="B37" i="78" l="1"/>
  <c r="I73" i="78"/>
  <c r="I74" i="78" l="1"/>
  <c r="F24" i="78" l="1"/>
  <c r="F25" i="78" s="1"/>
  <c r="F26" i="78" s="1"/>
  <c r="F27" i="78" s="1"/>
  <c r="F28" i="78" s="1"/>
  <c r="F29" i="78" s="1"/>
  <c r="F30" i="78" s="1"/>
  <c r="F31" i="78" s="1"/>
  <c r="F32" i="78" s="1"/>
  <c r="F33" i="78" s="1"/>
  <c r="F34" i="78" s="1"/>
  <c r="F35" i="78" s="1"/>
  <c r="F36" i="78" s="1"/>
  <c r="D24" i="78"/>
  <c r="E13" i="78"/>
  <c r="H13" i="78"/>
  <c r="H14" i="78" s="1"/>
  <c r="H15" i="78" s="1"/>
  <c r="H16" i="78" s="1"/>
  <c r="H17" i="78" s="1"/>
  <c r="H18" i="78" s="1"/>
  <c r="H19" i="78" s="1"/>
  <c r="H20" i="78" s="1"/>
  <c r="H21" i="78" s="1"/>
  <c r="H22" i="78" s="1"/>
  <c r="H23" i="78" s="1"/>
  <c r="H24" i="78" s="1"/>
  <c r="H25" i="78" s="1"/>
  <c r="H26" i="78" s="1"/>
  <c r="H27" i="78" s="1"/>
  <c r="H28" i="78" s="1"/>
  <c r="H29" i="78" s="1"/>
  <c r="H30" i="78" s="1"/>
  <c r="H31" i="78" s="1"/>
  <c r="H32" i="78" s="1"/>
  <c r="H33" i="78" s="1"/>
  <c r="H34" i="78" s="1"/>
  <c r="H35" i="78" s="1"/>
  <c r="H36" i="78" s="1"/>
  <c r="H37" i="78" s="1"/>
  <c r="F37" i="78" l="1"/>
  <c r="E14" i="78"/>
  <c r="K13" i="78"/>
  <c r="E15" i="78" l="1"/>
  <c r="K14" i="78"/>
  <c r="E16" i="78" l="1"/>
  <c r="K15" i="78"/>
  <c r="E17" i="78" l="1"/>
  <c r="K16" i="78"/>
  <c r="E18" i="78" l="1"/>
  <c r="K17" i="78"/>
  <c r="K18" i="78" l="1"/>
  <c r="E19" i="78"/>
  <c r="D25" i="78"/>
  <c r="E20" i="78" l="1"/>
  <c r="K19" i="78"/>
  <c r="D26" i="78"/>
  <c r="E21" i="78" l="1"/>
  <c r="K20" i="78"/>
  <c r="D27" i="78"/>
  <c r="E22" i="78" l="1"/>
  <c r="K21" i="78"/>
  <c r="D28" i="78"/>
  <c r="E23" i="78" l="1"/>
  <c r="K22" i="78"/>
  <c r="D29" i="78"/>
  <c r="G23" i="78" l="1"/>
  <c r="I23" i="78" s="1"/>
  <c r="K23" i="78"/>
  <c r="E24" i="78"/>
  <c r="D30" i="78"/>
  <c r="K24" i="78" l="1"/>
  <c r="G24" i="78"/>
  <c r="I24" i="78" s="1"/>
  <c r="E25" i="78"/>
  <c r="J23" i="78"/>
  <c r="D31" i="78"/>
  <c r="E26" i="78" l="1"/>
  <c r="K25" i="78"/>
  <c r="G25" i="78"/>
  <c r="I25" i="78" s="1"/>
  <c r="J24" i="78"/>
  <c r="D32" i="78"/>
  <c r="J25" i="78" l="1"/>
  <c r="E27" i="78"/>
  <c r="K26" i="78"/>
  <c r="G26" i="78"/>
  <c r="I26" i="78" s="1"/>
  <c r="D33" i="78"/>
  <c r="J26" i="78" l="1"/>
  <c r="E28" i="78"/>
  <c r="K27" i="78"/>
  <c r="G27" i="78"/>
  <c r="I27" i="78" s="1"/>
  <c r="D34" i="78"/>
  <c r="A6" i="77"/>
  <c r="A7" i="77" s="1"/>
  <c r="A8" i="77" s="1"/>
  <c r="A9" i="77" s="1"/>
  <c r="A10" i="77" s="1"/>
  <c r="A11" i="77" s="1"/>
  <c r="A12" i="77" s="1"/>
  <c r="A13" i="77" s="1"/>
  <c r="H12" i="75"/>
  <c r="J27" i="78" l="1"/>
  <c r="E29" i="78"/>
  <c r="G28" i="78"/>
  <c r="I28" i="78" s="1"/>
  <c r="K28" i="78"/>
  <c r="D35" i="78"/>
  <c r="A14" i="77"/>
  <c r="J28" i="78" l="1"/>
  <c r="E30" i="78"/>
  <c r="G29" i="78"/>
  <c r="I29" i="78" s="1"/>
  <c r="K29" i="78"/>
  <c r="D36" i="78"/>
  <c r="A15" i="77"/>
  <c r="J29" i="78" l="1"/>
  <c r="E31" i="78"/>
  <c r="K30" i="78"/>
  <c r="G30" i="78"/>
  <c r="I30" i="78" s="1"/>
  <c r="D37" i="78"/>
  <c r="A16" i="77"/>
  <c r="H16" i="77" s="1"/>
  <c r="J30" i="78" l="1"/>
  <c r="E32" i="78"/>
  <c r="G31" i="78"/>
  <c r="I31" i="78" s="1"/>
  <c r="K31" i="78"/>
  <c r="A17" i="77"/>
  <c r="H17" i="77" s="1"/>
  <c r="J31" i="78" l="1"/>
  <c r="E33" i="78"/>
  <c r="G32" i="78"/>
  <c r="I32" i="78" s="1"/>
  <c r="K32" i="78"/>
  <c r="A18" i="77"/>
  <c r="H18" i="77" s="1"/>
  <c r="J32" i="78" l="1"/>
  <c r="E34" i="78"/>
  <c r="G33" i="78"/>
  <c r="I33" i="78" s="1"/>
  <c r="K33" i="78"/>
  <c r="A19" i="77"/>
  <c r="E35" i="78" l="1"/>
  <c r="G34" i="78"/>
  <c r="I34" i="78" s="1"/>
  <c r="K34" i="78"/>
  <c r="J33" i="78"/>
  <c r="H19" i="77"/>
  <c r="A20" i="77"/>
  <c r="J34" i="78" l="1"/>
  <c r="E36" i="78"/>
  <c r="G35" i="78"/>
  <c r="I35" i="78" s="1"/>
  <c r="K35" i="78"/>
  <c r="H20" i="77"/>
  <c r="A21" i="77"/>
  <c r="E37" i="78" l="1"/>
  <c r="G36" i="78"/>
  <c r="I36" i="78" s="1"/>
  <c r="K36" i="78"/>
  <c r="J35" i="78"/>
  <c r="H21" i="77"/>
  <c r="A22" i="77"/>
  <c r="J36" i="78" l="1"/>
  <c r="G37" i="78"/>
  <c r="I37" i="78" s="1"/>
  <c r="K37" i="78"/>
  <c r="H22" i="77"/>
  <c r="A23" i="77"/>
  <c r="J37" i="78" l="1"/>
  <c r="H23" i="77"/>
  <c r="A24" i="77"/>
  <c r="H24" i="77" l="1"/>
  <c r="A25" i="77"/>
  <c r="H25" i="77" l="1"/>
  <c r="A26" i="77"/>
  <c r="A27" i="77" s="1"/>
  <c r="A28" i="77" s="1"/>
  <c r="A29" i="77" s="1"/>
  <c r="A30" i="77" s="1"/>
  <c r="A31" i="77" s="1"/>
  <c r="A32" i="77" s="1"/>
  <c r="A33" i="77" s="1"/>
  <c r="A34" i="77" s="1"/>
  <c r="A35" i="77" s="1"/>
  <c r="A36" i="77" s="1"/>
  <c r="A37" i="77" s="1"/>
  <c r="A38" i="77" s="1"/>
  <c r="A39" i="77" s="1"/>
  <c r="A40" i="77" s="1"/>
  <c r="A41" i="77" s="1"/>
  <c r="A42" i="77" s="1"/>
  <c r="A43" i="77" s="1"/>
  <c r="A44" i="77" s="1"/>
  <c r="A45" i="77" s="1"/>
  <c r="A46" i="77" s="1"/>
  <c r="A47" i="77" s="1"/>
  <c r="A48" i="77" s="1"/>
  <c r="D47" i="76" l="1"/>
  <c r="C67" i="76"/>
  <c r="T59" i="76"/>
  <c r="Q59" i="76"/>
  <c r="T58" i="76"/>
  <c r="T56" i="76"/>
  <c r="T55" i="76"/>
  <c r="D49" i="76"/>
  <c r="C49" i="76"/>
  <c r="C48" i="76"/>
  <c r="C47" i="76"/>
  <c r="C46" i="76"/>
  <c r="C45" i="76"/>
  <c r="B11" i="76"/>
  <c r="B12" i="76" s="1"/>
  <c r="B13" i="76" s="1"/>
  <c r="B14" i="76" s="1"/>
  <c r="T59" i="75"/>
  <c r="T57" i="75"/>
  <c r="T56" i="75"/>
  <c r="T58" i="75"/>
  <c r="B3" i="75"/>
  <c r="C52" i="75" s="1"/>
  <c r="B9" i="75" s="1"/>
  <c r="C67" i="75"/>
  <c r="Q59" i="75"/>
  <c r="T55" i="75"/>
  <c r="D49" i="75"/>
  <c r="C49" i="75"/>
  <c r="C48" i="75"/>
  <c r="C47" i="75"/>
  <c r="C46" i="75"/>
  <c r="C45" i="75"/>
  <c r="B11" i="75"/>
  <c r="B12" i="75" s="1"/>
  <c r="B13" i="75" s="1"/>
  <c r="B14" i="75" s="1"/>
  <c r="B15" i="75" s="1"/>
  <c r="B16" i="75" s="1"/>
  <c r="U59" i="68"/>
  <c r="R59" i="68"/>
  <c r="U58" i="68"/>
  <c r="U57" i="68"/>
  <c r="B3" i="73"/>
  <c r="C52" i="73" s="1"/>
  <c r="B9" i="73" s="1"/>
  <c r="H12" i="73"/>
  <c r="E12" i="73"/>
  <c r="K12" i="73" s="1"/>
  <c r="C67" i="73"/>
  <c r="T57" i="73"/>
  <c r="Q57" i="73"/>
  <c r="T56" i="73"/>
  <c r="T55" i="73"/>
  <c r="D49" i="73"/>
  <c r="C49" i="73"/>
  <c r="C48" i="73"/>
  <c r="C47" i="73"/>
  <c r="C46" i="73"/>
  <c r="C45" i="73"/>
  <c r="B11" i="73"/>
  <c r="B12" i="73" s="1"/>
  <c r="B3" i="72"/>
  <c r="C52" i="72" s="1"/>
  <c r="B9" i="72" s="1"/>
  <c r="H12" i="72"/>
  <c r="E12" i="72"/>
  <c r="K12" i="72" s="1"/>
  <c r="C67" i="72"/>
  <c r="C68" i="72" s="1"/>
  <c r="C69" i="72" s="1"/>
  <c r="T57" i="72"/>
  <c r="Q57" i="72"/>
  <c r="T56" i="72"/>
  <c r="T55" i="72"/>
  <c r="D49" i="72"/>
  <c r="C49" i="72"/>
  <c r="C48" i="72"/>
  <c r="C47" i="72"/>
  <c r="C46" i="72"/>
  <c r="C45" i="72"/>
  <c r="B11" i="72"/>
  <c r="B12" i="72" s="1"/>
  <c r="C67" i="71"/>
  <c r="D47" i="71"/>
  <c r="H12" i="71"/>
  <c r="T57" i="71"/>
  <c r="Q57" i="71"/>
  <c r="T56" i="71"/>
  <c r="E12" i="71"/>
  <c r="K12" i="71" s="1"/>
  <c r="T55" i="71"/>
  <c r="D49" i="71"/>
  <c r="C49" i="71"/>
  <c r="C48" i="71"/>
  <c r="C47" i="71"/>
  <c r="C46" i="71"/>
  <c r="C45" i="71"/>
  <c r="B11" i="71"/>
  <c r="B12" i="71" s="1"/>
  <c r="B3" i="71" l="1"/>
  <c r="C52" i="71" s="1"/>
  <c r="B9" i="71" s="1"/>
  <c r="D47" i="75"/>
  <c r="D47" i="73"/>
  <c r="C70" i="72"/>
  <c r="C71" i="72" s="1"/>
  <c r="D47" i="72"/>
  <c r="H12" i="76"/>
  <c r="B3" i="76"/>
  <c r="C52" i="76" s="1"/>
  <c r="B9" i="76" s="1"/>
  <c r="B15" i="76"/>
  <c r="C68" i="76"/>
  <c r="B17" i="75"/>
  <c r="C68" i="75"/>
  <c r="B13" i="73"/>
  <c r="C68" i="73"/>
  <c r="C72" i="72"/>
  <c r="B13" i="72"/>
  <c r="B13" i="71"/>
  <c r="C68" i="71"/>
  <c r="C69" i="76" l="1"/>
  <c r="B16" i="76"/>
  <c r="C69" i="75"/>
  <c r="B18" i="75"/>
  <c r="C69" i="73"/>
  <c r="B14" i="73"/>
  <c r="B15" i="73" s="1"/>
  <c r="B16" i="73" s="1"/>
  <c r="B17" i="73" s="1"/>
  <c r="B18" i="73" s="1"/>
  <c r="C73" i="72"/>
  <c r="B14" i="72"/>
  <c r="C69" i="71"/>
  <c r="B14" i="71"/>
  <c r="B15" i="71" l="1"/>
  <c r="C70" i="76"/>
  <c r="B17" i="76"/>
  <c r="B19" i="75"/>
  <c r="C70" i="75"/>
  <c r="B19" i="73"/>
  <c r="C70" i="73"/>
  <c r="B15" i="72"/>
  <c r="C74" i="72"/>
  <c r="C70" i="71"/>
  <c r="B16" i="71" l="1"/>
  <c r="B18" i="76"/>
  <c r="C71" i="76"/>
  <c r="C71" i="75"/>
  <c r="B20" i="75"/>
  <c r="C71" i="73"/>
  <c r="B20" i="73"/>
  <c r="F66" i="72"/>
  <c r="B16" i="72"/>
  <c r="C71" i="71"/>
  <c r="B17" i="71" l="1"/>
  <c r="C72" i="76"/>
  <c r="B19" i="76"/>
  <c r="C72" i="75"/>
  <c r="B21" i="75"/>
  <c r="C72" i="73"/>
  <c r="B21" i="73"/>
  <c r="B17" i="72"/>
  <c r="F67" i="72"/>
  <c r="C72" i="71"/>
  <c r="B18" i="71" l="1"/>
  <c r="B20" i="76"/>
  <c r="C73" i="76"/>
  <c r="B22" i="75"/>
  <c r="C73" i="75"/>
  <c r="C73" i="73"/>
  <c r="B22" i="73"/>
  <c r="B18" i="72"/>
  <c r="F68" i="72"/>
  <c r="C73" i="71"/>
  <c r="B19" i="71" l="1"/>
  <c r="C74" i="76"/>
  <c r="B21" i="76"/>
  <c r="B23" i="75"/>
  <c r="C74" i="75"/>
  <c r="C74" i="73"/>
  <c r="B23" i="73"/>
  <c r="F69" i="72"/>
  <c r="B19" i="72"/>
  <c r="C74" i="71"/>
  <c r="B20" i="71" l="1"/>
  <c r="B22" i="76"/>
  <c r="F66" i="76"/>
  <c r="F66" i="75"/>
  <c r="B24" i="75"/>
  <c r="B24" i="73"/>
  <c r="F66" i="73"/>
  <c r="B20" i="72"/>
  <c r="F70" i="72"/>
  <c r="F66" i="71"/>
  <c r="B21" i="71" l="1"/>
  <c r="B23" i="76"/>
  <c r="F67" i="76"/>
  <c r="F67" i="75"/>
  <c r="B25" i="75"/>
  <c r="F67" i="73"/>
  <c r="B25" i="73"/>
  <c r="F71" i="72"/>
  <c r="B21" i="72"/>
  <c r="F67" i="71"/>
  <c r="B22" i="71" l="1"/>
  <c r="B24" i="76"/>
  <c r="F68" i="76"/>
  <c r="F68" i="75"/>
  <c r="B26" i="75"/>
  <c r="F68" i="73"/>
  <c r="B26" i="73"/>
  <c r="B22" i="72"/>
  <c r="F72" i="72"/>
  <c r="F68" i="71"/>
  <c r="B23" i="71" l="1"/>
  <c r="F69" i="76"/>
  <c r="B25" i="76"/>
  <c r="F69" i="75"/>
  <c r="B27" i="75"/>
  <c r="F69" i="73"/>
  <c r="B27" i="73"/>
  <c r="B23" i="72"/>
  <c r="F73" i="72"/>
  <c r="F69" i="71"/>
  <c r="B24" i="71" l="1"/>
  <c r="B26" i="76"/>
  <c r="F70" i="76"/>
  <c r="B28" i="75"/>
  <c r="F70" i="75"/>
  <c r="B28" i="73"/>
  <c r="F70" i="73"/>
  <c r="F74" i="72"/>
  <c r="B24" i="72"/>
  <c r="F70" i="71"/>
  <c r="B25" i="71" l="1"/>
  <c r="F71" i="76"/>
  <c r="B27" i="76"/>
  <c r="F71" i="75"/>
  <c r="B29" i="75"/>
  <c r="F71" i="73"/>
  <c r="B29" i="73"/>
  <c r="B25" i="72"/>
  <c r="I66" i="72"/>
  <c r="F71" i="71"/>
  <c r="B26" i="71" l="1"/>
  <c r="B28" i="76"/>
  <c r="F72" i="76"/>
  <c r="B30" i="75"/>
  <c r="F72" i="75"/>
  <c r="B30" i="73"/>
  <c r="F72" i="73"/>
  <c r="I67" i="72"/>
  <c r="B26" i="72"/>
  <c r="F72" i="71"/>
  <c r="B27" i="71" l="1"/>
  <c r="B29" i="76"/>
  <c r="F73" i="76"/>
  <c r="F73" i="75"/>
  <c r="B31" i="75"/>
  <c r="F73" i="73"/>
  <c r="B31" i="73"/>
  <c r="B27" i="72"/>
  <c r="I68" i="72"/>
  <c r="F73" i="71"/>
  <c r="B28" i="71" l="1"/>
  <c r="F74" i="76"/>
  <c r="B30" i="76"/>
  <c r="B32" i="75"/>
  <c r="B33" i="75" s="1"/>
  <c r="B34" i="75" s="1"/>
  <c r="B35" i="75" s="1"/>
  <c r="B36" i="75" s="1"/>
  <c r="B37" i="75" s="1"/>
  <c r="F74" i="75"/>
  <c r="B32" i="73"/>
  <c r="F74" i="73"/>
  <c r="I69" i="72"/>
  <c r="B28" i="72"/>
  <c r="F74" i="71"/>
  <c r="B33" i="73" l="1"/>
  <c r="B29" i="71"/>
  <c r="B31" i="76"/>
  <c r="I66" i="76"/>
  <c r="I66" i="75"/>
  <c r="I66" i="73"/>
  <c r="B29" i="72"/>
  <c r="I70" i="72"/>
  <c r="I66" i="71"/>
  <c r="B34" i="73" l="1"/>
  <c r="B30" i="71"/>
  <c r="B32" i="76"/>
  <c r="B33" i="76" s="1"/>
  <c r="B34" i="76" s="1"/>
  <c r="B35" i="76" s="1"/>
  <c r="B36" i="76" s="1"/>
  <c r="B37" i="76" s="1"/>
  <c r="I67" i="76"/>
  <c r="I67" i="75"/>
  <c r="I67" i="73"/>
  <c r="I71" i="72"/>
  <c r="B30" i="72"/>
  <c r="I67" i="71"/>
  <c r="B35" i="73" l="1"/>
  <c r="B31" i="71"/>
  <c r="I68" i="76"/>
  <c r="I68" i="75"/>
  <c r="I68" i="73"/>
  <c r="B31" i="72"/>
  <c r="I72" i="72"/>
  <c r="I68" i="71"/>
  <c r="B36" i="73" l="1"/>
  <c r="B32" i="71"/>
  <c r="B33" i="71" s="1"/>
  <c r="I69" i="76"/>
  <c r="I69" i="75"/>
  <c r="I69" i="73"/>
  <c r="I73" i="72"/>
  <c r="B32" i="72"/>
  <c r="B33" i="72" s="1"/>
  <c r="I69" i="71"/>
  <c r="B37" i="73" l="1"/>
  <c r="B34" i="72"/>
  <c r="B34" i="71"/>
  <c r="I70" i="76"/>
  <c r="I70" i="75"/>
  <c r="I70" i="73"/>
  <c r="I74" i="72"/>
  <c r="I70" i="71"/>
  <c r="F19" i="72" l="1"/>
  <c r="F20" i="72" s="1"/>
  <c r="F21" i="72" s="1"/>
  <c r="F22" i="72" s="1"/>
  <c r="F23" i="72" s="1"/>
  <c r="F24" i="72" s="1"/>
  <c r="F25" i="72" s="1"/>
  <c r="F26" i="72" s="1"/>
  <c r="F27" i="72" s="1"/>
  <c r="F28" i="72" s="1"/>
  <c r="F29" i="72" s="1"/>
  <c r="F30" i="72" s="1"/>
  <c r="F31" i="72" s="1"/>
  <c r="F32" i="72" s="1"/>
  <c r="F33" i="72" s="1"/>
  <c r="F34" i="72" s="1"/>
  <c r="B35" i="72"/>
  <c r="B35" i="71"/>
  <c r="E13" i="72"/>
  <c r="I71" i="76"/>
  <c r="I71" i="75"/>
  <c r="I71" i="73"/>
  <c r="H13" i="72"/>
  <c r="H14" i="72" s="1"/>
  <c r="H15" i="72" s="1"/>
  <c r="H16" i="72" s="1"/>
  <c r="H17" i="72" s="1"/>
  <c r="H18" i="72" s="1"/>
  <c r="H19" i="72" s="1"/>
  <c r="H20" i="72" s="1"/>
  <c r="H21" i="72" s="1"/>
  <c r="H22" i="72" s="1"/>
  <c r="H23" i="72" s="1"/>
  <c r="H24" i="72" s="1"/>
  <c r="H25" i="72" s="1"/>
  <c r="H26" i="72" s="1"/>
  <c r="H27" i="72" s="1"/>
  <c r="H28" i="72" s="1"/>
  <c r="H29" i="72" s="1"/>
  <c r="H30" i="72" s="1"/>
  <c r="H31" i="72" s="1"/>
  <c r="H32" i="72" s="1"/>
  <c r="H33" i="72" s="1"/>
  <c r="H34" i="72" s="1"/>
  <c r="H35" i="72" s="1"/>
  <c r="I71" i="71"/>
  <c r="F35" i="72" l="1"/>
  <c r="E14" i="72"/>
  <c r="K13" i="72"/>
  <c r="B36" i="72"/>
  <c r="B36" i="71"/>
  <c r="I72" i="76"/>
  <c r="I72" i="75"/>
  <c r="I72" i="73"/>
  <c r="I72" i="71"/>
  <c r="F36" i="72" l="1"/>
  <c r="E15" i="72"/>
  <c r="K14" i="72"/>
  <c r="H36" i="72"/>
  <c r="B37" i="72"/>
  <c r="B37" i="71"/>
  <c r="I73" i="76"/>
  <c r="I73" i="75"/>
  <c r="I73" i="73"/>
  <c r="I73" i="71"/>
  <c r="E16" i="72" l="1"/>
  <c r="K15" i="72"/>
  <c r="F37" i="72"/>
  <c r="H37" i="72"/>
  <c r="I74" i="76"/>
  <c r="I74" i="75"/>
  <c r="I74" i="73"/>
  <c r="I74" i="71"/>
  <c r="E13" i="73" l="1"/>
  <c r="E14" i="73" s="1"/>
  <c r="F25" i="75"/>
  <c r="F26" i="75" s="1"/>
  <c r="F27" i="75" s="1"/>
  <c r="F19" i="71"/>
  <c r="F20" i="71" s="1"/>
  <c r="F21" i="71" s="1"/>
  <c r="F22" i="71" s="1"/>
  <c r="F23" i="71" s="1"/>
  <c r="F24" i="71" s="1"/>
  <c r="F25" i="71" s="1"/>
  <c r="F26" i="71" s="1"/>
  <c r="F27" i="71" s="1"/>
  <c r="F28" i="71" s="1"/>
  <c r="F29" i="71" s="1"/>
  <c r="F30" i="71" s="1"/>
  <c r="F31" i="71" s="1"/>
  <c r="F32" i="71" s="1"/>
  <c r="F33" i="71" s="1"/>
  <c r="F34" i="71" s="1"/>
  <c r="F35" i="71" s="1"/>
  <c r="F36" i="71" s="1"/>
  <c r="H13" i="73"/>
  <c r="H14" i="73" s="1"/>
  <c r="H15" i="73" s="1"/>
  <c r="H16" i="73" s="1"/>
  <c r="H17" i="73" s="1"/>
  <c r="H18" i="73" s="1"/>
  <c r="H19" i="73" s="1"/>
  <c r="H20" i="73" s="1"/>
  <c r="H21" i="73" s="1"/>
  <c r="H22" i="73" s="1"/>
  <c r="H23" i="73" s="1"/>
  <c r="H24" i="73" s="1"/>
  <c r="H25" i="73" s="1"/>
  <c r="H26" i="73" s="1"/>
  <c r="H27" i="73" s="1"/>
  <c r="H28" i="73" s="1"/>
  <c r="H29" i="73" s="1"/>
  <c r="H30" i="73" s="1"/>
  <c r="H31" i="73" s="1"/>
  <c r="H32" i="73" s="1"/>
  <c r="H33" i="73" s="1"/>
  <c r="H34" i="73" s="1"/>
  <c r="H35" i="73" s="1"/>
  <c r="H36" i="73" s="1"/>
  <c r="H37" i="73" s="1"/>
  <c r="E17" i="72"/>
  <c r="K16" i="72"/>
  <c r="F19" i="73"/>
  <c r="F20" i="73" s="1"/>
  <c r="F21" i="73" s="1"/>
  <c r="F22" i="73" s="1"/>
  <c r="F23" i="73" s="1"/>
  <c r="H13" i="76"/>
  <c r="H14" i="76" s="1"/>
  <c r="H15" i="76" s="1"/>
  <c r="H16" i="76" s="1"/>
  <c r="H17" i="76" s="1"/>
  <c r="H18" i="76" s="1"/>
  <c r="H19" i="76" s="1"/>
  <c r="H20" i="76" s="1"/>
  <c r="H21" i="76" s="1"/>
  <c r="H22" i="76" s="1"/>
  <c r="H23" i="76" s="1"/>
  <c r="H24" i="76" s="1"/>
  <c r="H25" i="76" s="1"/>
  <c r="H26" i="76" s="1"/>
  <c r="H27" i="76" s="1"/>
  <c r="H28" i="76" s="1"/>
  <c r="H29" i="76" s="1"/>
  <c r="H30" i="76" s="1"/>
  <c r="H31" i="76" s="1"/>
  <c r="H32" i="76" s="1"/>
  <c r="H33" i="76" s="1"/>
  <c r="H34" i="76" s="1"/>
  <c r="H35" i="76" s="1"/>
  <c r="H36" i="76" s="1"/>
  <c r="H37" i="76" s="1"/>
  <c r="H13" i="75"/>
  <c r="H14" i="75" s="1"/>
  <c r="H15" i="75" s="1"/>
  <c r="H16" i="75" s="1"/>
  <c r="H17" i="75" s="1"/>
  <c r="H18" i="75" s="1"/>
  <c r="H19" i="75" s="1"/>
  <c r="H20" i="75" s="1"/>
  <c r="H21" i="75" s="1"/>
  <c r="H22" i="75" s="1"/>
  <c r="H23" i="75" s="1"/>
  <c r="H24" i="75" s="1"/>
  <c r="H25" i="75" s="1"/>
  <c r="H26" i="75" s="1"/>
  <c r="H27" i="75" s="1"/>
  <c r="H28" i="75" s="1"/>
  <c r="H29" i="75" s="1"/>
  <c r="H30" i="75" s="1"/>
  <c r="H31" i="75" s="1"/>
  <c r="H32" i="75" s="1"/>
  <c r="H33" i="75" s="1"/>
  <c r="H34" i="75" s="1"/>
  <c r="H35" i="75" s="1"/>
  <c r="H36" i="75" s="1"/>
  <c r="E13" i="71"/>
  <c r="H13" i="71"/>
  <c r="H14" i="71" s="1"/>
  <c r="H15" i="71" s="1"/>
  <c r="H16" i="71" s="1"/>
  <c r="H17" i="71" s="1"/>
  <c r="H18" i="71" s="1"/>
  <c r="H19" i="71" s="1"/>
  <c r="H20" i="71" s="1"/>
  <c r="H21" i="71" s="1"/>
  <c r="H22" i="71" s="1"/>
  <c r="H23" i="71" s="1"/>
  <c r="H24" i="71" s="1"/>
  <c r="H25" i="71" s="1"/>
  <c r="H26" i="71" s="1"/>
  <c r="H27" i="71" s="1"/>
  <c r="H28" i="71" s="1"/>
  <c r="H29" i="71" s="1"/>
  <c r="H30" i="71" s="1"/>
  <c r="H31" i="71" s="1"/>
  <c r="H32" i="71" s="1"/>
  <c r="H33" i="71" s="1"/>
  <c r="H34" i="71" s="1"/>
  <c r="H35" i="71" s="1"/>
  <c r="H36" i="71" s="1"/>
  <c r="H37" i="71" s="1"/>
  <c r="K13" i="73" l="1"/>
  <c r="F26" i="79"/>
  <c r="G26" i="79" s="1"/>
  <c r="I26" i="79" s="1"/>
  <c r="E15" i="73"/>
  <c r="K14" i="73"/>
  <c r="E18" i="72"/>
  <c r="E19" i="72" s="1"/>
  <c r="E20" i="72" s="1"/>
  <c r="E21" i="72" s="1"/>
  <c r="E22" i="72" s="1"/>
  <c r="E23" i="72" s="1"/>
  <c r="E24" i="72" s="1"/>
  <c r="E25" i="72" s="1"/>
  <c r="E26" i="72" s="1"/>
  <c r="E27" i="72" s="1"/>
  <c r="E28" i="72" s="1"/>
  <c r="E29" i="72" s="1"/>
  <c r="E30" i="72" s="1"/>
  <c r="E31" i="72" s="1"/>
  <c r="E32" i="72" s="1"/>
  <c r="E33" i="72" s="1"/>
  <c r="E34" i="72" s="1"/>
  <c r="E35" i="72" s="1"/>
  <c r="E36" i="72" s="1"/>
  <c r="E37" i="72" s="1"/>
  <c r="K17" i="72"/>
  <c r="E14" i="71"/>
  <c r="K13" i="71"/>
  <c r="F24" i="73"/>
  <c r="F23" i="76"/>
  <c r="F28" i="75"/>
  <c r="F27" i="79"/>
  <c r="F37" i="71"/>
  <c r="H37" i="75"/>
  <c r="K26" i="79" l="1"/>
  <c r="F29" i="75"/>
  <c r="F28" i="79"/>
  <c r="E15" i="71"/>
  <c r="K14" i="71"/>
  <c r="F25" i="73"/>
  <c r="F24" i="76"/>
  <c r="G27" i="79"/>
  <c r="I27" i="79" s="1"/>
  <c r="K27" i="79"/>
  <c r="J26" i="79"/>
  <c r="M19" i="77"/>
  <c r="E16" i="73"/>
  <c r="K15" i="73"/>
  <c r="J27" i="79" l="1"/>
  <c r="M20" i="77"/>
  <c r="G28" i="79"/>
  <c r="I28" i="79" s="1"/>
  <c r="K28" i="79"/>
  <c r="E17" i="73"/>
  <c r="K16" i="73"/>
  <c r="E16" i="71"/>
  <c r="K15" i="71"/>
  <c r="F26" i="73"/>
  <c r="F25" i="76"/>
  <c r="F30" i="75"/>
  <c r="F29" i="79"/>
  <c r="K17" i="73" l="1"/>
  <c r="E18" i="73"/>
  <c r="E19" i="73" s="1"/>
  <c r="E20" i="73" s="1"/>
  <c r="E21" i="73" s="1"/>
  <c r="E22" i="73" s="1"/>
  <c r="E23" i="73" s="1"/>
  <c r="E24" i="73" s="1"/>
  <c r="E25" i="73" s="1"/>
  <c r="E26" i="73" s="1"/>
  <c r="E27" i="73" s="1"/>
  <c r="E28" i="73" s="1"/>
  <c r="E29" i="73" s="1"/>
  <c r="E30" i="73" s="1"/>
  <c r="E31" i="73" s="1"/>
  <c r="E32" i="73" s="1"/>
  <c r="E33" i="73" s="1"/>
  <c r="E34" i="73" s="1"/>
  <c r="E35" i="73" s="1"/>
  <c r="E36" i="73" s="1"/>
  <c r="E37" i="73" s="1"/>
  <c r="E17" i="71"/>
  <c r="K16" i="71"/>
  <c r="J28" i="79"/>
  <c r="M21" i="77"/>
  <c r="F27" i="73"/>
  <c r="F26" i="76"/>
  <c r="G29" i="79"/>
  <c r="I29" i="79" s="1"/>
  <c r="K29" i="79"/>
  <c r="F31" i="75"/>
  <c r="F30" i="79"/>
  <c r="F32" i="75" l="1"/>
  <c r="F31" i="79"/>
  <c r="F28" i="73"/>
  <c r="F27" i="76"/>
  <c r="E18" i="71"/>
  <c r="E19" i="71" s="1"/>
  <c r="E20" i="71" s="1"/>
  <c r="E21" i="71" s="1"/>
  <c r="E22" i="71" s="1"/>
  <c r="E23" i="71" s="1"/>
  <c r="E24" i="71" s="1"/>
  <c r="E25" i="71" s="1"/>
  <c r="E26" i="71" s="1"/>
  <c r="E27" i="71" s="1"/>
  <c r="E28" i="71" s="1"/>
  <c r="E29" i="71" s="1"/>
  <c r="E30" i="71" s="1"/>
  <c r="E31" i="71" s="1"/>
  <c r="E32" i="71" s="1"/>
  <c r="E33" i="71" s="1"/>
  <c r="E34" i="71" s="1"/>
  <c r="E35" i="71" s="1"/>
  <c r="E36" i="71" s="1"/>
  <c r="E37" i="71" s="1"/>
  <c r="K17" i="71"/>
  <c r="J29" i="79"/>
  <c r="M22" i="77"/>
  <c r="G30" i="79"/>
  <c r="I30" i="79" s="1"/>
  <c r="K30" i="79"/>
  <c r="J30" i="79" l="1"/>
  <c r="M23" i="77"/>
  <c r="F29" i="73"/>
  <c r="F28" i="76"/>
  <c r="G31" i="79"/>
  <c r="I31" i="79" s="1"/>
  <c r="K31" i="79"/>
  <c r="F33" i="75"/>
  <c r="F32" i="79"/>
  <c r="K32" i="79" l="1"/>
  <c r="G32" i="79"/>
  <c r="I32" i="79" s="1"/>
  <c r="F34" i="75"/>
  <c r="F33" i="79"/>
  <c r="F30" i="73"/>
  <c r="F29" i="76"/>
  <c r="J31" i="79"/>
  <c r="M24" i="77"/>
  <c r="G33" i="79" l="1"/>
  <c r="I33" i="79" s="1"/>
  <c r="J33" i="79" s="1"/>
  <c r="K33" i="79"/>
  <c r="F35" i="75"/>
  <c r="F34" i="79"/>
  <c r="AA56" i="79"/>
  <c r="J32" i="79"/>
  <c r="M25" i="77"/>
  <c r="F31" i="73"/>
  <c r="F30" i="76"/>
  <c r="F32" i="73" l="1"/>
  <c r="F31" i="76"/>
  <c r="G34" i="79"/>
  <c r="I34" i="79" s="1"/>
  <c r="J34" i="79" s="1"/>
  <c r="K34" i="79"/>
  <c r="F36" i="75"/>
  <c r="F35" i="79"/>
  <c r="G35" i="79" l="1"/>
  <c r="I35" i="79" s="1"/>
  <c r="J35" i="79" s="1"/>
  <c r="K35" i="79"/>
  <c r="F36" i="79"/>
  <c r="F37" i="75"/>
  <c r="F37" i="79" s="1"/>
  <c r="F33" i="73"/>
  <c r="F32" i="76"/>
  <c r="K37" i="79" l="1"/>
  <c r="G37" i="79"/>
  <c r="I37" i="79" s="1"/>
  <c r="J37" i="79" s="1"/>
  <c r="G36" i="79"/>
  <c r="I36" i="79" s="1"/>
  <c r="J36" i="79" s="1"/>
  <c r="K36" i="79"/>
  <c r="F34" i="73"/>
  <c r="F33" i="76"/>
  <c r="D24" i="75"/>
  <c r="D23" i="76"/>
  <c r="F35" i="73" l="1"/>
  <c r="F34" i="76"/>
  <c r="D24" i="76"/>
  <c r="D25" i="76" s="1"/>
  <c r="D46" i="76"/>
  <c r="D46" i="75"/>
  <c r="D46" i="73"/>
  <c r="D18" i="73"/>
  <c r="D46" i="71"/>
  <c r="F36" i="73" l="1"/>
  <c r="F35" i="76"/>
  <c r="K18" i="73"/>
  <c r="G18" i="73"/>
  <c r="I18" i="73" s="1"/>
  <c r="D11" i="77" s="1"/>
  <c r="D19" i="73"/>
  <c r="D18" i="71"/>
  <c r="K18" i="71" s="1"/>
  <c r="D46" i="72"/>
  <c r="D18" i="72"/>
  <c r="K19" i="73" l="1"/>
  <c r="G19" i="73"/>
  <c r="I19" i="73" s="1"/>
  <c r="K18" i="72"/>
  <c r="G18" i="72"/>
  <c r="I18" i="72" s="1"/>
  <c r="E11" i="77" s="1"/>
  <c r="F37" i="73"/>
  <c r="F37" i="76" s="1"/>
  <c r="F36" i="76"/>
  <c r="G18" i="71"/>
  <c r="I18" i="71" s="1"/>
  <c r="D26" i="76"/>
  <c r="D19" i="71"/>
  <c r="K19" i="71" s="1"/>
  <c r="D12" i="77"/>
  <c r="D20" i="73"/>
  <c r="J18" i="73"/>
  <c r="D19" i="72"/>
  <c r="K20" i="73" l="1"/>
  <c r="G20" i="73"/>
  <c r="I20" i="73" s="1"/>
  <c r="D13" i="77" s="1"/>
  <c r="K19" i="72"/>
  <c r="G19" i="72"/>
  <c r="I19" i="72" s="1"/>
  <c r="E12" i="77" s="1"/>
  <c r="J18" i="71"/>
  <c r="G11" i="77"/>
  <c r="D20" i="71"/>
  <c r="G19" i="71"/>
  <c r="I19" i="71" s="1"/>
  <c r="D27" i="76"/>
  <c r="D21" i="73"/>
  <c r="J19" i="73"/>
  <c r="J18" i="72"/>
  <c r="D20" i="72"/>
  <c r="K21" i="73" l="1"/>
  <c r="G21" i="73"/>
  <c r="I21" i="73" s="1"/>
  <c r="D14" i="77" s="1"/>
  <c r="K20" i="72"/>
  <c r="G20" i="72"/>
  <c r="I20" i="72" s="1"/>
  <c r="E13" i="77" s="1"/>
  <c r="G20" i="71"/>
  <c r="I20" i="71" s="1"/>
  <c r="G13" i="77" s="1"/>
  <c r="K20" i="71"/>
  <c r="D21" i="71"/>
  <c r="D28" i="76"/>
  <c r="J20" i="73"/>
  <c r="D22" i="73"/>
  <c r="J19" i="72"/>
  <c r="D21" i="72"/>
  <c r="J20" i="71" l="1"/>
  <c r="G21" i="71"/>
  <c r="I21" i="71" s="1"/>
  <c r="K21" i="71"/>
  <c r="D22" i="71"/>
  <c r="D23" i="71" s="1"/>
  <c r="K21" i="72"/>
  <c r="G21" i="72"/>
  <c r="I21" i="72" s="1"/>
  <c r="E14" i="77" s="1"/>
  <c r="K22" i="73"/>
  <c r="G22" i="73"/>
  <c r="I22" i="73" s="1"/>
  <c r="D15" i="77" s="1"/>
  <c r="J19" i="71"/>
  <c r="G12" i="77"/>
  <c r="D29" i="76"/>
  <c r="J21" i="73"/>
  <c r="D23" i="73"/>
  <c r="J20" i="72"/>
  <c r="D22" i="72"/>
  <c r="G14" i="77" l="1"/>
  <c r="J21" i="71"/>
  <c r="G23" i="71"/>
  <c r="I23" i="71" s="1"/>
  <c r="K23" i="71"/>
  <c r="G22" i="71"/>
  <c r="I22" i="71" s="1"/>
  <c r="G15" i="77" s="1"/>
  <c r="K22" i="71"/>
  <c r="K22" i="72"/>
  <c r="G22" i="72"/>
  <c r="I22" i="72" s="1"/>
  <c r="E15" i="77" s="1"/>
  <c r="K23" i="73"/>
  <c r="G23" i="73"/>
  <c r="I23" i="73" s="1"/>
  <c r="D16" i="77" s="1"/>
  <c r="D30" i="76"/>
  <c r="D24" i="73"/>
  <c r="J22" i="73"/>
  <c r="J21" i="72"/>
  <c r="D23" i="72"/>
  <c r="D24" i="71"/>
  <c r="J22" i="71" l="1"/>
  <c r="K23" i="72"/>
  <c r="G23" i="72"/>
  <c r="I23" i="72" s="1"/>
  <c r="E16" i="77" s="1"/>
  <c r="K24" i="73"/>
  <c r="G24" i="73"/>
  <c r="I24" i="73" s="1"/>
  <c r="G24" i="71"/>
  <c r="I24" i="71" s="1"/>
  <c r="K24" i="71"/>
  <c r="G16" i="77"/>
  <c r="D31" i="76"/>
  <c r="D25" i="75"/>
  <c r="J23" i="73"/>
  <c r="D25" i="73"/>
  <c r="D17" i="77"/>
  <c r="D24" i="72"/>
  <c r="J22" i="72"/>
  <c r="J23" i="71"/>
  <c r="D25" i="71"/>
  <c r="G25" i="71" l="1"/>
  <c r="I25" i="71" s="1"/>
  <c r="K25" i="71"/>
  <c r="K25" i="73"/>
  <c r="G25" i="73"/>
  <c r="I25" i="73" s="1"/>
  <c r="D18" i="77" s="1"/>
  <c r="K24" i="72"/>
  <c r="G24" i="72"/>
  <c r="I24" i="72" s="1"/>
  <c r="E17" i="77" s="1"/>
  <c r="G17" i="77"/>
  <c r="D32" i="76"/>
  <c r="D26" i="75"/>
  <c r="J24" i="73"/>
  <c r="D26" i="73"/>
  <c r="J23" i="72"/>
  <c r="D25" i="72"/>
  <c r="D26" i="71"/>
  <c r="J24" i="71"/>
  <c r="G26" i="71" l="1"/>
  <c r="I26" i="71" s="1"/>
  <c r="K26" i="71"/>
  <c r="K26" i="73"/>
  <c r="G26" i="73"/>
  <c r="I26" i="73" s="1"/>
  <c r="D19" i="77" s="1"/>
  <c r="K25" i="72"/>
  <c r="G25" i="72"/>
  <c r="I25" i="72" s="1"/>
  <c r="D33" i="76"/>
  <c r="G18" i="77"/>
  <c r="D27" i="75"/>
  <c r="J25" i="73"/>
  <c r="D27" i="73"/>
  <c r="D26" i="72"/>
  <c r="E18" i="77"/>
  <c r="J24" i="72"/>
  <c r="J25" i="71"/>
  <c r="D27" i="71"/>
  <c r="K26" i="72" l="1"/>
  <c r="G26" i="72"/>
  <c r="I26" i="72" s="1"/>
  <c r="E19" i="77" s="1"/>
  <c r="G27" i="71"/>
  <c r="I27" i="71" s="1"/>
  <c r="K27" i="71"/>
  <c r="K27" i="73"/>
  <c r="G27" i="73"/>
  <c r="I27" i="73" s="1"/>
  <c r="D20" i="77" s="1"/>
  <c r="D34" i="76"/>
  <c r="G19" i="77"/>
  <c r="D28" i="75"/>
  <c r="D28" i="73"/>
  <c r="J26" i="73"/>
  <c r="J25" i="72"/>
  <c r="D27" i="72"/>
  <c r="D28" i="71"/>
  <c r="J26" i="71"/>
  <c r="K28" i="73" l="1"/>
  <c r="G28" i="73"/>
  <c r="I28" i="73" s="1"/>
  <c r="D21" i="77" s="1"/>
  <c r="D35" i="76"/>
  <c r="G28" i="71"/>
  <c r="I28" i="71" s="1"/>
  <c r="K28" i="71"/>
  <c r="K27" i="72"/>
  <c r="G27" i="72"/>
  <c r="I27" i="72" s="1"/>
  <c r="E20" i="77" s="1"/>
  <c r="G20" i="77"/>
  <c r="D29" i="75"/>
  <c r="J27" i="73"/>
  <c r="D29" i="73"/>
  <c r="D28" i="72"/>
  <c r="J26" i="72"/>
  <c r="D29" i="71"/>
  <c r="J27" i="71"/>
  <c r="G29" i="71" l="1"/>
  <c r="I29" i="71" s="1"/>
  <c r="K29" i="71"/>
  <c r="K28" i="72"/>
  <c r="G28" i="72"/>
  <c r="I28" i="72" s="1"/>
  <c r="E21" i="77" s="1"/>
  <c r="K29" i="73"/>
  <c r="G29" i="73"/>
  <c r="I29" i="73" s="1"/>
  <c r="D36" i="76"/>
  <c r="D37" i="76" s="1"/>
  <c r="G21" i="77"/>
  <c r="D30" i="75"/>
  <c r="J28" i="73"/>
  <c r="D30" i="73"/>
  <c r="D22" i="77"/>
  <c r="J27" i="72"/>
  <c r="D29" i="72"/>
  <c r="D30" i="71"/>
  <c r="J28" i="71"/>
  <c r="G30" i="71" l="1"/>
  <c r="I30" i="71" s="1"/>
  <c r="K30" i="71"/>
  <c r="K30" i="73"/>
  <c r="G30" i="73"/>
  <c r="I30" i="73" s="1"/>
  <c r="D23" i="77" s="1"/>
  <c r="K29" i="72"/>
  <c r="G29" i="72"/>
  <c r="I29" i="72" s="1"/>
  <c r="E22" i="77" s="1"/>
  <c r="G22" i="77"/>
  <c r="D31" i="75"/>
  <c r="J29" i="73"/>
  <c r="D31" i="73"/>
  <c r="D30" i="72"/>
  <c r="J28" i="72"/>
  <c r="J29" i="71"/>
  <c r="D31" i="71"/>
  <c r="K30" i="72" l="1"/>
  <c r="G30" i="72"/>
  <c r="I30" i="72" s="1"/>
  <c r="E23" i="77" s="1"/>
  <c r="G31" i="71"/>
  <c r="I31" i="71" s="1"/>
  <c r="K31" i="71"/>
  <c r="K31" i="73"/>
  <c r="G31" i="73"/>
  <c r="I31" i="73" s="1"/>
  <c r="D24" i="77" s="1"/>
  <c r="G23" i="77"/>
  <c r="D32" i="75"/>
  <c r="D32" i="73"/>
  <c r="J30" i="73"/>
  <c r="D31" i="72"/>
  <c r="J29" i="72"/>
  <c r="J30" i="71"/>
  <c r="D32" i="71"/>
  <c r="G32" i="71" l="1"/>
  <c r="I32" i="71" s="1"/>
  <c r="K32" i="71"/>
  <c r="K32" i="73"/>
  <c r="G32" i="73"/>
  <c r="I32" i="73" s="1"/>
  <c r="D25" i="77" s="1"/>
  <c r="D26" i="77" s="1"/>
  <c r="D27" i="77" s="1"/>
  <c r="D28" i="77" s="1"/>
  <c r="D29" i="77" s="1"/>
  <c r="D30" i="77" s="1"/>
  <c r="D31" i="77" s="1"/>
  <c r="D32" i="77" s="1"/>
  <c r="D33" i="77" s="1"/>
  <c r="D34" i="77" s="1"/>
  <c r="D35" i="77" s="1"/>
  <c r="D36" i="77" s="1"/>
  <c r="D37" i="77" s="1"/>
  <c r="D38" i="77" s="1"/>
  <c r="D39" i="77" s="1"/>
  <c r="D40" i="77" s="1"/>
  <c r="K31" i="72"/>
  <c r="G31" i="72"/>
  <c r="I31" i="72" s="1"/>
  <c r="D33" i="75"/>
  <c r="D33" i="73"/>
  <c r="G25" i="77"/>
  <c r="G26" i="77" s="1"/>
  <c r="G27" i="77" s="1"/>
  <c r="G28" i="77" s="1"/>
  <c r="G29" i="77" s="1"/>
  <c r="G30" i="77" s="1"/>
  <c r="G31" i="77" s="1"/>
  <c r="G32" i="77" s="1"/>
  <c r="G33" i="77" s="1"/>
  <c r="G34" i="77" s="1"/>
  <c r="G35" i="77" s="1"/>
  <c r="G36" i="77" s="1"/>
  <c r="G37" i="77" s="1"/>
  <c r="G38" i="77" s="1"/>
  <c r="G39" i="77" s="1"/>
  <c r="G40" i="77" s="1"/>
  <c r="D33" i="71"/>
  <c r="H26" i="77"/>
  <c r="G24" i="77"/>
  <c r="J31" i="73"/>
  <c r="D32" i="72"/>
  <c r="E24" i="77"/>
  <c r="J30" i="72"/>
  <c r="J31" i="71"/>
  <c r="K32" i="72" l="1"/>
  <c r="G32" i="72"/>
  <c r="I32" i="72" s="1"/>
  <c r="K33" i="73"/>
  <c r="G33" i="73"/>
  <c r="I33" i="73" s="1"/>
  <c r="G33" i="71"/>
  <c r="I33" i="71" s="1"/>
  <c r="K33" i="71"/>
  <c r="D34" i="75"/>
  <c r="D35" i="75" s="1"/>
  <c r="J32" i="73"/>
  <c r="J32" i="71"/>
  <c r="D50" i="77"/>
  <c r="D34" i="73"/>
  <c r="E25" i="77"/>
  <c r="E26" i="77" s="1"/>
  <c r="E27" i="77" s="1"/>
  <c r="E28" i="77" s="1"/>
  <c r="E29" i="77" s="1"/>
  <c r="E30" i="77" s="1"/>
  <c r="E31" i="77" s="1"/>
  <c r="E32" i="77" s="1"/>
  <c r="E33" i="77" s="1"/>
  <c r="E34" i="77" s="1"/>
  <c r="E35" i="77" s="1"/>
  <c r="E36" i="77" s="1"/>
  <c r="E37" i="77" s="1"/>
  <c r="E38" i="77" s="1"/>
  <c r="E39" i="77" s="1"/>
  <c r="E40" i="77" s="1"/>
  <c r="D33" i="72"/>
  <c r="D34" i="71"/>
  <c r="G50" i="77"/>
  <c r="H27" i="77"/>
  <c r="H28" i="77" s="1"/>
  <c r="H29" i="77" s="1"/>
  <c r="H30" i="77" s="1"/>
  <c r="H31" i="77" s="1"/>
  <c r="H32" i="77" s="1"/>
  <c r="H33" i="77" s="1"/>
  <c r="H34" i="77" s="1"/>
  <c r="H35" i="77" s="1"/>
  <c r="H36" i="77" s="1"/>
  <c r="H37" i="77" s="1"/>
  <c r="H38" i="77" s="1"/>
  <c r="H39" i="77" s="1"/>
  <c r="H40" i="77" s="1"/>
  <c r="H41" i="77" s="1"/>
  <c r="H42" i="77" s="1"/>
  <c r="H43" i="77" s="1"/>
  <c r="H44" i="77" s="1"/>
  <c r="H45" i="77" s="1"/>
  <c r="H50" i="77" s="1"/>
  <c r="J31" i="72"/>
  <c r="K34" i="73" l="1"/>
  <c r="G34" i="73"/>
  <c r="I34" i="73" s="1"/>
  <c r="G34" i="71"/>
  <c r="I34" i="71" s="1"/>
  <c r="K34" i="71"/>
  <c r="K33" i="72"/>
  <c r="G33" i="72"/>
  <c r="I33" i="72" s="1"/>
  <c r="D36" i="75"/>
  <c r="J33" i="73"/>
  <c r="D35" i="73"/>
  <c r="E50" i="77"/>
  <c r="J32" i="72"/>
  <c r="D34" i="72"/>
  <c r="D35" i="71"/>
  <c r="J33" i="71"/>
  <c r="K34" i="72" l="1"/>
  <c r="G34" i="72"/>
  <c r="I34" i="72" s="1"/>
  <c r="G35" i="71"/>
  <c r="I35" i="71" s="1"/>
  <c r="K35" i="71"/>
  <c r="K35" i="73"/>
  <c r="G35" i="73"/>
  <c r="I35" i="73" s="1"/>
  <c r="D37" i="75"/>
  <c r="D36" i="73"/>
  <c r="J34" i="73"/>
  <c r="J33" i="72"/>
  <c r="D35" i="72"/>
  <c r="J34" i="71"/>
  <c r="D36" i="71"/>
  <c r="K35" i="72" l="1"/>
  <c r="G35" i="72"/>
  <c r="I35" i="72" s="1"/>
  <c r="G36" i="71"/>
  <c r="I36" i="71" s="1"/>
  <c r="K36" i="71"/>
  <c r="K36" i="73"/>
  <c r="G36" i="73"/>
  <c r="I36" i="73" s="1"/>
  <c r="D37" i="71"/>
  <c r="K37" i="71" s="1"/>
  <c r="D37" i="73"/>
  <c r="J35" i="73"/>
  <c r="J34" i="72"/>
  <c r="D36" i="72"/>
  <c r="J35" i="71"/>
  <c r="K36" i="72" l="1"/>
  <c r="G36" i="72"/>
  <c r="I36" i="72" s="1"/>
  <c r="K37" i="73"/>
  <c r="G37" i="73"/>
  <c r="I37" i="73" s="1"/>
  <c r="G37" i="71"/>
  <c r="I37" i="71" s="1"/>
  <c r="J36" i="71"/>
  <c r="J36" i="73"/>
  <c r="D37" i="72"/>
  <c r="J35" i="72"/>
  <c r="K37" i="72" l="1"/>
  <c r="G37" i="72"/>
  <c r="I37" i="72" s="1"/>
  <c r="J37" i="71"/>
  <c r="J37" i="73"/>
  <c r="J36" i="72"/>
  <c r="J37" i="72" l="1"/>
  <c r="K32" i="75" l="1"/>
  <c r="K32" i="76"/>
  <c r="G31" i="75" l="1"/>
  <c r="I31" i="75" s="1"/>
  <c r="C24" i="77" s="1"/>
  <c r="K31" i="75"/>
  <c r="G26" i="75"/>
  <c r="I26" i="75" s="1"/>
  <c r="C19" i="77" s="1"/>
  <c r="K26" i="75"/>
  <c r="G31" i="76"/>
  <c r="I31" i="76" s="1"/>
  <c r="K31" i="76"/>
  <c r="G29" i="76"/>
  <c r="I29" i="76" s="1"/>
  <c r="K29" i="76"/>
  <c r="G30" i="76"/>
  <c r="I30" i="76" s="1"/>
  <c r="K30" i="76"/>
  <c r="G30" i="75"/>
  <c r="I30" i="75" s="1"/>
  <c r="C23" i="77" s="1"/>
  <c r="K30" i="75"/>
  <c r="G28" i="75"/>
  <c r="I28" i="75" s="1"/>
  <c r="C21" i="77" s="1"/>
  <c r="K28" i="75"/>
  <c r="G25" i="75"/>
  <c r="I25" i="75" s="1"/>
  <c r="C18" i="77" s="1"/>
  <c r="K25" i="75"/>
  <c r="G24" i="76"/>
  <c r="I24" i="76" s="1"/>
  <c r="K24" i="76"/>
  <c r="G23" i="76"/>
  <c r="I23" i="76" s="1"/>
  <c r="K23" i="76"/>
  <c r="G29" i="75"/>
  <c r="I29" i="75" s="1"/>
  <c r="C22" i="77" s="1"/>
  <c r="K29" i="75"/>
  <c r="G24" i="75"/>
  <c r="I24" i="75" s="1"/>
  <c r="C17" i="77" s="1"/>
  <c r="K24" i="75"/>
  <c r="G28" i="76"/>
  <c r="I28" i="76" s="1"/>
  <c r="K28" i="76"/>
  <c r="G27" i="75"/>
  <c r="I27" i="75" s="1"/>
  <c r="C20" i="77" s="1"/>
  <c r="K27" i="75"/>
  <c r="G27" i="76"/>
  <c r="I27" i="76" s="1"/>
  <c r="K27" i="76"/>
  <c r="G25" i="76"/>
  <c r="I25" i="76" s="1"/>
  <c r="K25" i="76"/>
  <c r="G26" i="76"/>
  <c r="I26" i="76" s="1"/>
  <c r="K26" i="76"/>
  <c r="E33" i="75"/>
  <c r="G32" i="75"/>
  <c r="I32" i="75" s="1"/>
  <c r="C25" i="77" s="1"/>
  <c r="C26" i="77" s="1"/>
  <c r="C27" i="77" s="1"/>
  <c r="C28" i="77" s="1"/>
  <c r="C29" i="77" s="1"/>
  <c r="C30" i="77" s="1"/>
  <c r="C31" i="77" s="1"/>
  <c r="C32" i="77" s="1"/>
  <c r="C33" i="77" s="1"/>
  <c r="C34" i="77" s="1"/>
  <c r="C35" i="77" s="1"/>
  <c r="C36" i="77" s="1"/>
  <c r="C37" i="77" s="1"/>
  <c r="C38" i="77" s="1"/>
  <c r="C39" i="77" s="1"/>
  <c r="C40" i="77" s="1"/>
  <c r="C41" i="77" s="1"/>
  <c r="C42" i="77" s="1"/>
  <c r="C43" i="77" s="1"/>
  <c r="C44" i="77" s="1"/>
  <c r="C45" i="77" s="1"/>
  <c r="C46" i="77" s="1"/>
  <c r="C47" i="77" s="1"/>
  <c r="C48" i="77" s="1"/>
  <c r="E33" i="76"/>
  <c r="E34" i="76" s="1"/>
  <c r="G32" i="76"/>
  <c r="I32" i="76" s="1"/>
  <c r="G34" i="76" l="1"/>
  <c r="I34" i="76" s="1"/>
  <c r="K34" i="76"/>
  <c r="G33" i="75"/>
  <c r="K33" i="75"/>
  <c r="G33" i="76"/>
  <c r="I33" i="76" s="1"/>
  <c r="J33" i="76" s="1"/>
  <c r="K33" i="76"/>
  <c r="E34" i="75"/>
  <c r="E35" i="76"/>
  <c r="J34" i="76"/>
  <c r="L23" i="77"/>
  <c r="L22" i="77"/>
  <c r="L24" i="77"/>
  <c r="L19" i="77"/>
  <c r="L18" i="77"/>
  <c r="L20" i="77"/>
  <c r="L25" i="77"/>
  <c r="L26" i="77" s="1"/>
  <c r="L27" i="77" s="1"/>
  <c r="L28" i="77" s="1"/>
  <c r="L29" i="77" s="1"/>
  <c r="L30" i="77" s="1"/>
  <c r="L31" i="77" s="1"/>
  <c r="L32" i="77" s="1"/>
  <c r="L33" i="77" s="1"/>
  <c r="L34" i="77" s="1"/>
  <c r="L35" i="77" s="1"/>
  <c r="L36" i="77" s="1"/>
  <c r="L37" i="77" s="1"/>
  <c r="L38" i="77" s="1"/>
  <c r="L39" i="77" s="1"/>
  <c r="L40" i="77" s="1"/>
  <c r="L41" i="77" s="1"/>
  <c r="L42" i="77" s="1"/>
  <c r="L43" i="77" s="1"/>
  <c r="L44" i="77" s="1"/>
  <c r="L45" i="77" s="1"/>
  <c r="M26" i="77"/>
  <c r="M27" i="77" s="1"/>
  <c r="M28" i="77" s="1"/>
  <c r="M29" i="77" s="1"/>
  <c r="M30" i="77" s="1"/>
  <c r="M31" i="77" s="1"/>
  <c r="M32" i="77" s="1"/>
  <c r="M33" i="77" s="1"/>
  <c r="M34" i="77" s="1"/>
  <c r="M35" i="77" s="1"/>
  <c r="M36" i="77" s="1"/>
  <c r="M37" i="77" s="1"/>
  <c r="M38" i="77" s="1"/>
  <c r="M39" i="77" s="1"/>
  <c r="M40" i="77" s="1"/>
  <c r="M41" i="77" s="1"/>
  <c r="M42" i="77" s="1"/>
  <c r="M43" i="77" s="1"/>
  <c r="M44" i="77" s="1"/>
  <c r="M45" i="77" s="1"/>
  <c r="M46" i="77" s="1"/>
  <c r="M47" i="77" s="1"/>
  <c r="M48" i="77" s="1"/>
  <c r="M50" i="77" s="1"/>
  <c r="L16" i="77"/>
  <c r="L21" i="77"/>
  <c r="L17" i="77"/>
  <c r="C50" i="77"/>
  <c r="J30" i="76"/>
  <c r="J31" i="76"/>
  <c r="J25" i="76"/>
  <c r="J32" i="76"/>
  <c r="J28" i="76"/>
  <c r="J29" i="76"/>
  <c r="J26" i="76"/>
  <c r="J27" i="76"/>
  <c r="J23" i="76"/>
  <c r="J24" i="76"/>
  <c r="J30" i="75"/>
  <c r="J31" i="75"/>
  <c r="J24" i="75"/>
  <c r="J32" i="75"/>
  <c r="J25" i="75"/>
  <c r="J26" i="75"/>
  <c r="J27" i="75"/>
  <c r="J28" i="75"/>
  <c r="J29" i="75"/>
  <c r="G35" i="76" l="1"/>
  <c r="I35" i="76" s="1"/>
  <c r="J35" i="76" s="1"/>
  <c r="K35" i="76"/>
  <c r="G34" i="75"/>
  <c r="I34" i="75" s="1"/>
  <c r="J34" i="75" s="1"/>
  <c r="K34" i="75"/>
  <c r="I33" i="75"/>
  <c r="J33" i="75" s="1"/>
  <c r="E35" i="75"/>
  <c r="E36" i="76"/>
  <c r="L50" i="77"/>
  <c r="AA56" i="76"/>
  <c r="AA56" i="75"/>
  <c r="G36" i="76" l="1"/>
  <c r="I36" i="76" s="1"/>
  <c r="J36" i="76" s="1"/>
  <c r="K36" i="76"/>
  <c r="G35" i="75"/>
  <c r="K35" i="75"/>
  <c r="E36" i="75"/>
  <c r="E37" i="76"/>
  <c r="E12" i="70"/>
  <c r="K12" i="70" s="1"/>
  <c r="D47" i="70"/>
  <c r="C67" i="70"/>
  <c r="C68" i="70" s="1"/>
  <c r="T57" i="70"/>
  <c r="Q57" i="70"/>
  <c r="T56" i="70"/>
  <c r="T55" i="70"/>
  <c r="D49" i="70"/>
  <c r="C49" i="70"/>
  <c r="C48" i="70"/>
  <c r="C47" i="70"/>
  <c r="C46" i="70"/>
  <c r="C45" i="70"/>
  <c r="H12" i="70"/>
  <c r="B11" i="70"/>
  <c r="B12" i="70" s="1"/>
  <c r="I35" i="75" l="1"/>
  <c r="J35" i="75" s="1"/>
  <c r="G37" i="76"/>
  <c r="I37" i="76" s="1"/>
  <c r="J37" i="76" s="1"/>
  <c r="K37" i="76"/>
  <c r="G36" i="75"/>
  <c r="K36" i="75"/>
  <c r="E37" i="75"/>
  <c r="B3" i="70"/>
  <c r="C52" i="70" s="1"/>
  <c r="B9" i="70" s="1"/>
  <c r="B13" i="70"/>
  <c r="C69" i="70"/>
  <c r="G37" i="75" l="1"/>
  <c r="I37" i="75" s="1"/>
  <c r="J37" i="75" s="1"/>
  <c r="K37" i="75"/>
  <c r="I36" i="75"/>
  <c r="J36" i="75" s="1"/>
  <c r="B14" i="70"/>
  <c r="B15" i="70" s="1"/>
  <c r="B16" i="70" s="1"/>
  <c r="B17" i="70" s="1"/>
  <c r="B18" i="70" s="1"/>
  <c r="C70" i="70"/>
  <c r="B19" i="70" l="1"/>
  <c r="C71" i="70"/>
  <c r="C72" i="70" l="1"/>
  <c r="B20" i="70"/>
  <c r="AB23" i="68"/>
  <c r="AB22" i="68"/>
  <c r="AB21" i="68"/>
  <c r="AB20" i="68"/>
  <c r="AB19" i="68"/>
  <c r="AB18" i="68"/>
  <c r="C73" i="70" l="1"/>
  <c r="B21" i="70"/>
  <c r="D48" i="68"/>
  <c r="D9" i="28"/>
  <c r="B22" i="70" l="1"/>
  <c r="C74" i="70"/>
  <c r="C82" i="68"/>
  <c r="C83" i="68" s="1"/>
  <c r="F66" i="70" l="1"/>
  <c r="B23" i="70"/>
  <c r="C84" i="68"/>
  <c r="F67" i="70" l="1"/>
  <c r="B24" i="70"/>
  <c r="C85" i="68"/>
  <c r="B25" i="70" l="1"/>
  <c r="F68" i="70"/>
  <c r="C86" i="68"/>
  <c r="F69" i="70" l="1"/>
  <c r="B26" i="70"/>
  <c r="C87" i="68"/>
  <c r="B27" i="70" l="1"/>
  <c r="F70" i="70"/>
  <c r="C88" i="68"/>
  <c r="F71" i="70" l="1"/>
  <c r="B28" i="70"/>
  <c r="C89" i="68"/>
  <c r="B29" i="70" l="1"/>
  <c r="F72" i="70"/>
  <c r="F81" i="68"/>
  <c r="F73" i="70" l="1"/>
  <c r="B30" i="70"/>
  <c r="F82" i="68"/>
  <c r="B31" i="70" l="1"/>
  <c r="F74" i="70"/>
  <c r="F83" i="68"/>
  <c r="I66" i="70" l="1"/>
  <c r="B32" i="70"/>
  <c r="F84" i="68"/>
  <c r="B33" i="70" l="1"/>
  <c r="I67" i="70"/>
  <c r="F85" i="68"/>
  <c r="B34" i="70" l="1"/>
  <c r="I68" i="70"/>
  <c r="F86" i="68"/>
  <c r="B35" i="70" l="1"/>
  <c r="I69" i="70"/>
  <c r="F87" i="68"/>
  <c r="B36" i="70" l="1"/>
  <c r="I70" i="70"/>
  <c r="F88" i="68"/>
  <c r="B37" i="70" l="1"/>
  <c r="I71" i="70"/>
  <c r="F89" i="68"/>
  <c r="I72" i="70" l="1"/>
  <c r="I81" i="68"/>
  <c r="I73" i="70" l="1"/>
  <c r="I82" i="68"/>
  <c r="I74" i="70" l="1"/>
  <c r="E13" i="70"/>
  <c r="H13" i="70"/>
  <c r="H14" i="70" s="1"/>
  <c r="H15" i="70" s="1"/>
  <c r="H16" i="70" s="1"/>
  <c r="H17" i="70" s="1"/>
  <c r="H18" i="70" s="1"/>
  <c r="H19" i="70" s="1"/>
  <c r="H20" i="70" s="1"/>
  <c r="H21" i="70" s="1"/>
  <c r="H22" i="70" s="1"/>
  <c r="H23" i="70" s="1"/>
  <c r="H24" i="70" s="1"/>
  <c r="H25" i="70" s="1"/>
  <c r="H26" i="70" s="1"/>
  <c r="H27" i="70" s="1"/>
  <c r="H28" i="70" s="1"/>
  <c r="H29" i="70" s="1"/>
  <c r="H30" i="70" s="1"/>
  <c r="H31" i="70" s="1"/>
  <c r="H32" i="70" s="1"/>
  <c r="H33" i="70" s="1"/>
  <c r="H34" i="70" s="1"/>
  <c r="H35" i="70" s="1"/>
  <c r="H36" i="70" s="1"/>
  <c r="I83" i="68"/>
  <c r="F19" i="70" l="1"/>
  <c r="F20" i="70" s="1"/>
  <c r="F21" i="70" s="1"/>
  <c r="F22" i="70" s="1"/>
  <c r="F23" i="70" s="1"/>
  <c r="F24" i="70" s="1"/>
  <c r="F25" i="70" s="1"/>
  <c r="F26" i="70" s="1"/>
  <c r="F27" i="70" s="1"/>
  <c r="F28" i="70" s="1"/>
  <c r="F29" i="70" s="1"/>
  <c r="F30" i="70" s="1"/>
  <c r="F31" i="70" s="1"/>
  <c r="F32" i="70" s="1"/>
  <c r="F33" i="70" s="1"/>
  <c r="F34" i="70" s="1"/>
  <c r="F35" i="70" s="1"/>
  <c r="F36" i="70" s="1"/>
  <c r="F37" i="70" s="1"/>
  <c r="E14" i="70"/>
  <c r="K13" i="70"/>
  <c r="I84" i="68"/>
  <c r="E15" i="70" l="1"/>
  <c r="K14" i="70"/>
  <c r="H37" i="70"/>
  <c r="I85" i="68"/>
  <c r="E16" i="70" l="1"/>
  <c r="K15" i="70"/>
  <c r="I86" i="68"/>
  <c r="E17" i="70" l="1"/>
  <c r="K16" i="70"/>
  <c r="I87" i="68"/>
  <c r="K17" i="70" l="1"/>
  <c r="E18" i="70"/>
  <c r="E19" i="70" s="1"/>
  <c r="E20" i="70" s="1"/>
  <c r="E21" i="70" s="1"/>
  <c r="E22" i="70" s="1"/>
  <c r="E23" i="70" s="1"/>
  <c r="E24" i="70" s="1"/>
  <c r="E25" i="70" s="1"/>
  <c r="E26" i="70" s="1"/>
  <c r="E27" i="70" s="1"/>
  <c r="E28" i="70" s="1"/>
  <c r="E29" i="70" s="1"/>
  <c r="E30" i="70" s="1"/>
  <c r="E31" i="70" s="1"/>
  <c r="E32" i="70" s="1"/>
  <c r="E33" i="70" s="1"/>
  <c r="E34" i="70" s="1"/>
  <c r="E35" i="70" s="1"/>
  <c r="E36" i="70" s="1"/>
  <c r="E37" i="70" s="1"/>
  <c r="I88" i="68"/>
  <c r="I89" i="68" l="1"/>
  <c r="D45" i="68" l="1"/>
  <c r="J61" i="68"/>
  <c r="C71" i="68"/>
  <c r="I56" i="68" s="1"/>
  <c r="H56" i="68"/>
  <c r="K62" i="68"/>
  <c r="J62" i="68"/>
  <c r="G62" i="68"/>
  <c r="H62" i="68" s="1"/>
  <c r="F62" i="68"/>
  <c r="C62" i="68"/>
  <c r="K61" i="68"/>
  <c r="G61" i="68"/>
  <c r="F61" i="68"/>
  <c r="F63" i="68" s="1"/>
  <c r="C61" i="68"/>
  <c r="I57" i="68"/>
  <c r="H57" i="68"/>
  <c r="F57" i="68"/>
  <c r="F56" i="68"/>
  <c r="D50" i="68"/>
  <c r="C50" i="68"/>
  <c r="C49" i="68"/>
  <c r="C48" i="68"/>
  <c r="D47" i="68"/>
  <c r="C47" i="68"/>
  <c r="C46" i="68"/>
  <c r="C45" i="68"/>
  <c r="E66" i="68"/>
  <c r="B15" i="68"/>
  <c r="B16" i="68" s="1"/>
  <c r="B12" i="68"/>
  <c r="B5" i="68"/>
  <c r="W17" i="68" l="1"/>
  <c r="W18" i="68" s="1"/>
  <c r="W19" i="68" s="1"/>
  <c r="W20" i="68" s="1"/>
  <c r="W21" i="68" s="1"/>
  <c r="W22" i="68" s="1"/>
  <c r="W23" i="68" s="1"/>
  <c r="B17" i="68"/>
  <c r="B18" i="68" s="1"/>
  <c r="Z17" i="68"/>
  <c r="Z18" i="68" s="1"/>
  <c r="Z19" i="68" s="1"/>
  <c r="Z20" i="68" s="1"/>
  <c r="Z21" i="68" s="1"/>
  <c r="Z22" i="68" s="1"/>
  <c r="Z23" i="68" s="1"/>
  <c r="Z24" i="68" s="1"/>
  <c r="Z25" i="68" s="1"/>
  <c r="Z26" i="68" s="1"/>
  <c r="Z27" i="68" s="1"/>
  <c r="Z28" i="68" s="1"/>
  <c r="Z29" i="68" s="1"/>
  <c r="Z30" i="68" s="1"/>
  <c r="Z31" i="68" s="1"/>
  <c r="Z32" i="68" s="1"/>
  <c r="Z33" i="68" s="1"/>
  <c r="H61" i="68"/>
  <c r="H63" i="68" s="1"/>
  <c r="I61" i="68" s="1"/>
  <c r="F58" i="68"/>
  <c r="H58" i="68" s="1"/>
  <c r="B19" i="68" l="1"/>
  <c r="AC18" i="68"/>
  <c r="I62" i="68"/>
  <c r="I63" i="68" s="1"/>
  <c r="G63" i="68"/>
  <c r="D46" i="68" s="1"/>
  <c r="D76" i="68"/>
  <c r="G56" i="68"/>
  <c r="I58" i="68"/>
  <c r="B20" i="68" l="1"/>
  <c r="AC19" i="68"/>
  <c r="K63" i="68"/>
  <c r="J63" i="68"/>
  <c r="F16" i="68" s="1"/>
  <c r="G57" i="68"/>
  <c r="G58" i="68" s="1"/>
  <c r="F17" i="68" l="1"/>
  <c r="L16" i="68"/>
  <c r="B21" i="68"/>
  <c r="AC20" i="68"/>
  <c r="D49" i="68"/>
  <c r="F18" i="68" l="1"/>
  <c r="L17" i="68"/>
  <c r="B22" i="68"/>
  <c r="AC21" i="68"/>
  <c r="F19" i="68" l="1"/>
  <c r="L18" i="68"/>
  <c r="B23" i="68"/>
  <c r="AC22" i="68"/>
  <c r="F20" i="68" l="1"/>
  <c r="L19" i="68"/>
  <c r="B24" i="68"/>
  <c r="AC23" i="68"/>
  <c r="L20" i="68" l="1"/>
  <c r="F21" i="68"/>
  <c r="B25" i="68"/>
  <c r="E25" i="68"/>
  <c r="AC24" i="68"/>
  <c r="L21" i="68" l="1"/>
  <c r="F22" i="68"/>
  <c r="W24" i="68"/>
  <c r="B26" i="68"/>
  <c r="E26" i="68" s="1"/>
  <c r="AC25" i="68"/>
  <c r="D24" i="68"/>
  <c r="D25" i="68" s="1"/>
  <c r="V24" i="68"/>
  <c r="L22" i="68" l="1"/>
  <c r="F23" i="68"/>
  <c r="B27" i="68"/>
  <c r="E27" i="68" s="1"/>
  <c r="AC26" i="68"/>
  <c r="W25" i="68"/>
  <c r="X25" i="68" s="1"/>
  <c r="X24" i="68"/>
  <c r="D26" i="68"/>
  <c r="L23" i="68" l="1"/>
  <c r="F24" i="68"/>
  <c r="F25" i="68" s="1"/>
  <c r="W26" i="68"/>
  <c r="X26" i="68" s="1"/>
  <c r="AC27" i="68"/>
  <c r="B28" i="68"/>
  <c r="E28" i="68" s="1"/>
  <c r="D27" i="68"/>
  <c r="F26" i="68" l="1"/>
  <c r="G24" i="68"/>
  <c r="H24" i="68" s="1"/>
  <c r="W27" i="68"/>
  <c r="X27" i="68" s="1"/>
  <c r="AC28" i="68"/>
  <c r="B29" i="68"/>
  <c r="E29" i="68" s="1"/>
  <c r="G25" i="68"/>
  <c r="H25" i="68" s="1"/>
  <c r="D28" i="68"/>
  <c r="L25" i="68" l="1"/>
  <c r="L24" i="68"/>
  <c r="F27" i="68"/>
  <c r="W28" i="68"/>
  <c r="X28" i="68" s="1"/>
  <c r="AC29" i="68"/>
  <c r="B30" i="68"/>
  <c r="E30" i="68" s="1"/>
  <c r="G26" i="68"/>
  <c r="H26" i="68" s="1"/>
  <c r="D29" i="68"/>
  <c r="F28" i="68" l="1"/>
  <c r="L26" i="68"/>
  <c r="W29" i="68"/>
  <c r="X29" i="68" s="1"/>
  <c r="AC30" i="68"/>
  <c r="B31" i="68"/>
  <c r="E31" i="68" s="1"/>
  <c r="G27" i="68"/>
  <c r="H27" i="68" s="1"/>
  <c r="D30" i="68"/>
  <c r="L27" i="68" l="1"/>
  <c r="F29" i="68"/>
  <c r="W30" i="68"/>
  <c r="X30" i="68" s="1"/>
  <c r="AC31" i="68"/>
  <c r="B32" i="68"/>
  <c r="E32" i="68" s="1"/>
  <c r="G28" i="68"/>
  <c r="H28" i="68" s="1"/>
  <c r="D31" i="68"/>
  <c r="L28" i="68" l="1"/>
  <c r="F30" i="68"/>
  <c r="W31" i="68"/>
  <c r="X31" i="68" s="1"/>
  <c r="AC32" i="68"/>
  <c r="AC33" i="68" s="1"/>
  <c r="AC34" i="68" s="1"/>
  <c r="AC35" i="68" s="1"/>
  <c r="AC36" i="68" s="1"/>
  <c r="AC37" i="68" s="1"/>
  <c r="AC40" i="68" s="1"/>
  <c r="B33" i="68"/>
  <c r="E33" i="68" s="1"/>
  <c r="G29" i="68"/>
  <c r="H29" i="68" s="1"/>
  <c r="D32" i="68"/>
  <c r="F31" i="68" l="1"/>
  <c r="L29" i="68"/>
  <c r="AC41" i="68"/>
  <c r="AC42" i="68" s="1"/>
  <c r="AC43" i="68" s="1"/>
  <c r="AC44" i="68" s="1"/>
  <c r="AC45" i="68" s="1"/>
  <c r="AC46" i="68" s="1"/>
  <c r="AC47" i="68" s="1"/>
  <c r="AC48" i="68" s="1"/>
  <c r="AC49" i="68" s="1"/>
  <c r="W32" i="68"/>
  <c r="X32" i="68" s="1"/>
  <c r="B34" i="68"/>
  <c r="E34" i="68" s="1"/>
  <c r="G30" i="68"/>
  <c r="H30" i="68" s="1"/>
  <c r="D33" i="68"/>
  <c r="L30" i="68" l="1"/>
  <c r="F32" i="68"/>
  <c r="W33" i="68"/>
  <c r="X33" i="68" s="1"/>
  <c r="B35" i="68"/>
  <c r="E35" i="68" s="1"/>
  <c r="G31" i="68"/>
  <c r="H31" i="68" s="1"/>
  <c r="D34" i="68"/>
  <c r="F33" i="68" l="1"/>
  <c r="L31" i="68"/>
  <c r="B36" i="68"/>
  <c r="G32" i="68"/>
  <c r="H32" i="68" s="1"/>
  <c r="D35" i="68"/>
  <c r="F34" i="68" l="1"/>
  <c r="L32" i="68"/>
  <c r="E36" i="68"/>
  <c r="G33" i="68"/>
  <c r="H33" i="68" s="1"/>
  <c r="D36" i="68"/>
  <c r="D37" i="68" s="1"/>
  <c r="F35" i="68" l="1"/>
  <c r="E37" i="68"/>
  <c r="L33" i="68"/>
  <c r="D38" i="68"/>
  <c r="G34" i="68"/>
  <c r="H34" i="68" s="1"/>
  <c r="E38" i="68" l="1"/>
  <c r="F36" i="68"/>
  <c r="L34" i="68"/>
  <c r="D39" i="68"/>
  <c r="G35" i="68"/>
  <c r="H35" i="68" s="1"/>
  <c r="F37" i="68" l="1"/>
  <c r="L35" i="68"/>
  <c r="G36" i="68"/>
  <c r="H36" i="68" s="1"/>
  <c r="E39" i="68"/>
  <c r="D40" i="68"/>
  <c r="D46" i="70"/>
  <c r="D18" i="70"/>
  <c r="K18" i="70" l="1"/>
  <c r="G18" i="70"/>
  <c r="I18" i="70" s="1"/>
  <c r="L36" i="68"/>
  <c r="E40" i="68"/>
  <c r="G37" i="68"/>
  <c r="H37" i="68" s="1"/>
  <c r="F38" i="68"/>
  <c r="F11" i="77"/>
  <c r="D19" i="70"/>
  <c r="L37" i="68" l="1"/>
  <c r="K19" i="70"/>
  <c r="G19" i="70"/>
  <c r="I19" i="70" s="1"/>
  <c r="F12" i="77" s="1"/>
  <c r="F39" i="68"/>
  <c r="G38" i="68"/>
  <c r="H38" i="68" s="1"/>
  <c r="D20" i="70"/>
  <c r="J18" i="70"/>
  <c r="K20" i="70" l="1"/>
  <c r="G20" i="70"/>
  <c r="I20" i="70" s="1"/>
  <c r="F40" i="68"/>
  <c r="G39" i="68"/>
  <c r="H39" i="68" s="1"/>
  <c r="L38" i="68"/>
  <c r="F13" i="77"/>
  <c r="D21" i="70"/>
  <c r="J19" i="70"/>
  <c r="K21" i="70" l="1"/>
  <c r="G21" i="70"/>
  <c r="I21" i="70" s="1"/>
  <c r="F14" i="77" s="1"/>
  <c r="G40" i="68"/>
  <c r="H40" i="68" s="1"/>
  <c r="L39" i="68"/>
  <c r="D22" i="70"/>
  <c r="J20" i="70"/>
  <c r="L40" i="68" l="1"/>
  <c r="K22" i="70"/>
  <c r="G22" i="70"/>
  <c r="I22" i="70" s="1"/>
  <c r="F15" i="77" s="1"/>
  <c r="J21" i="70"/>
  <c r="D23" i="70"/>
  <c r="K23" i="70" l="1"/>
  <c r="G23" i="70"/>
  <c r="I23" i="70" s="1"/>
  <c r="F16" i="77" s="1"/>
  <c r="J22" i="70"/>
  <c r="D24" i="70"/>
  <c r="K24" i="70" l="1"/>
  <c r="G24" i="70"/>
  <c r="I24" i="70" s="1"/>
  <c r="J23" i="70"/>
  <c r="F17" i="77"/>
  <c r="D25" i="70"/>
  <c r="K25" i="70" l="1"/>
  <c r="G25" i="70"/>
  <c r="I25" i="70" s="1"/>
  <c r="D26" i="70"/>
  <c r="F18" i="77"/>
  <c r="J24" i="70"/>
  <c r="K26" i="70" l="1"/>
  <c r="G26" i="70"/>
  <c r="I26" i="70" s="1"/>
  <c r="F19" i="77" s="1"/>
  <c r="J25" i="70"/>
  <c r="D27" i="70"/>
  <c r="K27" i="70" l="1"/>
  <c r="G27" i="70"/>
  <c r="I27" i="70" s="1"/>
  <c r="J26" i="70"/>
  <c r="F20" i="77"/>
  <c r="D28" i="70"/>
  <c r="K28" i="70" l="1"/>
  <c r="G28" i="70"/>
  <c r="I28" i="70" s="1"/>
  <c r="F21" i="77" s="1"/>
  <c r="D29" i="70"/>
  <c r="J27" i="70"/>
  <c r="K29" i="70" l="1"/>
  <c r="G29" i="70"/>
  <c r="I29" i="70" s="1"/>
  <c r="D30" i="70"/>
  <c r="F22" i="77"/>
  <c r="J28" i="70"/>
  <c r="K30" i="70" l="1"/>
  <c r="G30" i="70"/>
  <c r="I30" i="70" s="1"/>
  <c r="F23" i="77" s="1"/>
  <c r="J29" i="70"/>
  <c r="D31" i="70"/>
  <c r="K31" i="70" l="1"/>
  <c r="G31" i="70"/>
  <c r="I31" i="70" s="1"/>
  <c r="F24" i="77" s="1"/>
  <c r="J30" i="70"/>
  <c r="D32" i="70"/>
  <c r="K32" i="70" l="1"/>
  <c r="G32" i="70"/>
  <c r="I32" i="70" s="1"/>
  <c r="F25" i="77"/>
  <c r="F26" i="77" s="1"/>
  <c r="F27" i="77" s="1"/>
  <c r="F28" i="77" s="1"/>
  <c r="F29" i="77" s="1"/>
  <c r="F30" i="77" s="1"/>
  <c r="F31" i="77" s="1"/>
  <c r="F32" i="77" s="1"/>
  <c r="F33" i="77" s="1"/>
  <c r="F34" i="77" s="1"/>
  <c r="F35" i="77" s="1"/>
  <c r="F36" i="77" s="1"/>
  <c r="F37" i="77" s="1"/>
  <c r="F38" i="77" s="1"/>
  <c r="F39" i="77" s="1"/>
  <c r="F40" i="77" s="1"/>
  <c r="D33" i="70"/>
  <c r="J31" i="70"/>
  <c r="K33" i="70" l="1"/>
  <c r="G33" i="70"/>
  <c r="I33" i="70" s="1"/>
  <c r="J32" i="70"/>
  <c r="F50" i="77"/>
  <c r="D34" i="70"/>
  <c r="K34" i="70" l="1"/>
  <c r="G34" i="70"/>
  <c r="I34" i="70" s="1"/>
  <c r="D35" i="70"/>
  <c r="J33" i="70"/>
  <c r="K35" i="70" l="1"/>
  <c r="G35" i="70"/>
  <c r="I35" i="70" s="1"/>
  <c r="J34" i="70"/>
  <c r="D36" i="70"/>
  <c r="K36" i="70" l="1"/>
  <c r="G36" i="70"/>
  <c r="I36" i="70" s="1"/>
  <c r="J36" i="70" s="1"/>
  <c r="D37" i="70"/>
  <c r="J35" i="70"/>
  <c r="K37" i="70" l="1"/>
  <c r="G37" i="70"/>
  <c r="I37" i="70" s="1"/>
  <c r="J37" i="70" s="1"/>
  <c r="E12" i="67" l="1"/>
  <c r="K12" i="67" s="1"/>
  <c r="U57" i="43" l="1"/>
  <c r="U56" i="43"/>
  <c r="U55" i="43"/>
  <c r="T55" i="67"/>
  <c r="T57" i="67"/>
  <c r="T56" i="67"/>
  <c r="C67" i="67" l="1"/>
  <c r="H12" i="67"/>
  <c r="Q57" i="67"/>
  <c r="D49" i="67"/>
  <c r="C49" i="67"/>
  <c r="D47" i="67"/>
  <c r="C47" i="67"/>
  <c r="C46" i="67"/>
  <c r="C45" i="67"/>
  <c r="B11" i="67"/>
  <c r="B12" i="67" s="1"/>
  <c r="B3" i="67"/>
  <c r="C52" i="67" s="1"/>
  <c r="B9" i="67" s="1"/>
  <c r="C68" i="67" l="1"/>
  <c r="B13" i="67"/>
  <c r="C69" i="67" l="1"/>
  <c r="C70" i="67"/>
  <c r="B14" i="67"/>
  <c r="C71" i="67" l="1"/>
  <c r="B15" i="67"/>
  <c r="B16" i="67" l="1"/>
  <c r="C72" i="67"/>
  <c r="C73" i="67" l="1"/>
  <c r="B17" i="67"/>
  <c r="B18" i="67" l="1"/>
  <c r="F18" i="67"/>
  <c r="C74" i="67"/>
  <c r="B19" i="67" l="1"/>
  <c r="F66" i="67"/>
  <c r="F67" i="67" l="1"/>
  <c r="B20" i="67"/>
  <c r="F68" i="67" l="1"/>
  <c r="B21" i="67"/>
  <c r="B22" i="67" l="1"/>
  <c r="F69" i="67"/>
  <c r="F70" i="67" l="1"/>
  <c r="B23" i="67"/>
  <c r="F71" i="67" l="1"/>
  <c r="B24" i="67"/>
  <c r="F72" i="67" l="1"/>
  <c r="B25" i="67"/>
  <c r="B26" i="67" l="1"/>
  <c r="F73" i="67"/>
  <c r="F74" i="67" l="1"/>
  <c r="B27" i="67"/>
  <c r="B28" i="67" l="1"/>
  <c r="I66" i="67"/>
  <c r="I67" i="67" l="1"/>
  <c r="B29" i="67"/>
  <c r="I68" i="67" l="1"/>
  <c r="B30" i="67"/>
  <c r="I69" i="67" l="1"/>
  <c r="B31" i="67"/>
  <c r="B32" i="67" l="1"/>
  <c r="I70" i="67"/>
  <c r="B33" i="67" l="1"/>
  <c r="B34" i="67" s="1"/>
  <c r="B35" i="67" s="1"/>
  <c r="B36" i="67" s="1"/>
  <c r="B37" i="67" s="1"/>
  <c r="I71" i="67"/>
  <c r="I72" i="67" l="1"/>
  <c r="I73" i="67" l="1"/>
  <c r="I74" i="67" l="1"/>
  <c r="F19" i="67" l="1"/>
  <c r="F20" i="67" s="1"/>
  <c r="F21" i="67" s="1"/>
  <c r="F22" i="67" s="1"/>
  <c r="F23" i="67" s="1"/>
  <c r="F24" i="67" s="1"/>
  <c r="F25" i="67" s="1"/>
  <c r="F26" i="67" s="1"/>
  <c r="F27" i="67" s="1"/>
  <c r="F28" i="67" s="1"/>
  <c r="F29" i="67" s="1"/>
  <c r="F30" i="67" s="1"/>
  <c r="F31" i="67" s="1"/>
  <c r="F32" i="67" s="1"/>
  <c r="F33" i="67" s="1"/>
  <c r="F34" i="67" s="1"/>
  <c r="F35" i="67" s="1"/>
  <c r="F36" i="67" s="1"/>
  <c r="F37" i="67" s="1"/>
  <c r="E13" i="67"/>
  <c r="K13" i="67" s="1"/>
  <c r="H13" i="67"/>
  <c r="H14" i="67" s="1"/>
  <c r="H15" i="67" s="1"/>
  <c r="H16" i="67" s="1"/>
  <c r="H17" i="67" s="1"/>
  <c r="H18" i="67" s="1"/>
  <c r="H19" i="67" s="1"/>
  <c r="H20" i="67" s="1"/>
  <c r="H21" i="67" s="1"/>
  <c r="H22" i="67" s="1"/>
  <c r="H23" i="67" s="1"/>
  <c r="H24" i="67" s="1"/>
  <c r="H25" i="67" s="1"/>
  <c r="H26" i="67" s="1"/>
  <c r="H27" i="67" s="1"/>
  <c r="H28" i="67" s="1"/>
  <c r="H29" i="67" s="1"/>
  <c r="H30" i="67" s="1"/>
  <c r="H31" i="67" s="1"/>
  <c r="H32" i="67" s="1"/>
  <c r="H33" i="67" s="1"/>
  <c r="H34" i="67" s="1"/>
  <c r="H35" i="67" s="1"/>
  <c r="H36" i="67" s="1"/>
  <c r="H37" i="67" s="1"/>
  <c r="E14" i="67" l="1"/>
  <c r="K14" i="67" s="1"/>
  <c r="E15" i="67" l="1"/>
  <c r="K15" i="67" s="1"/>
  <c r="E16" i="67" l="1"/>
  <c r="K16" i="67" s="1"/>
  <c r="E17" i="67" l="1"/>
  <c r="K17" i="67" s="1"/>
  <c r="E18" i="67" l="1"/>
  <c r="E19" i="67" s="1"/>
  <c r="E20" i="67" l="1"/>
  <c r="E21" i="67" l="1"/>
  <c r="E22" i="67" l="1"/>
  <c r="E23" i="67" l="1"/>
  <c r="D46" i="67"/>
  <c r="E24" i="67" l="1"/>
  <c r="E25" i="67" l="1"/>
  <c r="D18" i="67"/>
  <c r="K18" i="67" l="1"/>
  <c r="G18" i="67"/>
  <c r="E26" i="67"/>
  <c r="D19" i="67"/>
  <c r="K19" i="67" l="1"/>
  <c r="G19" i="67"/>
  <c r="E27" i="67"/>
  <c r="D20" i="67"/>
  <c r="K20" i="67" l="1"/>
  <c r="G20" i="67"/>
  <c r="E28" i="67"/>
  <c r="D21" i="67"/>
  <c r="K21" i="67" l="1"/>
  <c r="G21" i="67"/>
  <c r="E29" i="67"/>
  <c r="D22" i="67"/>
  <c r="K22" i="67" l="1"/>
  <c r="G22" i="67"/>
  <c r="E30" i="67"/>
  <c r="D23" i="67"/>
  <c r="K23" i="67" l="1"/>
  <c r="G23" i="67"/>
  <c r="E31" i="67"/>
  <c r="D24" i="67"/>
  <c r="K24" i="67" l="1"/>
  <c r="G24" i="67"/>
  <c r="E32" i="67"/>
  <c r="E33" i="67" s="1"/>
  <c r="E34" i="67" s="1"/>
  <c r="E35" i="67" s="1"/>
  <c r="E36" i="67" s="1"/>
  <c r="E37" i="67" s="1"/>
  <c r="D25" i="67"/>
  <c r="K25" i="67" l="1"/>
  <c r="G25" i="67"/>
  <c r="D26" i="67"/>
  <c r="K26" i="67" l="1"/>
  <c r="G26" i="67"/>
  <c r="D27" i="67"/>
  <c r="K27" i="67" l="1"/>
  <c r="G27" i="67"/>
  <c r="D28" i="67"/>
  <c r="K28" i="67" l="1"/>
  <c r="G28" i="67"/>
  <c r="D29" i="67"/>
  <c r="K29" i="67" l="1"/>
  <c r="G29" i="67"/>
  <c r="D30" i="67"/>
  <c r="K30" i="67" l="1"/>
  <c r="G30" i="67"/>
  <c r="D31" i="67"/>
  <c r="K31" i="67" l="1"/>
  <c r="G31" i="67"/>
  <c r="D32" i="67"/>
  <c r="D33" i="67" l="1"/>
  <c r="D34" i="67" s="1"/>
  <c r="K32" i="67"/>
  <c r="G32" i="67"/>
  <c r="I28" i="67"/>
  <c r="I24" i="67"/>
  <c r="I20" i="67"/>
  <c r="I31" i="67"/>
  <c r="I27" i="67"/>
  <c r="I23" i="67"/>
  <c r="I19" i="67"/>
  <c r="I30" i="67"/>
  <c r="I26" i="67"/>
  <c r="I22" i="67"/>
  <c r="I18" i="67"/>
  <c r="I29" i="67"/>
  <c r="I25" i="67"/>
  <c r="I21" i="67"/>
  <c r="K34" i="67" l="1"/>
  <c r="G34" i="67"/>
  <c r="K33" i="67"/>
  <c r="G33" i="67"/>
  <c r="I33" i="67" s="1"/>
  <c r="J33" i="67" s="1"/>
  <c r="J26" i="77"/>
  <c r="J27" i="77" s="1"/>
  <c r="J28" i="77" s="1"/>
  <c r="J29" i="77" s="1"/>
  <c r="J30" i="77" s="1"/>
  <c r="J31" i="77" s="1"/>
  <c r="J32" i="77" s="1"/>
  <c r="J33" i="77" s="1"/>
  <c r="J34" i="77" s="1"/>
  <c r="J35" i="77" s="1"/>
  <c r="J36" i="77" s="1"/>
  <c r="J37" i="77" s="1"/>
  <c r="J38" i="77" s="1"/>
  <c r="J39" i="77" s="1"/>
  <c r="J40" i="77" s="1"/>
  <c r="J41" i="77" s="1"/>
  <c r="J42" i="77" s="1"/>
  <c r="J43" i="77" s="1"/>
  <c r="J44" i="77" s="1"/>
  <c r="J45" i="77" s="1"/>
  <c r="J46" i="77" s="1"/>
  <c r="I32" i="67"/>
  <c r="D35" i="67"/>
  <c r="I14" i="77"/>
  <c r="I18" i="77"/>
  <c r="I22" i="77"/>
  <c r="I15" i="77"/>
  <c r="I19" i="77"/>
  <c r="I23" i="77"/>
  <c r="I12" i="77"/>
  <c r="I16" i="77"/>
  <c r="I20" i="77"/>
  <c r="I24" i="77"/>
  <c r="I13" i="77"/>
  <c r="I17" i="77"/>
  <c r="I21" i="77"/>
  <c r="I25" i="77"/>
  <c r="I26" i="77" s="1"/>
  <c r="I27" i="77" s="1"/>
  <c r="I28" i="77" s="1"/>
  <c r="I29" i="77" s="1"/>
  <c r="I30" i="77" s="1"/>
  <c r="I31" i="77" s="1"/>
  <c r="I32" i="77" s="1"/>
  <c r="I33" i="77" s="1"/>
  <c r="I34" i="77" s="1"/>
  <c r="I35" i="77" s="1"/>
  <c r="I36" i="77" s="1"/>
  <c r="I37" i="77" s="1"/>
  <c r="I38" i="77" s="1"/>
  <c r="I39" i="77" s="1"/>
  <c r="I40" i="77" s="1"/>
  <c r="I11" i="77"/>
  <c r="J50" i="77" l="1"/>
  <c r="K35" i="67"/>
  <c r="G35" i="67"/>
  <c r="I34" i="67"/>
  <c r="J34" i="67" s="1"/>
  <c r="D36" i="67"/>
  <c r="I50" i="77"/>
  <c r="J18" i="67"/>
  <c r="J32" i="67"/>
  <c r="J28" i="67"/>
  <c r="J24" i="67"/>
  <c r="J20" i="67"/>
  <c r="J31" i="67"/>
  <c r="J27" i="67"/>
  <c r="J23" i="67"/>
  <c r="J19" i="67"/>
  <c r="J30" i="67"/>
  <c r="J26" i="67"/>
  <c r="J22" i="67"/>
  <c r="J29" i="67"/>
  <c r="J25" i="67"/>
  <c r="J21" i="67"/>
  <c r="K36" i="67" l="1"/>
  <c r="G36" i="67"/>
  <c r="I35" i="67"/>
  <c r="J35" i="67" s="1"/>
  <c r="D37" i="67"/>
  <c r="K37" i="67" l="1"/>
  <c r="G37" i="67"/>
  <c r="I37" i="67" s="1"/>
  <c r="J37" i="67" s="1"/>
  <c r="I36" i="67"/>
  <c r="J36" i="67" s="1"/>
  <c r="Q22" i="43" l="1"/>
  <c r="Q30" i="43"/>
  <c r="Q26" i="43"/>
  <c r="Q18" i="43"/>
  <c r="Q20" i="43"/>
  <c r="Q23" i="43"/>
  <c r="Q28" i="43"/>
  <c r="Q27" i="43"/>
  <c r="Q32" i="43"/>
  <c r="Q29" i="43"/>
  <c r="Q25" i="43"/>
  <c r="Q21" i="43"/>
  <c r="Q24" i="43"/>
  <c r="Q31" i="43"/>
  <c r="Q19" i="43"/>
  <c r="R57" i="43" l="1"/>
  <c r="R6" i="31" l="1"/>
  <c r="C43" i="47" l="1"/>
  <c r="C65" i="80"/>
  <c r="C65" i="79"/>
  <c r="C65" i="78"/>
  <c r="C65" i="73"/>
  <c r="C65" i="71"/>
  <c r="C65" i="76"/>
  <c r="C65" i="75"/>
  <c r="C65" i="72"/>
  <c r="C65" i="70"/>
  <c r="C80" i="68"/>
  <c r="C65" i="67"/>
  <c r="CN9" i="25" l="1"/>
  <c r="CI9" i="25"/>
  <c r="AV9" i="25"/>
  <c r="AQ9" i="25"/>
  <c r="CX9" i="25" l="1"/>
  <c r="CW9" i="25"/>
  <c r="CV9" i="25"/>
  <c r="CU9" i="25"/>
  <c r="CT9" i="25"/>
  <c r="CS9" i="25"/>
  <c r="CR9" i="25"/>
  <c r="CQ9" i="25"/>
  <c r="CP9" i="25"/>
  <c r="CO9" i="25"/>
  <c r="BB9" i="25"/>
  <c r="BA9" i="25"/>
  <c r="AZ9" i="25"/>
  <c r="AY9" i="25"/>
  <c r="AX9" i="25"/>
  <c r="CM9" i="25" l="1"/>
  <c r="CL9" i="25"/>
  <c r="CK9" i="25"/>
  <c r="CJ9" i="25"/>
  <c r="CH9" i="25"/>
  <c r="CG9" i="25"/>
  <c r="CF9" i="25"/>
  <c r="CD9" i="25"/>
  <c r="AW9" i="25"/>
  <c r="AU9" i="25"/>
  <c r="AT9" i="25"/>
  <c r="AS9" i="25"/>
  <c r="AR9" i="25"/>
  <c r="AP9" i="25"/>
  <c r="AO9" i="25"/>
  <c r="AN9" i="25"/>
  <c r="AL9" i="25"/>
  <c r="B11" i="43" l="1"/>
  <c r="B12" i="43" s="1"/>
  <c r="B13" i="43" l="1"/>
  <c r="B11" i="47" l="1"/>
  <c r="BH11" i="47" l="1"/>
  <c r="BC11" i="47"/>
  <c r="AS11" i="47"/>
  <c r="AX11" i="47"/>
  <c r="O11" i="47"/>
  <c r="J11" i="47"/>
  <c r="B12" i="47"/>
  <c r="BC12" i="47" l="1"/>
  <c r="AS12" i="47"/>
  <c r="AX12" i="47"/>
  <c r="O12" i="47"/>
  <c r="B13" i="47"/>
  <c r="E10" i="47"/>
  <c r="BC13" i="47" l="1"/>
  <c r="O13" i="47"/>
  <c r="AX13" i="47"/>
  <c r="AS13" i="47"/>
  <c r="B14" i="47"/>
  <c r="BC14" i="47" l="1"/>
  <c r="AX14" i="47"/>
  <c r="O14" i="47"/>
  <c r="AS14" i="47"/>
  <c r="B15" i="47"/>
  <c r="BC15" i="47" l="1"/>
  <c r="AX15" i="47"/>
  <c r="O15" i="47"/>
  <c r="AS15" i="47"/>
  <c r="B16" i="47"/>
  <c r="C10" i="25"/>
  <c r="BC16" i="47" l="1"/>
  <c r="AX16" i="47"/>
  <c r="O16" i="47"/>
  <c r="AS16" i="47"/>
  <c r="B17" i="47"/>
  <c r="B18" i="47" l="1"/>
  <c r="AX17" i="47"/>
  <c r="AS17" i="47"/>
  <c r="O17" i="47"/>
  <c r="F44" i="47"/>
  <c r="B19" i="47" l="1"/>
  <c r="AX18" i="47"/>
  <c r="AS18" i="47"/>
  <c r="AI11" i="47"/>
  <c r="F45" i="47"/>
  <c r="B20" i="47" l="1"/>
  <c r="AS19" i="47"/>
  <c r="AX19" i="47"/>
  <c r="AN11" i="47"/>
  <c r="AI12" i="47"/>
  <c r="Y11" i="47"/>
  <c r="F46" i="47"/>
  <c r="D46" i="43"/>
  <c r="C67" i="43"/>
  <c r="C49" i="43"/>
  <c r="C48" i="43"/>
  <c r="C47" i="43"/>
  <c r="C46" i="43"/>
  <c r="C45" i="43"/>
  <c r="B21" i="47" l="1"/>
  <c r="AX20" i="47"/>
  <c r="AS20" i="47"/>
  <c r="AN12" i="47"/>
  <c r="AI13" i="47"/>
  <c r="J12" i="47"/>
  <c r="C68" i="43"/>
  <c r="F47" i="47"/>
  <c r="D47" i="43"/>
  <c r="B3" i="43"/>
  <c r="C52" i="43" s="1"/>
  <c r="B9" i="43" s="1"/>
  <c r="C69" i="43" l="1"/>
  <c r="B22" i="47"/>
  <c r="AX21" i="47"/>
  <c r="AN13" i="47"/>
  <c r="AI14" i="47"/>
  <c r="J13" i="47"/>
  <c r="F48" i="47"/>
  <c r="C70" i="43"/>
  <c r="B23" i="47" l="1"/>
  <c r="AX22" i="47"/>
  <c r="AN14" i="47"/>
  <c r="AI15" i="47"/>
  <c r="J14" i="47"/>
  <c r="F49" i="47"/>
  <c r="C71" i="43"/>
  <c r="B14" i="43"/>
  <c r="B24" i="47" l="1"/>
  <c r="AX23" i="47"/>
  <c r="AN15" i="47"/>
  <c r="AI16" i="47"/>
  <c r="J15" i="47"/>
  <c r="F50" i="47"/>
  <c r="B15" i="43"/>
  <c r="C72" i="43"/>
  <c r="B25" i="47" l="1"/>
  <c r="AX24" i="47"/>
  <c r="O18" i="47"/>
  <c r="AN16" i="47"/>
  <c r="AI17" i="47"/>
  <c r="J16" i="47"/>
  <c r="F51" i="47"/>
  <c r="C73" i="43"/>
  <c r="B16" i="43"/>
  <c r="B26" i="47" l="1"/>
  <c r="O19" i="47"/>
  <c r="AN17" i="47"/>
  <c r="J17" i="47"/>
  <c r="F52" i="47"/>
  <c r="B17" i="43"/>
  <c r="C74" i="43"/>
  <c r="B27" i="47" l="1"/>
  <c r="AN18" i="47"/>
  <c r="I44" i="47"/>
  <c r="F66" i="43"/>
  <c r="B18" i="43"/>
  <c r="B28" i="47" l="1"/>
  <c r="O20" i="47"/>
  <c r="AN19" i="47"/>
  <c r="M24" i="47"/>
  <c r="I45" i="47"/>
  <c r="F67" i="43"/>
  <c r="B19" i="43"/>
  <c r="M25" i="47" l="1"/>
  <c r="B29" i="47"/>
  <c r="AS21" i="47"/>
  <c r="O21" i="47"/>
  <c r="AN20" i="47"/>
  <c r="I46" i="47"/>
  <c r="F68" i="43"/>
  <c r="B20" i="43"/>
  <c r="AQ25" i="47" l="1"/>
  <c r="AV25" i="47"/>
  <c r="B30" i="47"/>
  <c r="AS22" i="47"/>
  <c r="O22" i="47"/>
  <c r="I47" i="47"/>
  <c r="B21" i="43"/>
  <c r="F69" i="43"/>
  <c r="AV26" i="47" l="1"/>
  <c r="M26" i="47"/>
  <c r="AQ26" i="47"/>
  <c r="AQ27" i="47" s="1"/>
  <c r="B31" i="47"/>
  <c r="AS23" i="47"/>
  <c r="O23" i="47"/>
  <c r="I48" i="47"/>
  <c r="F70" i="43"/>
  <c r="B22" i="43"/>
  <c r="AV27" i="47" l="1"/>
  <c r="M27" i="47"/>
  <c r="M28" i="47" s="1"/>
  <c r="B32" i="47"/>
  <c r="I49" i="47"/>
  <c r="B23" i="43"/>
  <c r="F71" i="43"/>
  <c r="AV28" i="47" l="1"/>
  <c r="AQ28" i="47"/>
  <c r="AS24" i="47"/>
  <c r="I50" i="47"/>
  <c r="B24" i="43"/>
  <c r="F72" i="43"/>
  <c r="AV29" i="47" l="1"/>
  <c r="AQ29" i="47"/>
  <c r="M29" i="47"/>
  <c r="I51" i="47"/>
  <c r="B25" i="43"/>
  <c r="F73" i="43"/>
  <c r="M30" i="47" l="1"/>
  <c r="AV30" i="47"/>
  <c r="AQ30" i="47"/>
  <c r="I52" i="47"/>
  <c r="H18" i="47" s="1"/>
  <c r="H19" i="47" s="1"/>
  <c r="H20" i="47" s="1"/>
  <c r="H21" i="47" s="1"/>
  <c r="H22" i="47" s="1"/>
  <c r="H23" i="47" s="1"/>
  <c r="H24" i="47" s="1"/>
  <c r="H25" i="47" s="1"/>
  <c r="H26" i="47" s="1"/>
  <c r="H27" i="47" s="1"/>
  <c r="H28" i="47" s="1"/>
  <c r="H29" i="47" s="1"/>
  <c r="H30" i="47" s="1"/>
  <c r="H31" i="47" s="1"/>
  <c r="F74" i="43"/>
  <c r="B26" i="43"/>
  <c r="AL21" i="47" l="1"/>
  <c r="AL22" i="47" s="1"/>
  <c r="AL23" i="47" s="1"/>
  <c r="AL24" i="47" s="1"/>
  <c r="AL25" i="47" s="1"/>
  <c r="AL26" i="47" s="1"/>
  <c r="AL27" i="47" s="1"/>
  <c r="AL28" i="47" s="1"/>
  <c r="AL29" i="47" s="1"/>
  <c r="AL30" i="47" s="1"/>
  <c r="AL31" i="47" s="1"/>
  <c r="AB11" i="47"/>
  <c r="AB12" i="47" s="1"/>
  <c r="AB13" i="47" s="1"/>
  <c r="AB14" i="47" s="1"/>
  <c r="AB15" i="47" s="1"/>
  <c r="AB16" i="47" s="1"/>
  <c r="AB17" i="47" s="1"/>
  <c r="AB18" i="47" s="1"/>
  <c r="AB19" i="47" s="1"/>
  <c r="AB20" i="47" s="1"/>
  <c r="AB21" i="47" s="1"/>
  <c r="AB22" i="47" s="1"/>
  <c r="AB23" i="47" s="1"/>
  <c r="AB24" i="47" s="1"/>
  <c r="AB25" i="47" s="1"/>
  <c r="AB26" i="47" s="1"/>
  <c r="AB27" i="47" s="1"/>
  <c r="AB28" i="47" s="1"/>
  <c r="AB29" i="47" s="1"/>
  <c r="AB30" i="47" s="1"/>
  <c r="AB31" i="47" s="1"/>
  <c r="AD31" i="47" s="1"/>
  <c r="R12" i="47"/>
  <c r="R13" i="47" s="1"/>
  <c r="R14" i="47" s="1"/>
  <c r="R15" i="47" s="1"/>
  <c r="R16" i="47" s="1"/>
  <c r="R17" i="47" s="1"/>
  <c r="R18" i="47" s="1"/>
  <c r="R19" i="47" s="1"/>
  <c r="R20" i="47" s="1"/>
  <c r="R21" i="47" s="1"/>
  <c r="R22" i="47" s="1"/>
  <c r="R23" i="47" s="1"/>
  <c r="R24" i="47" s="1"/>
  <c r="R25" i="47" s="1"/>
  <c r="R26" i="47" s="1"/>
  <c r="R27" i="47" s="1"/>
  <c r="R28" i="47" s="1"/>
  <c r="R29" i="47" s="1"/>
  <c r="R30" i="47" s="1"/>
  <c r="R31" i="47" s="1"/>
  <c r="AG18" i="47"/>
  <c r="AG19" i="47" s="1"/>
  <c r="AG20" i="47" s="1"/>
  <c r="AG21" i="47" s="1"/>
  <c r="AG22" i="47" s="1"/>
  <c r="AG23" i="47" s="1"/>
  <c r="AG24" i="47" s="1"/>
  <c r="AG25" i="47" s="1"/>
  <c r="AG26" i="47" s="1"/>
  <c r="AG27" i="47" s="1"/>
  <c r="AG28" i="47" s="1"/>
  <c r="AG29" i="47" s="1"/>
  <c r="AG30" i="47" s="1"/>
  <c r="AG31" i="47" s="1"/>
  <c r="BF12" i="47"/>
  <c r="BF13" i="47" s="1"/>
  <c r="BF14" i="47" s="1"/>
  <c r="BF15" i="47" s="1"/>
  <c r="BF16" i="47" s="1"/>
  <c r="BF17" i="47" s="1"/>
  <c r="BF18" i="47" s="1"/>
  <c r="BF19" i="47" s="1"/>
  <c r="BF20" i="47" s="1"/>
  <c r="BF21" i="47" s="1"/>
  <c r="BF22" i="47" s="1"/>
  <c r="BF23" i="47" s="1"/>
  <c r="BF24" i="47" s="1"/>
  <c r="BF25" i="47" s="1"/>
  <c r="BF26" i="47" s="1"/>
  <c r="BF27" i="47" s="1"/>
  <c r="BF28" i="47" s="1"/>
  <c r="BF29" i="47" s="1"/>
  <c r="BF30" i="47" s="1"/>
  <c r="BF31" i="47" s="1"/>
  <c r="BA17" i="47"/>
  <c r="BA18" i="47" s="1"/>
  <c r="BA19" i="47" s="1"/>
  <c r="BA20" i="47" s="1"/>
  <c r="BA21" i="47" s="1"/>
  <c r="BA22" i="47" s="1"/>
  <c r="BA23" i="47" s="1"/>
  <c r="BA24" i="47" s="1"/>
  <c r="BA25" i="47" s="1"/>
  <c r="BA26" i="47" s="1"/>
  <c r="BA27" i="47" s="1"/>
  <c r="BA28" i="47" s="1"/>
  <c r="BA29" i="47" s="1"/>
  <c r="BA30" i="47" s="1"/>
  <c r="BA31" i="47" s="1"/>
  <c r="C12" i="47"/>
  <c r="C13" i="47" s="1"/>
  <c r="C14" i="47" s="1"/>
  <c r="C15" i="47" s="1"/>
  <c r="C16" i="47" s="1"/>
  <c r="C17" i="47" s="1"/>
  <c r="C18" i="47" s="1"/>
  <c r="C19" i="47" s="1"/>
  <c r="C20" i="47" s="1"/>
  <c r="C21" i="47" s="1"/>
  <c r="C22" i="47" s="1"/>
  <c r="C23" i="47" s="1"/>
  <c r="C24" i="47" s="1"/>
  <c r="C25" i="47" s="1"/>
  <c r="C26" i="47" s="1"/>
  <c r="C27" i="47" s="1"/>
  <c r="C28" i="47" s="1"/>
  <c r="C29" i="47" s="1"/>
  <c r="C30" i="47" s="1"/>
  <c r="C31" i="47" s="1"/>
  <c r="W12" i="47"/>
  <c r="W13" i="47" s="1"/>
  <c r="W14" i="47" s="1"/>
  <c r="W15" i="47" s="1"/>
  <c r="W16" i="47" s="1"/>
  <c r="W17" i="47" s="1"/>
  <c r="W18" i="47" s="1"/>
  <c r="W19" i="47" s="1"/>
  <c r="W20" i="47" s="1"/>
  <c r="W21" i="47" s="1"/>
  <c r="W22" i="47" s="1"/>
  <c r="W23" i="47" s="1"/>
  <c r="W24" i="47" s="1"/>
  <c r="W25" i="47" s="1"/>
  <c r="W26" i="47" s="1"/>
  <c r="W27" i="47" s="1"/>
  <c r="W28" i="47" s="1"/>
  <c r="W29" i="47" s="1"/>
  <c r="W30" i="47" s="1"/>
  <c r="W31" i="47" s="1"/>
  <c r="M31" i="47"/>
  <c r="AN31" i="47"/>
  <c r="AQ31" i="47"/>
  <c r="AV31" i="47"/>
  <c r="O24" i="47"/>
  <c r="E11" i="47"/>
  <c r="I66" i="43"/>
  <c r="B27" i="43"/>
  <c r="AB32" i="47" l="1"/>
  <c r="AD32" i="47" s="1"/>
  <c r="C32" i="47"/>
  <c r="AI18" i="47"/>
  <c r="AL32" i="47"/>
  <c r="AN32" i="47" s="1"/>
  <c r="W32" i="47"/>
  <c r="AI31" i="47"/>
  <c r="AG32" i="47"/>
  <c r="AI32" i="47" s="1"/>
  <c r="BH31" i="47"/>
  <c r="BF32" i="47"/>
  <c r="BH32" i="47" s="1"/>
  <c r="H32" i="47"/>
  <c r="AX31" i="47"/>
  <c r="AV32" i="47"/>
  <c r="AX32" i="47" s="1"/>
  <c r="AS31" i="47"/>
  <c r="AQ32" i="47"/>
  <c r="AS32" i="47" s="1"/>
  <c r="R32" i="47"/>
  <c r="BC31" i="47"/>
  <c r="BA32" i="47"/>
  <c r="BC32" i="47" s="1"/>
  <c r="M32" i="47"/>
  <c r="O25" i="47"/>
  <c r="BC17" i="47"/>
  <c r="BH12" i="47"/>
  <c r="AN21" i="47"/>
  <c r="AS25" i="47"/>
  <c r="AX25" i="47"/>
  <c r="AI19" i="47"/>
  <c r="Y12" i="47"/>
  <c r="J18" i="47"/>
  <c r="T11" i="47"/>
  <c r="AD11" i="47"/>
  <c r="I67" i="43"/>
  <c r="B28" i="43"/>
  <c r="O26" i="47" l="1"/>
  <c r="BH13" i="47"/>
  <c r="BC18" i="47"/>
  <c r="AX26" i="47"/>
  <c r="AS26" i="47"/>
  <c r="AN22" i="47"/>
  <c r="AI20" i="47"/>
  <c r="Y13" i="47"/>
  <c r="J19" i="47"/>
  <c r="E12" i="47"/>
  <c r="T12" i="47"/>
  <c r="AD12" i="47"/>
  <c r="I68" i="43"/>
  <c r="E13" i="47"/>
  <c r="B29" i="43"/>
  <c r="I69" i="43" l="1"/>
  <c r="BC19" i="47"/>
  <c r="BH14" i="47"/>
  <c r="O27" i="47"/>
  <c r="AN23" i="47"/>
  <c r="AS27" i="47"/>
  <c r="AX27" i="47"/>
  <c r="AI21" i="47"/>
  <c r="J20" i="47"/>
  <c r="Y14" i="47"/>
  <c r="AD13" i="47"/>
  <c r="T13" i="47"/>
  <c r="E14" i="47"/>
  <c r="B30" i="43"/>
  <c r="I70" i="43" l="1"/>
  <c r="BH15" i="47"/>
  <c r="BC20" i="47"/>
  <c r="AX28" i="47"/>
  <c r="AN24" i="47"/>
  <c r="AS28" i="47"/>
  <c r="O28" i="47"/>
  <c r="AI22" i="47"/>
  <c r="Y15" i="47"/>
  <c r="J21" i="47"/>
  <c r="T14" i="47"/>
  <c r="AD14" i="47"/>
  <c r="E15" i="47"/>
  <c r="B31" i="43"/>
  <c r="B32" i="43" s="1"/>
  <c r="B33" i="43" s="1"/>
  <c r="B34" i="43" s="1"/>
  <c r="B35" i="43" s="1"/>
  <c r="B36" i="43" s="1"/>
  <c r="B37" i="43" s="1"/>
  <c r="I71" i="43" l="1"/>
  <c r="BC21" i="47"/>
  <c r="BH16" i="47"/>
  <c r="O29" i="47"/>
  <c r="AN25" i="47"/>
  <c r="AX29" i="47"/>
  <c r="AS29" i="47"/>
  <c r="AI23" i="47"/>
  <c r="Y16" i="47"/>
  <c r="J22" i="47"/>
  <c r="T15" i="47"/>
  <c r="AD15" i="47"/>
  <c r="E16" i="47"/>
  <c r="I72" i="43" l="1"/>
  <c r="BH17" i="47"/>
  <c r="BC22" i="47"/>
  <c r="AN26" i="47"/>
  <c r="AS30" i="47"/>
  <c r="AX30" i="47"/>
  <c r="O30" i="47"/>
  <c r="AI24" i="47"/>
  <c r="J23" i="47"/>
  <c r="Y17" i="47"/>
  <c r="AD16" i="47"/>
  <c r="T16" i="47"/>
  <c r="E33" i="43"/>
  <c r="E34" i="43" s="1"/>
  <c r="E17" i="47"/>
  <c r="I73" i="43" l="1"/>
  <c r="E35" i="43"/>
  <c r="BC23" i="47"/>
  <c r="BH18" i="47"/>
  <c r="O31" i="47"/>
  <c r="AN27" i="47"/>
  <c r="AI25" i="47"/>
  <c r="Y18" i="47"/>
  <c r="J24" i="47"/>
  <c r="T17" i="47"/>
  <c r="AD17" i="47"/>
  <c r="E18" i="47"/>
  <c r="I74" i="43" l="1"/>
  <c r="E36" i="43"/>
  <c r="BH19" i="47"/>
  <c r="BC24" i="47"/>
  <c r="O32" i="47"/>
  <c r="AN28" i="47"/>
  <c r="AI26" i="47"/>
  <c r="J25" i="47"/>
  <c r="Y19" i="47"/>
  <c r="AD18" i="47"/>
  <c r="T18" i="47"/>
  <c r="E19" i="47"/>
  <c r="F19" i="43" l="1"/>
  <c r="F20" i="43" s="1"/>
  <c r="F21" i="43" s="1"/>
  <c r="F22" i="43" s="1"/>
  <c r="F23" i="43" s="1"/>
  <c r="F24" i="43" s="1"/>
  <c r="F25" i="43" s="1"/>
  <c r="F26" i="43" s="1"/>
  <c r="F27" i="43" s="1"/>
  <c r="F28" i="43" s="1"/>
  <c r="F29" i="43" s="1"/>
  <c r="F30" i="43" s="1"/>
  <c r="F31" i="43" s="1"/>
  <c r="F32" i="43" s="1"/>
  <c r="F33" i="43" s="1"/>
  <c r="F34" i="43" s="1"/>
  <c r="F35" i="43" s="1"/>
  <c r="F36" i="43" s="1"/>
  <c r="F37" i="43" s="1"/>
  <c r="BC25" i="47"/>
  <c r="BH20" i="47"/>
  <c r="AN29" i="47"/>
  <c r="AI27" i="47"/>
  <c r="J26" i="47"/>
  <c r="Y20" i="47"/>
  <c r="T19" i="47"/>
  <c r="AD19" i="47"/>
  <c r="E20" i="47"/>
  <c r="E37" i="43" l="1"/>
  <c r="BH21" i="47"/>
  <c r="BC26" i="47"/>
  <c r="AN30" i="47"/>
  <c r="AI28" i="47"/>
  <c r="Y21" i="47"/>
  <c r="J27" i="47"/>
  <c r="T20" i="47"/>
  <c r="AD20" i="47"/>
  <c r="E21" i="47"/>
  <c r="BC27" i="47" l="1"/>
  <c r="BH22" i="47"/>
  <c r="AI29" i="47"/>
  <c r="J28" i="47"/>
  <c r="Y22" i="47"/>
  <c r="T21" i="47"/>
  <c r="AD21" i="47"/>
  <c r="E22" i="47"/>
  <c r="BH23" i="47" l="1"/>
  <c r="BC28" i="47"/>
  <c r="AI30" i="47"/>
  <c r="Y23" i="47"/>
  <c r="J29" i="47"/>
  <c r="T22" i="47"/>
  <c r="AD22" i="47"/>
  <c r="E23" i="47"/>
  <c r="BC29" i="47" l="1"/>
  <c r="BH24" i="47"/>
  <c r="J30" i="47"/>
  <c r="Y24" i="47"/>
  <c r="AD23" i="47"/>
  <c r="T23" i="47"/>
  <c r="E24" i="47"/>
  <c r="BH25" i="47" l="1"/>
  <c r="BC30" i="47"/>
  <c r="J31" i="47"/>
  <c r="Y25" i="47"/>
  <c r="AD24" i="47"/>
  <c r="T24" i="47"/>
  <c r="E25" i="47"/>
  <c r="BH26" i="47" l="1"/>
  <c r="Y26" i="47"/>
  <c r="J32" i="47"/>
  <c r="AD25" i="47"/>
  <c r="T25" i="47"/>
  <c r="E26" i="47"/>
  <c r="BH27" i="47" l="1"/>
  <c r="Y27" i="47"/>
  <c r="T26" i="47"/>
  <c r="AD26" i="47"/>
  <c r="E27" i="47"/>
  <c r="BH28" i="47" l="1"/>
  <c r="Y28" i="47"/>
  <c r="AD27" i="47"/>
  <c r="T27" i="47"/>
  <c r="E28" i="47"/>
  <c r="BH29" i="47" l="1"/>
  <c r="Y29" i="47"/>
  <c r="T28" i="47"/>
  <c r="AD28" i="47"/>
  <c r="E29" i="47"/>
  <c r="BH30" i="47" l="1"/>
  <c r="Y30" i="47"/>
  <c r="T29" i="47"/>
  <c r="AD29" i="47"/>
  <c r="E30" i="47"/>
  <c r="Y31" i="47" l="1"/>
  <c r="AD30" i="47"/>
  <c r="T30" i="47"/>
  <c r="E31" i="47"/>
  <c r="Y32" i="47" l="1"/>
  <c r="E32" i="47"/>
  <c r="T31" i="47"/>
  <c r="T32" i="47" l="1"/>
  <c r="E9" i="28" l="1"/>
  <c r="F9" i="28"/>
  <c r="M343" i="28" l="1"/>
  <c r="M341" i="28"/>
  <c r="D49" i="43"/>
  <c r="M342" i="28"/>
  <c r="C65" i="43" l="1"/>
  <c r="M340" i="28"/>
  <c r="M339" i="28"/>
  <c r="M338" i="28"/>
  <c r="M337" i="28"/>
  <c r="M336" i="28"/>
  <c r="M335" i="28"/>
  <c r="M334" i="28"/>
  <c r="M333" i="28"/>
  <c r="M332" i="28"/>
  <c r="M331" i="28"/>
  <c r="M330" i="28"/>
  <c r="M329" i="28"/>
  <c r="B44" i="28" l="1"/>
  <c r="M302" i="28" l="1"/>
  <c r="M301" i="28"/>
  <c r="M300" i="28"/>
  <c r="M298" i="28"/>
  <c r="M297" i="28"/>
  <c r="M296" i="28"/>
  <c r="M294" i="28"/>
  <c r="M293" i="28"/>
  <c r="M292" i="28"/>
  <c r="M290" i="28"/>
  <c r="M289" i="28"/>
  <c r="M288" i="28"/>
  <c r="M286" i="28"/>
  <c r="M285" i="28"/>
  <c r="M284" i="28"/>
  <c r="M282" i="28"/>
  <c r="M281" i="28"/>
  <c r="M304" i="28"/>
  <c r="M283" i="28" l="1"/>
  <c r="M287" i="28"/>
  <c r="M291" i="28"/>
  <c r="M295" i="28"/>
  <c r="M299" i="28"/>
  <c r="M303" i="28"/>
  <c r="M328" i="28" l="1"/>
  <c r="M327" i="28"/>
  <c r="M326" i="28"/>
  <c r="M324" i="28"/>
  <c r="M323" i="28"/>
  <c r="M322" i="28"/>
  <c r="M320" i="28"/>
  <c r="M319" i="28"/>
  <c r="M318" i="28"/>
  <c r="M316" i="28"/>
  <c r="M315" i="28"/>
  <c r="M314" i="28"/>
  <c r="M312" i="28"/>
  <c r="M311" i="28"/>
  <c r="M310" i="28"/>
  <c r="M308" i="28"/>
  <c r="M307" i="28"/>
  <c r="M306" i="28"/>
  <c r="M280" i="28"/>
  <c r="M279" i="28"/>
  <c r="M278" i="28"/>
  <c r="M276" i="28"/>
  <c r="M275" i="28"/>
  <c r="M274" i="28"/>
  <c r="M272" i="28"/>
  <c r="M271" i="28"/>
  <c r="M270" i="28"/>
  <c r="M268" i="28"/>
  <c r="M267" i="28"/>
  <c r="M266" i="28"/>
  <c r="M264" i="28"/>
  <c r="M263" i="28"/>
  <c r="M262" i="28"/>
  <c r="M260" i="28"/>
  <c r="M259" i="28"/>
  <c r="M258" i="28"/>
  <c r="M256" i="28"/>
  <c r="M255" i="28"/>
  <c r="M254" i="28"/>
  <c r="M251" i="28"/>
  <c r="M250" i="28"/>
  <c r="M249" i="28"/>
  <c r="M247" i="28"/>
  <c r="M246" i="28"/>
  <c r="M245" i="28"/>
  <c r="M243" i="28"/>
  <c r="M242" i="28"/>
  <c r="M241" i="28"/>
  <c r="M239" i="28"/>
  <c r="M238" i="28"/>
  <c r="M237" i="28"/>
  <c r="M235" i="28"/>
  <c r="M234" i="28"/>
  <c r="M233" i="28"/>
  <c r="M231" i="28"/>
  <c r="M230" i="28"/>
  <c r="M229" i="28"/>
  <c r="M227" i="28"/>
  <c r="M226" i="28"/>
  <c r="M225" i="28"/>
  <c r="M223" i="28"/>
  <c r="M222" i="28"/>
  <c r="M221" i="28"/>
  <c r="M219" i="28"/>
  <c r="M218" i="28"/>
  <c r="M217" i="28"/>
  <c r="M215" i="28"/>
  <c r="M214" i="28"/>
  <c r="M213" i="28"/>
  <c r="M211" i="28"/>
  <c r="M210" i="28"/>
  <c r="M209" i="28"/>
  <c r="M207" i="28"/>
  <c r="M206" i="28"/>
  <c r="M205" i="28"/>
  <c r="M203" i="28"/>
  <c r="M202" i="28"/>
  <c r="M201" i="28"/>
  <c r="M199" i="28"/>
  <c r="M197" i="28"/>
  <c r="M195" i="28"/>
  <c r="M193" i="28"/>
  <c r="M191" i="28"/>
  <c r="M190" i="28"/>
  <c r="M189" i="28"/>
  <c r="M187" i="28"/>
  <c r="M185" i="28"/>
  <c r="M183" i="28"/>
  <c r="M181" i="28"/>
  <c r="M179" i="28"/>
  <c r="M178" i="28"/>
  <c r="M177" i="28"/>
  <c r="M175" i="28"/>
  <c r="M174" i="28"/>
  <c r="M173" i="28"/>
  <c r="M171" i="28"/>
  <c r="M169" i="28"/>
  <c r="M167" i="28"/>
  <c r="M166" i="28"/>
  <c r="M165" i="28"/>
  <c r="M163" i="28"/>
  <c r="M161" i="28"/>
  <c r="M186" i="28" l="1"/>
  <c r="M162" i="28"/>
  <c r="M194" i="28"/>
  <c r="M170" i="28"/>
  <c r="M224" i="28"/>
  <c r="M253" i="28"/>
  <c r="M265" i="28"/>
  <c r="M273" i="28"/>
  <c r="M305" i="28"/>
  <c r="M325" i="28"/>
  <c r="M172" i="28"/>
  <c r="M196" i="28"/>
  <c r="M244" i="28"/>
  <c r="M182" i="28"/>
  <c r="M198" i="28"/>
  <c r="M200" i="28"/>
  <c r="M248" i="28"/>
  <c r="M208" i="28"/>
  <c r="M240" i="28"/>
  <c r="M257" i="28"/>
  <c r="M261" i="28"/>
  <c r="M269" i="28"/>
  <c r="M277" i="28"/>
  <c r="M309" i="28"/>
  <c r="M313" i="28"/>
  <c r="M317" i="28"/>
  <c r="M321" i="28"/>
  <c r="M164" i="28"/>
  <c r="M180" i="28"/>
  <c r="M188" i="28"/>
  <c r="M212" i="28"/>
  <c r="M228" i="28"/>
  <c r="M216" i="28"/>
  <c r="M232" i="28"/>
  <c r="M168" i="28"/>
  <c r="M176" i="28"/>
  <c r="M184" i="28"/>
  <c r="M192" i="28"/>
  <c r="M204" i="28"/>
  <c r="M220" i="28"/>
  <c r="M236" i="28"/>
  <c r="M252" i="28"/>
  <c r="B18" i="28" l="1"/>
  <c r="B19" i="28" l="1"/>
  <c r="B20" i="28" l="1"/>
  <c r="B21" i="28" l="1"/>
  <c r="B3" i="31"/>
  <c r="B22" i="28" l="1"/>
  <c r="B23" i="28" l="1"/>
  <c r="B24" i="28" l="1"/>
  <c r="B25" i="28" l="1"/>
  <c r="B26" i="28" l="1"/>
  <c r="B27" i="28" l="1"/>
  <c r="B28" i="28" l="1"/>
  <c r="B29" i="28" l="1"/>
  <c r="B30" i="28" l="1"/>
  <c r="B31" i="28" l="1"/>
  <c r="B32" i="28" l="1"/>
  <c r="B33" i="28" l="1"/>
  <c r="B34" i="28" l="1"/>
  <c r="B35" i="28" l="1"/>
  <c r="B36" i="28" l="1"/>
  <c r="B37" i="28" l="1"/>
  <c r="M148" i="28" l="1"/>
  <c r="M147" i="28"/>
  <c r="M146" i="28"/>
  <c r="M145" i="28"/>
  <c r="M144" i="28"/>
  <c r="M143" i="28"/>
  <c r="M141" i="28"/>
  <c r="M140" i="28"/>
  <c r="M139" i="28"/>
  <c r="M138" i="28"/>
  <c r="M137" i="28"/>
  <c r="M142" i="28"/>
  <c r="M160" i="28" l="1"/>
  <c r="M159" i="28"/>
  <c r="M158" i="28"/>
  <c r="M157" i="28"/>
  <c r="M156" i="28"/>
  <c r="M155" i="28"/>
  <c r="M154" i="28"/>
  <c r="M153" i="28"/>
  <c r="M152" i="28"/>
  <c r="M151" i="28"/>
  <c r="M150" i="28"/>
  <c r="M149" i="28"/>
  <c r="M136" i="28"/>
  <c r="M135" i="28"/>
  <c r="M134" i="28"/>
  <c r="M132" i="28"/>
  <c r="M131" i="28"/>
  <c r="M130" i="28"/>
  <c r="M129" i="28"/>
  <c r="M128" i="28"/>
  <c r="M127" i="28"/>
  <c r="M126" i="28"/>
  <c r="M125" i="28"/>
  <c r="M124" i="28"/>
  <c r="M122" i="28"/>
  <c r="M121" i="28"/>
  <c r="M120" i="28"/>
  <c r="M118" i="28"/>
  <c r="M117" i="28"/>
  <c r="M116" i="28"/>
  <c r="M115" i="28"/>
  <c r="M114" i="28"/>
  <c r="M113" i="28" l="1"/>
  <c r="M119" i="28"/>
  <c r="M123" i="28"/>
  <c r="M133" i="28"/>
  <c r="M112" i="28" l="1"/>
  <c r="M111" i="28"/>
  <c r="M110" i="28"/>
  <c r="M109" i="28"/>
  <c r="M108" i="28"/>
  <c r="M107" i="28"/>
  <c r="M106" i="28"/>
  <c r="M105" i="28"/>
  <c r="M104" i="28"/>
  <c r="M103" i="28"/>
  <c r="M102" i="28"/>
  <c r="M101" i="28"/>
  <c r="M100" i="28"/>
  <c r="M99" i="28"/>
  <c r="M98" i="28"/>
  <c r="M97" i="28"/>
  <c r="M96" i="28"/>
  <c r="M95" i="28"/>
  <c r="M94" i="28"/>
  <c r="M93" i="28"/>
  <c r="M92" i="28"/>
  <c r="M91" i="28"/>
  <c r="M90" i="28"/>
  <c r="M89" i="28"/>
  <c r="M88" i="28"/>
  <c r="M87" i="28"/>
  <c r="M86" i="28"/>
  <c r="M85" i="28"/>
  <c r="M84" i="28"/>
  <c r="M83" i="28"/>
  <c r="M82" i="28"/>
  <c r="M81" i="28"/>
  <c r="M80" i="28"/>
  <c r="M79" i="28"/>
  <c r="M78" i="28"/>
  <c r="M77" i="28"/>
  <c r="M76" i="28"/>
  <c r="M75" i="28"/>
  <c r="M74" i="28"/>
  <c r="M73" i="28"/>
  <c r="M72" i="28"/>
  <c r="M71" i="28"/>
  <c r="M70" i="28"/>
  <c r="M69" i="28"/>
  <c r="M68" i="28"/>
  <c r="M67" i="28"/>
  <c r="M66" i="28"/>
  <c r="M65" i="28"/>
  <c r="M64" i="28"/>
  <c r="M63" i="28"/>
  <c r="M62" i="28"/>
  <c r="M61" i="28"/>
  <c r="M60" i="28"/>
  <c r="M59" i="28"/>
  <c r="M58" i="28"/>
  <c r="M57" i="28"/>
  <c r="M56" i="28"/>
  <c r="M55" i="28"/>
  <c r="M54" i="28"/>
  <c r="M53" i="28"/>
  <c r="M52" i="28"/>
  <c r="M51" i="28"/>
  <c r="M50" i="28"/>
  <c r="M49" i="28"/>
  <c r="M48" i="28"/>
  <c r="M47" i="28"/>
  <c r="M46" i="28"/>
  <c r="M45" i="28"/>
  <c r="M43" i="28"/>
  <c r="M41" i="28"/>
  <c r="M39" i="28"/>
  <c r="M37" i="28"/>
  <c r="M35" i="28"/>
  <c r="M33" i="28"/>
  <c r="M31" i="28"/>
  <c r="M29" i="28"/>
  <c r="M27" i="28"/>
  <c r="M25" i="28"/>
  <c r="M23" i="28"/>
  <c r="M21" i="28"/>
  <c r="M19" i="28"/>
  <c r="M17" i="28"/>
  <c r="M18" i="28" l="1"/>
  <c r="M20" i="28"/>
  <c r="M22" i="28"/>
  <c r="M24" i="28"/>
  <c r="M26" i="28"/>
  <c r="M28" i="28"/>
  <c r="M30" i="28"/>
  <c r="M32" i="28"/>
  <c r="M34" i="28"/>
  <c r="M36" i="28"/>
  <c r="M38" i="28"/>
  <c r="M40" i="28"/>
  <c r="M42" i="28"/>
  <c r="M44" i="28"/>
  <c r="F38" i="28" l="1"/>
  <c r="E38" i="28"/>
  <c r="D38" i="28"/>
  <c r="I38" i="68" s="1"/>
  <c r="J38" i="68" s="1"/>
  <c r="K38" i="68" s="1"/>
  <c r="D27" i="28"/>
  <c r="I27" i="68" s="1"/>
  <c r="J27" i="68" s="1"/>
  <c r="K27" i="68" s="1"/>
  <c r="D17" i="28"/>
  <c r="D35" i="28"/>
  <c r="I35" i="68" s="1"/>
  <c r="J35" i="68" s="1"/>
  <c r="K35" i="68" s="1"/>
  <c r="D36" i="28"/>
  <c r="I36" i="68" s="1"/>
  <c r="J36" i="68" s="1"/>
  <c r="K36" i="68" s="1"/>
  <c r="D32" i="28"/>
  <c r="I32" i="68" s="1"/>
  <c r="J32" i="68" s="1"/>
  <c r="K32" i="68" s="1"/>
  <c r="D28" i="28"/>
  <c r="I28" i="68" s="1"/>
  <c r="J28" i="68" s="1"/>
  <c r="K28" i="68" s="1"/>
  <c r="D24" i="28"/>
  <c r="I24" i="68" s="1"/>
  <c r="J24" i="68" s="1"/>
  <c r="K24" i="68" s="1"/>
  <c r="D20" i="28"/>
  <c r="D31" i="28"/>
  <c r="I31" i="68" s="1"/>
  <c r="J31" i="68" s="1"/>
  <c r="K31" i="68" s="1"/>
  <c r="D23" i="28"/>
  <c r="D19" i="28"/>
  <c r="D34" i="28"/>
  <c r="I34" i="68" s="1"/>
  <c r="J34" i="68" s="1"/>
  <c r="K34" i="68" s="1"/>
  <c r="D30" i="28"/>
  <c r="I30" i="68" s="1"/>
  <c r="J30" i="68" s="1"/>
  <c r="K30" i="68" s="1"/>
  <c r="D26" i="28"/>
  <c r="I26" i="68" s="1"/>
  <c r="J26" i="68" s="1"/>
  <c r="K26" i="68" s="1"/>
  <c r="D22" i="28"/>
  <c r="D18" i="28"/>
  <c r="D37" i="28"/>
  <c r="I37" i="68" s="1"/>
  <c r="J37" i="68" s="1"/>
  <c r="K37" i="68" s="1"/>
  <c r="D33" i="28"/>
  <c r="I33" i="68" s="1"/>
  <c r="J33" i="68" s="1"/>
  <c r="K33" i="68" s="1"/>
  <c r="D29" i="28"/>
  <c r="I29" i="68" s="1"/>
  <c r="J29" i="68" s="1"/>
  <c r="K29" i="68" s="1"/>
  <c r="D25" i="28"/>
  <c r="I25" i="68" s="1"/>
  <c r="J25" i="68" s="1"/>
  <c r="K25" i="68" s="1"/>
  <c r="D21" i="28"/>
  <c r="E37" i="28"/>
  <c r="F35" i="28"/>
  <c r="F33" i="28"/>
  <c r="F31" i="28"/>
  <c r="E29" i="28"/>
  <c r="F27" i="28"/>
  <c r="F25" i="28"/>
  <c r="F23" i="28"/>
  <c r="E21" i="28"/>
  <c r="F19" i="28"/>
  <c r="F17" i="28"/>
  <c r="F37" i="28"/>
  <c r="E35" i="28"/>
  <c r="E33" i="28"/>
  <c r="E31" i="28"/>
  <c r="F29" i="28"/>
  <c r="E27" i="28"/>
  <c r="E25" i="28"/>
  <c r="E23" i="28"/>
  <c r="F21" i="28"/>
  <c r="E19" i="28"/>
  <c r="E17" i="28"/>
  <c r="F36" i="28"/>
  <c r="F34" i="28"/>
  <c r="F32" i="28"/>
  <c r="F30" i="28"/>
  <c r="F28" i="28"/>
  <c r="F26" i="28"/>
  <c r="F24" i="28"/>
  <c r="F22" i="28"/>
  <c r="E20" i="28"/>
  <c r="F18" i="28"/>
  <c r="E36" i="28"/>
  <c r="E34" i="28"/>
  <c r="E32" i="28"/>
  <c r="E30" i="28"/>
  <c r="E28" i="28"/>
  <c r="E26" i="28"/>
  <c r="E24" i="28"/>
  <c r="E22" i="28"/>
  <c r="F20" i="28"/>
  <c r="E18" i="28"/>
  <c r="I39" i="68" l="1"/>
  <c r="I40" i="68" s="1"/>
  <c r="J40" i="68" s="1"/>
  <c r="K40" i="68" s="1"/>
  <c r="K16" i="77"/>
  <c r="AB27" i="68"/>
  <c r="K14" i="77"/>
  <c r="AB25" i="68"/>
  <c r="K23" i="77"/>
  <c r="AB34" i="68"/>
  <c r="K25" i="77"/>
  <c r="K26" i="77" s="1"/>
  <c r="K27" i="77" s="1"/>
  <c r="K28" i="77" s="1"/>
  <c r="K29" i="77" s="1"/>
  <c r="K30" i="77" s="1"/>
  <c r="K31" i="77" s="1"/>
  <c r="K32" i="77" s="1"/>
  <c r="K33" i="77" s="1"/>
  <c r="K34" i="77" s="1"/>
  <c r="K35" i="77" s="1"/>
  <c r="K36" i="77" s="1"/>
  <c r="K37" i="77" s="1"/>
  <c r="K38" i="77" s="1"/>
  <c r="K39" i="77" s="1"/>
  <c r="K40" i="77" s="1"/>
  <c r="K41" i="77" s="1"/>
  <c r="K42" i="77" s="1"/>
  <c r="AB36" i="68"/>
  <c r="K18" i="77"/>
  <c r="AB29" i="68"/>
  <c r="AB24" i="68"/>
  <c r="K13" i="77"/>
  <c r="K24" i="77"/>
  <c r="AB35" i="68"/>
  <c r="K22" i="77"/>
  <c r="AB33" i="68"/>
  <c r="AB26" i="68"/>
  <c r="K15" i="77"/>
  <c r="K17" i="77"/>
  <c r="AB28" i="68"/>
  <c r="K19" i="77"/>
  <c r="AB30" i="68"/>
  <c r="K20" i="77"/>
  <c r="AB31" i="68"/>
  <c r="K21" i="77"/>
  <c r="AB32" i="68"/>
  <c r="J9" i="31"/>
  <c r="B8" i="31" s="1"/>
  <c r="J39" i="68" l="1"/>
  <c r="K39" i="68" s="1"/>
  <c r="AB37" i="68"/>
  <c r="AB40" i="68" s="1"/>
  <c r="AB41" i="68" s="1"/>
  <c r="K50" i="77"/>
  <c r="J8" i="31"/>
  <c r="AB42" i="68" l="1"/>
  <c r="AB43" i="68" s="1"/>
  <c r="AB44" i="68" s="1"/>
  <c r="AB45" i="68" s="1"/>
  <c r="AB46" i="68" s="1"/>
  <c r="AB47" i="68" s="1"/>
  <c r="AB48" i="68" s="1"/>
  <c r="AB49" i="68" s="1"/>
  <c r="I133" i="31"/>
  <c r="I25" i="31"/>
  <c r="I14" i="31"/>
  <c r="K9" i="31"/>
  <c r="I253" i="31" l="1"/>
  <c r="AB51" i="68"/>
  <c r="I134" i="31"/>
  <c r="I145" i="31"/>
  <c r="I26" i="31"/>
  <c r="I15" i="31"/>
  <c r="I37" i="31"/>
  <c r="I265" i="31" l="1"/>
  <c r="I254" i="31"/>
  <c r="I157" i="31"/>
  <c r="I49" i="31"/>
  <c r="I146" i="31"/>
  <c r="I38" i="31"/>
  <c r="I135" i="31"/>
  <c r="I27" i="31"/>
  <c r="I16" i="31"/>
  <c r="I255" i="31" l="1"/>
  <c r="I266" i="31"/>
  <c r="I147" i="31"/>
  <c r="I39" i="31"/>
  <c r="I169" i="31"/>
  <c r="I61" i="31"/>
  <c r="I136" i="31"/>
  <c r="I17" i="31"/>
  <c r="I28" i="31"/>
  <c r="I158" i="31"/>
  <c r="I50" i="31"/>
  <c r="I256" i="31" l="1"/>
  <c r="I267" i="31"/>
  <c r="I170" i="31"/>
  <c r="I62" i="31"/>
  <c r="I148" i="31"/>
  <c r="I40" i="31"/>
  <c r="I159" i="31"/>
  <c r="I51" i="31"/>
  <c r="I137" i="31"/>
  <c r="I29" i="31"/>
  <c r="I18" i="31"/>
  <c r="I181" i="31"/>
  <c r="I73" i="31"/>
  <c r="I193" i="31" l="1"/>
  <c r="I257" i="31"/>
  <c r="I268" i="31"/>
  <c r="I138" i="31"/>
  <c r="I19" i="31"/>
  <c r="I30" i="31"/>
  <c r="I182" i="31"/>
  <c r="I74" i="31"/>
  <c r="I85" i="31"/>
  <c r="I149" i="31"/>
  <c r="I41" i="31"/>
  <c r="I171" i="31"/>
  <c r="I63" i="31"/>
  <c r="I160" i="31"/>
  <c r="I52" i="31"/>
  <c r="I194" i="31" l="1"/>
  <c r="I258" i="31"/>
  <c r="I205" i="31"/>
  <c r="I269" i="31"/>
  <c r="I172" i="31"/>
  <c r="I64" i="31"/>
  <c r="I161" i="31"/>
  <c r="I53" i="31"/>
  <c r="I97" i="31"/>
  <c r="I150" i="31"/>
  <c r="I42" i="31"/>
  <c r="I183" i="31"/>
  <c r="I75" i="31"/>
  <c r="I86" i="31"/>
  <c r="I139" i="31"/>
  <c r="I31" i="31"/>
  <c r="I20" i="31"/>
  <c r="I259" i="31" l="1"/>
  <c r="I206" i="31"/>
  <c r="I270" i="31"/>
  <c r="I195" i="31"/>
  <c r="I217" i="31"/>
  <c r="I151" i="31"/>
  <c r="I43" i="31"/>
  <c r="I87" i="31"/>
  <c r="I162" i="31"/>
  <c r="I54" i="31"/>
  <c r="I109" i="31"/>
  <c r="I184" i="31"/>
  <c r="I76" i="31"/>
  <c r="I140" i="31"/>
  <c r="I21" i="31"/>
  <c r="I32" i="31"/>
  <c r="I98" i="31"/>
  <c r="I173" i="31"/>
  <c r="I65" i="31"/>
  <c r="I218" i="31" l="1"/>
  <c r="I207" i="31"/>
  <c r="I196" i="31"/>
  <c r="I229" i="31"/>
  <c r="I260" i="31"/>
  <c r="I271" i="31"/>
  <c r="I152" i="31"/>
  <c r="I44" i="31"/>
  <c r="I174" i="31"/>
  <c r="I66" i="31"/>
  <c r="I185" i="31"/>
  <c r="I77" i="31"/>
  <c r="I110" i="31"/>
  <c r="I141" i="31"/>
  <c r="I33" i="31"/>
  <c r="I22" i="31"/>
  <c r="I88" i="31"/>
  <c r="I121" i="31"/>
  <c r="I99" i="31"/>
  <c r="I163" i="31"/>
  <c r="I55" i="31"/>
  <c r="I272" i="31" l="1"/>
  <c r="I261" i="31"/>
  <c r="I208" i="31"/>
  <c r="I230" i="31"/>
  <c r="I219" i="31"/>
  <c r="I197" i="31"/>
  <c r="I241" i="31"/>
  <c r="I175" i="31"/>
  <c r="I67" i="31"/>
  <c r="I100" i="31"/>
  <c r="I153" i="31"/>
  <c r="I45" i="31"/>
  <c r="I122" i="31"/>
  <c r="I164" i="31"/>
  <c r="I56" i="31"/>
  <c r="I111" i="31"/>
  <c r="I142" i="31"/>
  <c r="I23" i="31"/>
  <c r="I34" i="31"/>
  <c r="I89" i="31"/>
  <c r="I186" i="31"/>
  <c r="I78" i="31"/>
  <c r="I262" i="31" l="1"/>
  <c r="I209" i="31"/>
  <c r="I231" i="31"/>
  <c r="I273" i="31"/>
  <c r="I198" i="31"/>
  <c r="I220" i="31"/>
  <c r="I242" i="31"/>
  <c r="I90" i="31"/>
  <c r="I143" i="31"/>
  <c r="I35" i="31"/>
  <c r="I24" i="31"/>
  <c r="I123" i="31"/>
  <c r="I187" i="31"/>
  <c r="I79" i="31"/>
  <c r="I101" i="31"/>
  <c r="I154" i="31"/>
  <c r="I46" i="31"/>
  <c r="I176" i="31"/>
  <c r="I68" i="31"/>
  <c r="I165" i="31"/>
  <c r="I57" i="31"/>
  <c r="I112" i="31"/>
  <c r="I274" i="31" l="1"/>
  <c r="I210" i="31"/>
  <c r="I263" i="31"/>
  <c r="I221" i="31"/>
  <c r="I232" i="31"/>
  <c r="I199" i="31"/>
  <c r="I243" i="31"/>
  <c r="I177" i="31"/>
  <c r="I69" i="31"/>
  <c r="I188" i="31"/>
  <c r="I80" i="31"/>
  <c r="I113" i="31"/>
  <c r="I91" i="31"/>
  <c r="I155" i="31"/>
  <c r="I47" i="31"/>
  <c r="I124" i="31"/>
  <c r="I166" i="31"/>
  <c r="I58" i="31"/>
  <c r="I144" i="31"/>
  <c r="I36" i="31"/>
  <c r="I102" i="31"/>
  <c r="I211" i="31" l="1"/>
  <c r="I233" i="31"/>
  <c r="I222" i="31"/>
  <c r="I264" i="31"/>
  <c r="I200" i="31"/>
  <c r="I275" i="31"/>
  <c r="I244" i="31"/>
  <c r="I114" i="31"/>
  <c r="I103" i="31"/>
  <c r="I189" i="31"/>
  <c r="I81" i="31"/>
  <c r="I156" i="31"/>
  <c r="I48" i="31"/>
  <c r="I178" i="31"/>
  <c r="I70" i="31"/>
  <c r="I167" i="31"/>
  <c r="I59" i="31"/>
  <c r="I125" i="31"/>
  <c r="I92" i="31"/>
  <c r="I223" i="31" l="1"/>
  <c r="I276" i="31"/>
  <c r="I234" i="31"/>
  <c r="I212" i="31"/>
  <c r="I201" i="31"/>
  <c r="I245" i="31"/>
  <c r="I104" i="31"/>
  <c r="I190" i="31"/>
  <c r="I82" i="31"/>
  <c r="I93" i="31"/>
  <c r="I179" i="31"/>
  <c r="I71" i="31"/>
  <c r="I168" i="31"/>
  <c r="I60" i="31"/>
  <c r="I115" i="31"/>
  <c r="I126" i="31"/>
  <c r="I224" i="31" l="1"/>
  <c r="I235" i="31"/>
  <c r="I213" i="31"/>
  <c r="I202" i="31"/>
  <c r="I246" i="31"/>
  <c r="I127" i="31"/>
  <c r="I191" i="31"/>
  <c r="I83" i="31"/>
  <c r="I105" i="31"/>
  <c r="I94" i="31"/>
  <c r="I180" i="31"/>
  <c r="I72" i="31"/>
  <c r="I116" i="31"/>
  <c r="I236" i="31" l="1"/>
  <c r="I225" i="31"/>
  <c r="I203" i="31"/>
  <c r="I214" i="31"/>
  <c r="I247" i="31"/>
  <c r="I117" i="31"/>
  <c r="I95" i="31"/>
  <c r="I128" i="31"/>
  <c r="I192" i="31"/>
  <c r="I84" i="31"/>
  <c r="I106" i="31"/>
  <c r="I215" i="31" l="1"/>
  <c r="I204" i="31"/>
  <c r="I237" i="31"/>
  <c r="I226" i="31"/>
  <c r="I248" i="31"/>
  <c r="I118" i="31"/>
  <c r="I107" i="31"/>
  <c r="I96" i="31"/>
  <c r="I129" i="31"/>
  <c r="I238" i="31" l="1"/>
  <c r="I216" i="31"/>
  <c r="I227" i="31"/>
  <c r="I249" i="31"/>
  <c r="I119" i="31"/>
  <c r="I108" i="31"/>
  <c r="I130" i="31"/>
  <c r="I228" i="31" l="1"/>
  <c r="I239" i="31"/>
  <c r="I250" i="31"/>
  <c r="I131" i="31"/>
  <c r="I120" i="31"/>
  <c r="I240" i="31" l="1"/>
  <c r="I251" i="31"/>
  <c r="I132" i="31"/>
  <c r="I252" i="31" l="1"/>
  <c r="O16" i="28" l="1"/>
  <c r="C9" i="28" l="1"/>
  <c r="C38" i="28" l="1"/>
  <c r="C34" i="28"/>
  <c r="C27" i="28"/>
  <c r="C17" i="28"/>
  <c r="C33" i="28"/>
  <c r="C23" i="28"/>
  <c r="C25" i="28"/>
  <c r="C29" i="28"/>
  <c r="C19" i="28"/>
  <c r="C18" i="28"/>
  <c r="C35" i="28"/>
  <c r="C24" i="28"/>
  <c r="C28" i="28"/>
  <c r="C20" i="28"/>
  <c r="C30" i="28"/>
  <c r="C26" i="28"/>
  <c r="C21" i="28"/>
  <c r="C31" i="28"/>
  <c r="C37" i="28"/>
  <c r="C32" i="28"/>
  <c r="C36" i="28"/>
  <c r="C22" i="28"/>
  <c r="J13" i="31" l="1"/>
  <c r="B13" i="25" s="1"/>
  <c r="B14" i="31"/>
  <c r="L16" i="31"/>
  <c r="L17" i="31" l="1"/>
  <c r="L18" i="31" s="1"/>
  <c r="L19" i="31" s="1"/>
  <c r="L20" i="31" s="1"/>
  <c r="L21" i="31" s="1"/>
  <c r="L22" i="31" s="1"/>
  <c r="L23" i="31" s="1"/>
  <c r="L24" i="31" s="1"/>
  <c r="L25" i="31" s="1"/>
  <c r="L26" i="31" s="1"/>
  <c r="L27" i="31" s="1"/>
  <c r="B15" i="31"/>
  <c r="J14" i="31"/>
  <c r="O13" i="25"/>
  <c r="B14" i="25"/>
  <c r="AM13" i="25" l="1"/>
  <c r="BI13" i="25"/>
  <c r="BW13" i="25"/>
  <c r="BV13" i="25"/>
  <c r="BT13" i="25"/>
  <c r="BS13" i="25"/>
  <c r="BR13" i="25"/>
  <c r="BP13" i="25"/>
  <c r="BN13" i="25"/>
  <c r="BM13" i="25"/>
  <c r="BK13" i="25"/>
  <c r="BH13" i="25"/>
  <c r="BJ13" i="25"/>
  <c r="BY13" i="25"/>
  <c r="BG13" i="25"/>
  <c r="B15" i="25"/>
  <c r="O14" i="25"/>
  <c r="DA13" i="25"/>
  <c r="DB13" i="25" s="1"/>
  <c r="J15" i="31"/>
  <c r="B16" i="31"/>
  <c r="L28" i="31"/>
  <c r="AM14" i="25" l="1"/>
  <c r="CE13" i="25"/>
  <c r="BI14" i="25"/>
  <c r="BW14" i="25"/>
  <c r="BV14" i="25"/>
  <c r="BT14" i="25"/>
  <c r="BS14" i="25"/>
  <c r="BR14" i="25"/>
  <c r="BP14" i="25"/>
  <c r="BN14" i="25"/>
  <c r="BM14" i="25"/>
  <c r="BK14" i="25"/>
  <c r="BH14" i="25"/>
  <c r="BY14" i="25"/>
  <c r="BG14" i="25"/>
  <c r="B17" i="31"/>
  <c r="J16" i="31"/>
  <c r="DA14" i="25"/>
  <c r="DB14" i="25" s="1"/>
  <c r="L29" i="31"/>
  <c r="O15" i="25"/>
  <c r="B16" i="25"/>
  <c r="AM15" i="25" l="1"/>
  <c r="CE14" i="25"/>
  <c r="BI15" i="25"/>
  <c r="BW15" i="25"/>
  <c r="BV15" i="25"/>
  <c r="BT15" i="25"/>
  <c r="BS15" i="25"/>
  <c r="BR15" i="25"/>
  <c r="BP15" i="25"/>
  <c r="BN15" i="25"/>
  <c r="BM15" i="25"/>
  <c r="BK15" i="25"/>
  <c r="BH15" i="25"/>
  <c r="BY15" i="25"/>
  <c r="BG15" i="25"/>
  <c r="L30" i="31"/>
  <c r="J17" i="31"/>
  <c r="B18" i="31"/>
  <c r="DA15" i="25"/>
  <c r="DB15" i="25" s="1"/>
  <c r="O16" i="25"/>
  <c r="B17" i="25"/>
  <c r="AM16" i="25" l="1"/>
  <c r="CE15" i="25"/>
  <c r="BI16" i="25"/>
  <c r="BV16" i="25"/>
  <c r="BK16" i="25"/>
  <c r="BN16" i="25"/>
  <c r="BM16" i="25"/>
  <c r="BH16" i="25"/>
  <c r="BW16" i="25"/>
  <c r="BT16" i="25"/>
  <c r="BS16" i="25"/>
  <c r="BR16" i="25"/>
  <c r="BP16" i="25"/>
  <c r="BY16" i="25"/>
  <c r="BG16" i="25"/>
  <c r="B18" i="25"/>
  <c r="O17" i="25"/>
  <c r="DA16" i="25"/>
  <c r="DB16" i="25" s="1"/>
  <c r="J18" i="31"/>
  <c r="B19" i="31"/>
  <c r="L31" i="31"/>
  <c r="AM17" i="25" l="1"/>
  <c r="CE16" i="25"/>
  <c r="BI17" i="25"/>
  <c r="BW17" i="25"/>
  <c r="BV17" i="25"/>
  <c r="BT17" i="25"/>
  <c r="BS17" i="25"/>
  <c r="BR17" i="25"/>
  <c r="BP17" i="25"/>
  <c r="BN17" i="25"/>
  <c r="BM17" i="25"/>
  <c r="BK17" i="25"/>
  <c r="BH17" i="25"/>
  <c r="BY17" i="25"/>
  <c r="BG17" i="25"/>
  <c r="B20" i="31"/>
  <c r="J19" i="31"/>
  <c r="DA17" i="25"/>
  <c r="DB17" i="25" s="1"/>
  <c r="L32" i="31"/>
  <c r="B19" i="25"/>
  <c r="O18" i="25"/>
  <c r="AM18" i="25" l="1"/>
  <c r="CE17" i="25"/>
  <c r="BI18" i="25"/>
  <c r="BW18" i="25"/>
  <c r="BV18" i="25"/>
  <c r="BT18" i="25"/>
  <c r="BS18" i="25"/>
  <c r="BR18" i="25"/>
  <c r="BP18" i="25"/>
  <c r="BN18" i="25"/>
  <c r="BM18" i="25"/>
  <c r="BK18" i="25"/>
  <c r="BH18" i="25"/>
  <c r="BY18" i="25"/>
  <c r="BG18" i="25"/>
  <c r="O19" i="25"/>
  <c r="B20" i="25"/>
  <c r="DA18" i="25"/>
  <c r="DB18" i="25" s="1"/>
  <c r="L33" i="31"/>
  <c r="J20" i="31"/>
  <c r="B21" i="31"/>
  <c r="AM19" i="25" l="1"/>
  <c r="CE18" i="25"/>
  <c r="BI19" i="25"/>
  <c r="BW19" i="25"/>
  <c r="BV19" i="25"/>
  <c r="BT19" i="25"/>
  <c r="BS19" i="25"/>
  <c r="BR19" i="25"/>
  <c r="BP19" i="25"/>
  <c r="BN19" i="25"/>
  <c r="BM19" i="25"/>
  <c r="BK19" i="25"/>
  <c r="BH19" i="25"/>
  <c r="BY19" i="25"/>
  <c r="BG19" i="25"/>
  <c r="B22" i="31"/>
  <c r="J21" i="31"/>
  <c r="B21" i="25"/>
  <c r="O20" i="25"/>
  <c r="L34" i="31"/>
  <c r="DA19" i="25"/>
  <c r="DB19" i="25" s="1"/>
  <c r="AM20" i="25" l="1"/>
  <c r="CE19" i="25"/>
  <c r="BI20" i="25"/>
  <c r="BW20" i="25"/>
  <c r="BT20" i="25"/>
  <c r="BS20" i="25"/>
  <c r="BR20" i="25"/>
  <c r="BP20" i="25"/>
  <c r="BN20" i="25"/>
  <c r="BM20" i="25"/>
  <c r="BH20" i="25"/>
  <c r="BV20" i="25"/>
  <c r="BK20" i="25"/>
  <c r="BY20" i="25"/>
  <c r="BG20" i="25"/>
  <c r="DA20" i="25"/>
  <c r="DB20" i="25" s="1"/>
  <c r="J22" i="31"/>
  <c r="B23" i="31"/>
  <c r="B22" i="25"/>
  <c r="O21" i="25"/>
  <c r="L35" i="31"/>
  <c r="AM21" i="25" l="1"/>
  <c r="CE20" i="25"/>
  <c r="BI21" i="25"/>
  <c r="BW21" i="25"/>
  <c r="BV21" i="25"/>
  <c r="BT21" i="25"/>
  <c r="BS21" i="25"/>
  <c r="BR21" i="25"/>
  <c r="BP21" i="25"/>
  <c r="BN21" i="25"/>
  <c r="BM21" i="25"/>
  <c r="BK21" i="25"/>
  <c r="BH21" i="25"/>
  <c r="BY21" i="25"/>
  <c r="BG21" i="25"/>
  <c r="L36" i="31"/>
  <c r="L37" i="31" s="1"/>
  <c r="O22" i="25"/>
  <c r="B23" i="25"/>
  <c r="J23" i="31"/>
  <c r="B24" i="31"/>
  <c r="DA21" i="25"/>
  <c r="DB21" i="25" s="1"/>
  <c r="AM22" i="25" l="1"/>
  <c r="CE21" i="25"/>
  <c r="BI22" i="25"/>
  <c r="BW22" i="25"/>
  <c r="BV22" i="25"/>
  <c r="BT22" i="25"/>
  <c r="BS22" i="25"/>
  <c r="BR22" i="25"/>
  <c r="BP22" i="25"/>
  <c r="BN22" i="25"/>
  <c r="BM22" i="25"/>
  <c r="BK22" i="25"/>
  <c r="BH22" i="25"/>
  <c r="BY22" i="25"/>
  <c r="BG22" i="25"/>
  <c r="B24" i="25"/>
  <c r="O23" i="25"/>
  <c r="DA22" i="25"/>
  <c r="DB22" i="25" s="1"/>
  <c r="B25" i="31"/>
  <c r="J24" i="31"/>
  <c r="CE22" i="25" l="1"/>
  <c r="AM23" i="25"/>
  <c r="BI23" i="25"/>
  <c r="BW23" i="25"/>
  <c r="BV23" i="25"/>
  <c r="BT23" i="25"/>
  <c r="BS23" i="25"/>
  <c r="BR23" i="25"/>
  <c r="BP23" i="25"/>
  <c r="BN23" i="25"/>
  <c r="BM23" i="25"/>
  <c r="BK23" i="25"/>
  <c r="BH23" i="25"/>
  <c r="BY23" i="25"/>
  <c r="BG23" i="25"/>
  <c r="DA23" i="25"/>
  <c r="DB23" i="25" s="1"/>
  <c r="O24" i="25"/>
  <c r="B25" i="25"/>
  <c r="J25" i="31"/>
  <c r="B26" i="31"/>
  <c r="AM24" i="25" l="1"/>
  <c r="CE23" i="25"/>
  <c r="BI24" i="25"/>
  <c r="BV24" i="25"/>
  <c r="BT24" i="25"/>
  <c r="BS24" i="25"/>
  <c r="BR24" i="25"/>
  <c r="BK24" i="25"/>
  <c r="BW24" i="25"/>
  <c r="BP24" i="25"/>
  <c r="BN24" i="25"/>
  <c r="BM24" i="25"/>
  <c r="BH24" i="25"/>
  <c r="BY24" i="25"/>
  <c r="BG24" i="25"/>
  <c r="O25" i="25"/>
  <c r="B26" i="25"/>
  <c r="B27" i="31"/>
  <c r="J26" i="31"/>
  <c r="DA24" i="25"/>
  <c r="DB24" i="25" s="1"/>
  <c r="AM25" i="25" l="1"/>
  <c r="CE24" i="25"/>
  <c r="BI25" i="25"/>
  <c r="BW25" i="25"/>
  <c r="BV25" i="25"/>
  <c r="BT25" i="25"/>
  <c r="BS25" i="25"/>
  <c r="BR25" i="25"/>
  <c r="BP25" i="25"/>
  <c r="BN25" i="25"/>
  <c r="BM25" i="25"/>
  <c r="BK25" i="25"/>
  <c r="BH25" i="25"/>
  <c r="BY25" i="25"/>
  <c r="BG25" i="25"/>
  <c r="B28" i="31"/>
  <c r="J27" i="31"/>
  <c r="B27" i="25"/>
  <c r="O26" i="25"/>
  <c r="DA25" i="25"/>
  <c r="DB25" i="25" s="1"/>
  <c r="AM26" i="25" l="1"/>
  <c r="CE25" i="25"/>
  <c r="BI26" i="25"/>
  <c r="BW26" i="25"/>
  <c r="BV26" i="25"/>
  <c r="BT26" i="25"/>
  <c r="BS26" i="25"/>
  <c r="BR26" i="25"/>
  <c r="BP26" i="25"/>
  <c r="BN26" i="25"/>
  <c r="BM26" i="25"/>
  <c r="BK26" i="25"/>
  <c r="BH26" i="25"/>
  <c r="BY26" i="25"/>
  <c r="BG26" i="25"/>
  <c r="DA26" i="25"/>
  <c r="DB26" i="25" s="1"/>
  <c r="J28" i="31"/>
  <c r="B29" i="31"/>
  <c r="O27" i="25"/>
  <c r="B28" i="25"/>
  <c r="AM27" i="25" l="1"/>
  <c r="CE26" i="25"/>
  <c r="BI27" i="25"/>
  <c r="BW27" i="25"/>
  <c r="BV27" i="25"/>
  <c r="BT27" i="25"/>
  <c r="BS27" i="25"/>
  <c r="BR27" i="25"/>
  <c r="BP27" i="25"/>
  <c r="BN27" i="25"/>
  <c r="BM27" i="25"/>
  <c r="BK27" i="25"/>
  <c r="BH27" i="25"/>
  <c r="BY27" i="25"/>
  <c r="BG27" i="25"/>
  <c r="DA27" i="25"/>
  <c r="DB27" i="25" s="1"/>
  <c r="B29" i="25"/>
  <c r="O28" i="25"/>
  <c r="B30" i="31"/>
  <c r="J29" i="31"/>
  <c r="CE27" i="25" l="1"/>
  <c r="AM28" i="25"/>
  <c r="BI28" i="25"/>
  <c r="BW28" i="25"/>
  <c r="BT28" i="25"/>
  <c r="BP28" i="25"/>
  <c r="BN28" i="25"/>
  <c r="BM28" i="25"/>
  <c r="BK28" i="25"/>
  <c r="BH28" i="25"/>
  <c r="BV28" i="25"/>
  <c r="BS28" i="25"/>
  <c r="BR28" i="25"/>
  <c r="BY28" i="25"/>
  <c r="BG28" i="25"/>
  <c r="B30" i="25"/>
  <c r="O29" i="25"/>
  <c r="DA28" i="25"/>
  <c r="DB28" i="25" s="1"/>
  <c r="B31" i="31"/>
  <c r="J30" i="31"/>
  <c r="CE28" i="25" l="1"/>
  <c r="AM29" i="25"/>
  <c r="BI29" i="25"/>
  <c r="BW29" i="25"/>
  <c r="BV29" i="25"/>
  <c r="BT29" i="25"/>
  <c r="BS29" i="25"/>
  <c r="BR29" i="25"/>
  <c r="BP29" i="25"/>
  <c r="BN29" i="25"/>
  <c r="BM29" i="25"/>
  <c r="BK29" i="25"/>
  <c r="BH29" i="25"/>
  <c r="BY29" i="25"/>
  <c r="BG29" i="25"/>
  <c r="B32" i="31"/>
  <c r="J31" i="31"/>
  <c r="DA29" i="25"/>
  <c r="DB29" i="25" s="1"/>
  <c r="O30" i="25"/>
  <c r="B31" i="25"/>
  <c r="AM30" i="25" l="1"/>
  <c r="CE29" i="25"/>
  <c r="BI30" i="25"/>
  <c r="BW30" i="25"/>
  <c r="BV30" i="25"/>
  <c r="BT30" i="25"/>
  <c r="BS30" i="25"/>
  <c r="BR30" i="25"/>
  <c r="BP30" i="25"/>
  <c r="BN30" i="25"/>
  <c r="BM30" i="25"/>
  <c r="BK30" i="25"/>
  <c r="BH30" i="25"/>
  <c r="BY30" i="25"/>
  <c r="BG30" i="25"/>
  <c r="O31" i="25"/>
  <c r="BI31" i="25" s="1"/>
  <c r="B32" i="25"/>
  <c r="DA30" i="25"/>
  <c r="DB30" i="25" s="1"/>
  <c r="J32" i="31"/>
  <c r="B33" i="31"/>
  <c r="CE31" i="25" l="1"/>
  <c r="CE30" i="25"/>
  <c r="BW31" i="25"/>
  <c r="BV31" i="25"/>
  <c r="BT31" i="25"/>
  <c r="BS31" i="25"/>
  <c r="BR31" i="25"/>
  <c r="BP31" i="25"/>
  <c r="BN31" i="25"/>
  <c r="BM31" i="25"/>
  <c r="BK31" i="25"/>
  <c r="BH31" i="25"/>
  <c r="BY31" i="25"/>
  <c r="BG31" i="25"/>
  <c r="B33" i="25"/>
  <c r="O32" i="25"/>
  <c r="BI32" i="25" s="1"/>
  <c r="CE32" i="25" s="1"/>
  <c r="B34" i="31"/>
  <c r="J33" i="31"/>
  <c r="DA31" i="25"/>
  <c r="DB31" i="25" s="1"/>
  <c r="BW32" i="25" l="1"/>
  <c r="BV32" i="25"/>
  <c r="BS32" i="25"/>
  <c r="BR32" i="25"/>
  <c r="BP32" i="25"/>
  <c r="BN32" i="25"/>
  <c r="BH32" i="25"/>
  <c r="BT32" i="25"/>
  <c r="BM32" i="25"/>
  <c r="BK32" i="25"/>
  <c r="BY32" i="25"/>
  <c r="BG32" i="25"/>
  <c r="B34" i="25"/>
  <c r="O34" i="25" s="1"/>
  <c r="O33" i="25"/>
  <c r="B35" i="31"/>
  <c r="J34" i="31"/>
  <c r="DA32" i="25"/>
  <c r="DB32" i="25" s="1"/>
  <c r="J35" i="31" l="1"/>
  <c r="B36" i="31"/>
  <c r="B37" i="31" l="1"/>
  <c r="J36" i="31"/>
  <c r="B38" i="31" l="1"/>
  <c r="J37" i="31"/>
  <c r="B39" i="31" l="1"/>
  <c r="J38" i="31"/>
  <c r="J39" i="31" l="1"/>
  <c r="B40" i="31"/>
  <c r="B41" i="31" l="1"/>
  <c r="J40" i="31"/>
  <c r="J41" i="31" l="1"/>
  <c r="B42" i="31"/>
  <c r="J42" i="31" l="1"/>
  <c r="B43" i="31"/>
  <c r="B44" i="31" l="1"/>
  <c r="J43" i="31"/>
  <c r="J44" i="31" l="1"/>
  <c r="B45" i="31"/>
  <c r="B46" i="31" l="1"/>
  <c r="J45" i="31"/>
  <c r="J46" i="31" l="1"/>
  <c r="B47" i="31"/>
  <c r="J47" i="31" l="1"/>
  <c r="B48" i="31"/>
  <c r="J48" i="31" l="1"/>
  <c r="B49" i="31"/>
  <c r="B50" i="31" l="1"/>
  <c r="J49" i="31"/>
  <c r="B51" i="31" l="1"/>
  <c r="J50" i="31"/>
  <c r="J51" i="31" l="1"/>
  <c r="B52" i="31"/>
  <c r="J52" i="31" l="1"/>
  <c r="B53" i="31"/>
  <c r="B54" i="31" l="1"/>
  <c r="J53" i="31"/>
  <c r="J54" i="31" l="1"/>
  <c r="B55" i="31"/>
  <c r="J55" i="31" l="1"/>
  <c r="B56" i="31"/>
  <c r="B57" i="31" l="1"/>
  <c r="J56" i="31"/>
  <c r="J57" i="31" l="1"/>
  <c r="B58" i="31"/>
  <c r="J58" i="31" l="1"/>
  <c r="B59" i="31"/>
  <c r="J59" i="31" l="1"/>
  <c r="B60" i="31"/>
  <c r="J60" i="31" l="1"/>
  <c r="B61" i="31"/>
  <c r="J61" i="31" l="1"/>
  <c r="B62" i="31"/>
  <c r="J62" i="31" l="1"/>
  <c r="B63" i="31"/>
  <c r="J63" i="31" l="1"/>
  <c r="B64" i="31"/>
  <c r="J64" i="31" l="1"/>
  <c r="B65" i="31"/>
  <c r="J65" i="31" l="1"/>
  <c r="B66" i="31"/>
  <c r="J66" i="31" l="1"/>
  <c r="B67" i="31"/>
  <c r="J67" i="31" l="1"/>
  <c r="B68" i="31"/>
  <c r="J68" i="31" l="1"/>
  <c r="B69" i="31"/>
  <c r="J69" i="31" l="1"/>
  <c r="B70" i="31"/>
  <c r="J70" i="31" l="1"/>
  <c r="B71" i="31"/>
  <c r="J71" i="31" l="1"/>
  <c r="B72" i="31"/>
  <c r="J72" i="31" l="1"/>
  <c r="B73" i="31"/>
  <c r="J73" i="31" l="1"/>
  <c r="B74" i="31"/>
  <c r="B75" i="31" l="1"/>
  <c r="J74" i="31"/>
  <c r="J75" i="31" l="1"/>
  <c r="B76" i="31"/>
  <c r="J76" i="31" l="1"/>
  <c r="B77" i="31"/>
  <c r="J77" i="31" l="1"/>
  <c r="B78" i="31"/>
  <c r="J78" i="31" l="1"/>
  <c r="B79" i="31"/>
  <c r="J79" i="31" l="1"/>
  <c r="B80" i="31"/>
  <c r="J80" i="31" l="1"/>
  <c r="B81" i="31"/>
  <c r="J81" i="31" l="1"/>
  <c r="B82" i="31"/>
  <c r="J82" i="31" l="1"/>
  <c r="B83" i="31"/>
  <c r="J83" i="31" l="1"/>
  <c r="B84" i="31"/>
  <c r="J84" i="31" l="1"/>
  <c r="B85" i="31"/>
  <c r="J85" i="31" l="1"/>
  <c r="B86" i="31"/>
  <c r="J86" i="31" l="1"/>
  <c r="B87" i="31"/>
  <c r="J87" i="31" l="1"/>
  <c r="B88" i="31"/>
  <c r="J88" i="31" l="1"/>
  <c r="B89" i="31"/>
  <c r="J89" i="31" l="1"/>
  <c r="B90" i="31"/>
  <c r="J90" i="31" l="1"/>
  <c r="B91" i="31"/>
  <c r="J91" i="31" l="1"/>
  <c r="B92" i="31"/>
  <c r="J92" i="31" l="1"/>
  <c r="B93" i="31"/>
  <c r="B94" i="31" l="1"/>
  <c r="J93" i="31"/>
  <c r="J94" i="31" l="1"/>
  <c r="B95" i="31"/>
  <c r="J95" i="31" l="1"/>
  <c r="B96" i="31"/>
  <c r="J96" i="31" l="1"/>
  <c r="B97" i="31"/>
  <c r="J97" i="31" l="1"/>
  <c r="B98" i="31"/>
  <c r="J98" i="31" l="1"/>
  <c r="B99" i="31"/>
  <c r="J99" i="31" l="1"/>
  <c r="B100" i="31"/>
  <c r="J100" i="31" l="1"/>
  <c r="B101" i="31"/>
  <c r="J101" i="31" l="1"/>
  <c r="B102" i="31"/>
  <c r="J102" i="31" l="1"/>
  <c r="B103" i="31"/>
  <c r="J103" i="31" l="1"/>
  <c r="B104" i="31"/>
  <c r="J104" i="31" l="1"/>
  <c r="B105" i="31"/>
  <c r="J105" i="31" l="1"/>
  <c r="B106" i="31"/>
  <c r="J106" i="31" l="1"/>
  <c r="B107" i="31"/>
  <c r="J107" i="31" l="1"/>
  <c r="B108" i="31"/>
  <c r="J108" i="31" l="1"/>
  <c r="B109" i="31"/>
  <c r="J109" i="31" l="1"/>
  <c r="B110" i="31"/>
  <c r="J110" i="31" l="1"/>
  <c r="B111" i="31"/>
  <c r="J111" i="31" l="1"/>
  <c r="B112" i="31"/>
  <c r="J112" i="31" l="1"/>
  <c r="B113" i="31"/>
  <c r="J113" i="31" l="1"/>
  <c r="B114" i="31"/>
  <c r="B115" i="31" l="1"/>
  <c r="J114" i="31"/>
  <c r="J115" i="31" l="1"/>
  <c r="B116" i="31"/>
  <c r="J116" i="31" l="1"/>
  <c r="B117" i="31"/>
  <c r="J117" i="31" l="1"/>
  <c r="B118" i="31"/>
  <c r="J118" i="31" l="1"/>
  <c r="B119" i="31"/>
  <c r="J119" i="31" l="1"/>
  <c r="B120" i="31"/>
  <c r="J120" i="31" l="1"/>
  <c r="B121" i="31"/>
  <c r="J121" i="31" l="1"/>
  <c r="B122" i="31"/>
  <c r="J122" i="31" l="1"/>
  <c r="B123" i="31"/>
  <c r="J123" i="31" l="1"/>
  <c r="B124" i="31"/>
  <c r="J124" i="31" l="1"/>
  <c r="B125" i="31"/>
  <c r="J125" i="31" l="1"/>
  <c r="B126" i="31"/>
  <c r="B127" i="31" l="1"/>
  <c r="J126" i="31"/>
  <c r="J127" i="31" l="1"/>
  <c r="B128" i="31"/>
  <c r="B129" i="31" l="1"/>
  <c r="J128" i="31"/>
  <c r="J129" i="31" l="1"/>
  <c r="B130" i="31"/>
  <c r="B131" i="31" l="1"/>
  <c r="J130" i="31"/>
  <c r="J131" i="31" l="1"/>
  <c r="B132" i="31"/>
  <c r="J132" i="31" l="1"/>
  <c r="B133" i="31"/>
  <c r="J133" i="31" l="1"/>
  <c r="B134" i="31"/>
  <c r="B135" i="31" l="1"/>
  <c r="J134" i="31"/>
  <c r="J135" i="31" l="1"/>
  <c r="B136" i="31"/>
  <c r="J136" i="31" l="1"/>
  <c r="B137" i="31"/>
  <c r="J137" i="31" l="1"/>
  <c r="B138" i="31"/>
  <c r="J138" i="31" l="1"/>
  <c r="B139" i="31"/>
  <c r="J139" i="31" l="1"/>
  <c r="B140" i="31"/>
  <c r="J140" i="31" l="1"/>
  <c r="B141" i="31"/>
  <c r="J141" i="31" l="1"/>
  <c r="B142" i="31"/>
  <c r="J142" i="31" l="1"/>
  <c r="B143" i="31"/>
  <c r="J143" i="31" l="1"/>
  <c r="B144" i="31"/>
  <c r="J144" i="31" l="1"/>
  <c r="B145" i="31"/>
  <c r="B146" i="31" l="1"/>
  <c r="J145" i="31"/>
  <c r="J146" i="31" l="1"/>
  <c r="B147" i="31"/>
  <c r="J147" i="31" l="1"/>
  <c r="B148" i="31"/>
  <c r="B149" i="31" l="1"/>
  <c r="J148" i="31"/>
  <c r="B150" i="31" l="1"/>
  <c r="J149" i="31"/>
  <c r="J150" i="31" l="1"/>
  <c r="B151" i="31"/>
  <c r="J151" i="31" l="1"/>
  <c r="B152" i="31"/>
  <c r="J152" i="31" l="1"/>
  <c r="B153" i="31"/>
  <c r="J153" i="31" l="1"/>
  <c r="B154" i="31"/>
  <c r="J154" i="31" l="1"/>
  <c r="B155" i="31"/>
  <c r="J155" i="31" l="1"/>
  <c r="B156" i="31"/>
  <c r="J156" i="31" l="1"/>
  <c r="B157" i="31"/>
  <c r="J157" i="31" l="1"/>
  <c r="B158" i="31"/>
  <c r="J158" i="31" l="1"/>
  <c r="B159" i="31"/>
  <c r="J159" i="31" l="1"/>
  <c r="B160" i="31"/>
  <c r="J160" i="31" l="1"/>
  <c r="B161" i="31"/>
  <c r="B162" i="31" l="1"/>
  <c r="J161" i="31"/>
  <c r="J162" i="31" l="1"/>
  <c r="B163" i="31"/>
  <c r="B164" i="31" l="1"/>
  <c r="J163" i="31"/>
  <c r="J164" i="31" l="1"/>
  <c r="B165" i="31"/>
  <c r="J165" i="31" l="1"/>
  <c r="B166" i="31"/>
  <c r="J166" i="31" l="1"/>
  <c r="B167" i="31"/>
  <c r="B168" i="31" l="1"/>
  <c r="J167" i="31"/>
  <c r="J168" i="31" l="1"/>
  <c r="B169" i="31"/>
  <c r="J169" i="31" l="1"/>
  <c r="B170" i="31"/>
  <c r="B171" i="31" l="1"/>
  <c r="J170" i="31"/>
  <c r="J171" i="31" l="1"/>
  <c r="B172" i="31"/>
  <c r="B173" i="31" l="1"/>
  <c r="J172" i="31"/>
  <c r="J173" i="31" l="1"/>
  <c r="B174" i="31"/>
  <c r="J174" i="31" l="1"/>
  <c r="B175" i="31"/>
  <c r="J175" i="31" l="1"/>
  <c r="B176" i="31"/>
  <c r="J176" i="31" l="1"/>
  <c r="B177" i="31"/>
  <c r="J177" i="31" l="1"/>
  <c r="B178" i="31"/>
  <c r="J178" i="31" l="1"/>
  <c r="B179" i="31"/>
  <c r="J179" i="31" l="1"/>
  <c r="B180" i="31"/>
  <c r="J180" i="31" l="1"/>
  <c r="B181" i="31"/>
  <c r="J181" i="31" l="1"/>
  <c r="B182" i="31"/>
  <c r="J182" i="31" l="1"/>
  <c r="B183" i="31"/>
  <c r="B184" i="31" l="1"/>
  <c r="J183" i="31"/>
  <c r="J184" i="31" l="1"/>
  <c r="B185" i="31"/>
  <c r="B186" i="31" l="1"/>
  <c r="J185" i="31"/>
  <c r="J186" i="31" l="1"/>
  <c r="B187" i="31"/>
  <c r="J187" i="31" l="1"/>
  <c r="B188" i="31"/>
  <c r="B189" i="31" l="1"/>
  <c r="J188" i="31"/>
  <c r="J189" i="31" l="1"/>
  <c r="B190" i="31"/>
  <c r="J190" i="31" l="1"/>
  <c r="B191" i="31"/>
  <c r="B192" i="31" l="1"/>
  <c r="B193" i="31" s="1"/>
  <c r="J191" i="31"/>
  <c r="B194" i="31" l="1"/>
  <c r="J193" i="31"/>
  <c r="J192" i="31"/>
  <c r="B195" i="31" l="1"/>
  <c r="J194" i="31"/>
  <c r="J195" i="31" l="1"/>
  <c r="B196" i="31"/>
  <c r="J196" i="31" l="1"/>
  <c r="B197" i="31"/>
  <c r="J197" i="31" l="1"/>
  <c r="B198" i="31"/>
  <c r="J198" i="31" l="1"/>
  <c r="B199" i="31"/>
  <c r="J199" i="31" l="1"/>
  <c r="B200" i="31"/>
  <c r="J200" i="31" l="1"/>
  <c r="B201" i="31"/>
  <c r="B202" i="31" l="1"/>
  <c r="J201" i="31"/>
  <c r="B203" i="31" l="1"/>
  <c r="J202" i="31"/>
  <c r="B204" i="31" l="1"/>
  <c r="J203" i="31"/>
  <c r="J204" i="31" l="1"/>
  <c r="B205" i="31"/>
  <c r="J205" i="31" l="1"/>
  <c r="B206" i="31"/>
  <c r="J265" i="31"/>
  <c r="J206" i="31" l="1"/>
  <c r="B207" i="31"/>
  <c r="J266" i="31"/>
  <c r="B208" i="31" l="1"/>
  <c r="J207" i="31"/>
  <c r="J267" i="31"/>
  <c r="J208" i="31" l="1"/>
  <c r="B209" i="31"/>
  <c r="J268" i="31"/>
  <c r="J209" i="31" l="1"/>
  <c r="B210" i="31"/>
  <c r="J269" i="31"/>
  <c r="B211" i="31" l="1"/>
  <c r="J210" i="31"/>
  <c r="J270" i="31"/>
  <c r="B212" i="31" l="1"/>
  <c r="J211" i="31"/>
  <c r="J271" i="31"/>
  <c r="J212" i="31" l="1"/>
  <c r="B213" i="31"/>
  <c r="J272" i="31"/>
  <c r="J213" i="31" l="1"/>
  <c r="B214" i="31"/>
  <c r="J273" i="31"/>
  <c r="B215" i="31" l="1"/>
  <c r="J214" i="31"/>
  <c r="J274" i="31"/>
  <c r="B216" i="31" l="1"/>
  <c r="J215" i="31"/>
  <c r="J275" i="31"/>
  <c r="J276" i="31"/>
  <c r="J216" i="31" l="1"/>
  <c r="B217" i="31"/>
  <c r="B218" i="31" l="1"/>
  <c r="J217" i="31"/>
  <c r="J218" i="31" l="1"/>
  <c r="B219" i="31"/>
  <c r="J219" i="31" l="1"/>
  <c r="B220" i="31"/>
  <c r="J220" i="31" l="1"/>
  <c r="B221" i="31"/>
  <c r="B222" i="31" l="1"/>
  <c r="J221" i="31"/>
  <c r="B223" i="31" l="1"/>
  <c r="J222" i="31"/>
  <c r="J223" i="31" l="1"/>
  <c r="B224" i="31"/>
  <c r="J224" i="31" l="1"/>
  <c r="B225" i="31"/>
  <c r="B226" i="31" l="1"/>
  <c r="J225" i="31"/>
  <c r="J226" i="31" l="1"/>
  <c r="B227" i="31"/>
  <c r="J227" i="31" l="1"/>
  <c r="B228" i="31"/>
  <c r="J228" i="31" l="1"/>
  <c r="B229" i="31"/>
  <c r="B230" i="31" l="1"/>
  <c r="J229" i="31"/>
  <c r="K268" i="31"/>
  <c r="K270" i="31"/>
  <c r="K267" i="31"/>
  <c r="K273" i="31"/>
  <c r="K266" i="31"/>
  <c r="K271" i="31"/>
  <c r="K276" i="31"/>
  <c r="K269" i="31"/>
  <c r="K272" i="31"/>
  <c r="K265" i="31"/>
  <c r="K275" i="31"/>
  <c r="K274" i="31"/>
  <c r="B231" i="31" l="1"/>
  <c r="J230" i="31"/>
  <c r="J231" i="31" l="1"/>
  <c r="B232" i="31"/>
  <c r="J232" i="31" l="1"/>
  <c r="B233" i="31"/>
  <c r="J233" i="31" l="1"/>
  <c r="B234" i="31"/>
  <c r="B235" i="31" l="1"/>
  <c r="J234" i="31"/>
  <c r="J235" i="31" l="1"/>
  <c r="B236" i="31"/>
  <c r="B237" i="31" l="1"/>
  <c r="J236" i="31"/>
  <c r="B238" i="31" l="1"/>
  <c r="J237" i="31"/>
  <c r="J238" i="31" l="1"/>
  <c r="B239" i="31"/>
  <c r="J264" i="31"/>
  <c r="B240" i="31" l="1"/>
  <c r="J239" i="31"/>
  <c r="J253" i="31"/>
  <c r="J240" i="31" l="1"/>
  <c r="B241" i="31"/>
  <c r="B242" i="31" s="1"/>
  <c r="B243" i="31" s="1"/>
  <c r="B244" i="31" s="1"/>
  <c r="B245" i="31" s="1"/>
  <c r="B246" i="31" s="1"/>
  <c r="B247" i="31" s="1"/>
  <c r="B248" i="31" s="1"/>
  <c r="B249" i="31" s="1"/>
  <c r="B250" i="31" s="1"/>
  <c r="B251" i="31" s="1"/>
  <c r="B252" i="31" s="1"/>
  <c r="J254" i="31"/>
  <c r="J241" i="31" l="1"/>
  <c r="J255" i="31"/>
  <c r="J242" i="31" l="1"/>
  <c r="J256" i="31"/>
  <c r="J243" i="31" l="1"/>
  <c r="J257" i="31"/>
  <c r="J244" i="31" l="1"/>
  <c r="J258" i="31"/>
  <c r="J245" i="31" l="1"/>
  <c r="J259" i="31"/>
  <c r="J246" i="31" l="1"/>
  <c r="J260" i="31"/>
  <c r="J247" i="31" l="1"/>
  <c r="J261" i="31"/>
  <c r="J248" i="31" l="1"/>
  <c r="J262" i="31"/>
  <c r="J263" i="31"/>
  <c r="J249" i="31" l="1"/>
  <c r="J250" i="31" l="1"/>
  <c r="J251" i="31" l="1"/>
  <c r="J252" i="31"/>
  <c r="N37" i="31"/>
  <c r="O37" i="31" l="1"/>
  <c r="R37" i="31" s="1"/>
  <c r="M37" i="31"/>
  <c r="CX13" i="25"/>
  <c r="Q37" i="31" l="1"/>
  <c r="P37" i="31"/>
  <c r="CX14" i="25"/>
  <c r="CX15" i="25" l="1"/>
  <c r="CX16" i="25" l="1"/>
  <c r="CX17" i="25"/>
  <c r="CX19" i="25" l="1"/>
  <c r="CX18" i="25"/>
  <c r="CX20" i="25"/>
  <c r="CX21" i="25" l="1"/>
  <c r="CX22" i="25" l="1"/>
  <c r="CX23" i="25"/>
  <c r="AL32" i="25" l="1"/>
  <c r="AL31" i="25"/>
  <c r="AN32" i="25" l="1"/>
  <c r="AN31" i="25"/>
  <c r="CX27" i="25" l="1"/>
  <c r="CX25" i="25"/>
  <c r="CX24" i="25"/>
  <c r="CX26" i="25"/>
  <c r="BB31" i="25"/>
  <c r="CV28" i="25" l="1"/>
  <c r="CV16" i="25"/>
  <c r="CV20" i="25"/>
  <c r="CV24" i="25"/>
  <c r="CV13" i="25"/>
  <c r="CV21" i="25"/>
  <c r="CV25" i="25"/>
  <c r="CV26" i="25"/>
  <c r="CV17" i="25"/>
  <c r="CV18" i="25"/>
  <c r="CV15" i="25"/>
  <c r="CV19" i="25"/>
  <c r="CV23" i="25"/>
  <c r="CV27" i="25"/>
  <c r="CV14" i="25"/>
  <c r="CV22" i="25"/>
  <c r="CW15" i="25"/>
  <c r="CW19" i="25"/>
  <c r="CW23" i="25"/>
  <c r="CW27" i="25"/>
  <c r="CW21" i="25"/>
  <c r="CW16" i="25"/>
  <c r="CW20" i="25"/>
  <c r="CW24" i="25"/>
  <c r="CW13" i="25"/>
  <c r="CW17" i="25"/>
  <c r="CW25" i="25"/>
  <c r="CW14" i="25"/>
  <c r="CW18" i="25"/>
  <c r="CW22" i="25"/>
  <c r="CW26" i="25"/>
  <c r="CW28" i="25"/>
  <c r="BB32" i="25"/>
  <c r="AY31" i="25" l="1"/>
  <c r="AX31" i="25"/>
  <c r="AW31" i="25"/>
  <c r="CX29" i="25"/>
  <c r="CV29" i="25"/>
  <c r="AX32" i="25"/>
  <c r="AW32" i="25"/>
  <c r="AY32" i="25"/>
  <c r="CX28" i="25"/>
  <c r="CW29" i="25" l="1"/>
  <c r="AZ32" i="25"/>
  <c r="BA32" i="25"/>
  <c r="AZ31" i="25"/>
  <c r="BA31" i="25"/>
  <c r="CV32" i="25" l="1"/>
  <c r="CV31" i="25"/>
  <c r="CV30" i="25"/>
  <c r="CX32" i="25"/>
  <c r="CW30" i="25"/>
  <c r="CW32" i="25"/>
  <c r="CW31" i="25"/>
  <c r="CX30" i="25"/>
  <c r="CX31" i="25"/>
  <c r="AV31" i="25" l="1"/>
  <c r="AU31" i="25"/>
  <c r="AQ31" i="25"/>
  <c r="AP31" i="25"/>
  <c r="AS31" i="25"/>
  <c r="AR31" i="25"/>
  <c r="AP32" i="25" l="1"/>
  <c r="AQ32" i="25"/>
  <c r="AU32" i="25"/>
  <c r="AV32" i="25"/>
  <c r="AR32" i="25"/>
  <c r="AT31" i="25"/>
  <c r="AT32" i="25" l="1"/>
  <c r="AO31" i="25"/>
  <c r="AS32" i="25"/>
  <c r="AO32" i="25" l="1"/>
  <c r="D18" i="43" l="1"/>
  <c r="G18" i="43" l="1"/>
  <c r="L18" i="43"/>
  <c r="BJ14" i="25" s="1"/>
  <c r="D19" i="43"/>
  <c r="L19" i="43" s="1"/>
  <c r="BJ15" i="25" s="1"/>
  <c r="D20" i="43" l="1"/>
  <c r="L20" i="43" s="1"/>
  <c r="BJ16" i="25" s="1"/>
  <c r="G19" i="43"/>
  <c r="D21" i="43" l="1"/>
  <c r="L21" i="43" s="1"/>
  <c r="BJ17" i="25" s="1"/>
  <c r="G20" i="43"/>
  <c r="D22" i="43" l="1"/>
  <c r="L22" i="43" s="1"/>
  <c r="BJ18" i="25" s="1"/>
  <c r="G21" i="43"/>
  <c r="D23" i="43" l="1"/>
  <c r="L23" i="43" s="1"/>
  <c r="BJ19" i="25" s="1"/>
  <c r="G22" i="43"/>
  <c r="D24" i="43" l="1"/>
  <c r="L24" i="43" s="1"/>
  <c r="BJ20" i="25" s="1"/>
  <c r="G23" i="43"/>
  <c r="D25" i="43" l="1"/>
  <c r="L25" i="43" s="1"/>
  <c r="BJ21" i="25" s="1"/>
  <c r="G24" i="43"/>
  <c r="D26" i="43" l="1"/>
  <c r="L26" i="43" s="1"/>
  <c r="BJ22" i="25" s="1"/>
  <c r="G25" i="43"/>
  <c r="D27" i="43" l="1"/>
  <c r="L27" i="43" s="1"/>
  <c r="BJ23" i="25" s="1"/>
  <c r="G26" i="43"/>
  <c r="D28" i="43" l="1"/>
  <c r="L28" i="43" s="1"/>
  <c r="BJ24" i="25" s="1"/>
  <c r="G27" i="43"/>
  <c r="D29" i="43" l="1"/>
  <c r="L29" i="43" s="1"/>
  <c r="BJ25" i="25" s="1"/>
  <c r="G28" i="43"/>
  <c r="J28" i="43" s="1"/>
  <c r="D30" i="43" l="1"/>
  <c r="L30" i="43" s="1"/>
  <c r="BJ26" i="25" s="1"/>
  <c r="G29" i="43"/>
  <c r="J29" i="43" s="1"/>
  <c r="R28" i="43"/>
  <c r="B21" i="77"/>
  <c r="K28" i="43"/>
  <c r="D31" i="43" l="1"/>
  <c r="L31" i="43" s="1"/>
  <c r="BJ27" i="25" s="1"/>
  <c r="G30" i="43"/>
  <c r="J30" i="43" s="1"/>
  <c r="R29" i="43"/>
  <c r="B22" i="77"/>
  <c r="K29" i="43"/>
  <c r="D32" i="43" l="1"/>
  <c r="L32" i="43" s="1"/>
  <c r="BJ28" i="25" s="1"/>
  <c r="G31" i="43"/>
  <c r="J31" i="43" s="1"/>
  <c r="R30" i="43"/>
  <c r="B23" i="77"/>
  <c r="K30" i="43"/>
  <c r="D33" i="43" l="1"/>
  <c r="L33" i="43" s="1"/>
  <c r="BJ29" i="25" s="1"/>
  <c r="G32" i="43"/>
  <c r="J32" i="43" s="1"/>
  <c r="R31" i="43"/>
  <c r="B24" i="77"/>
  <c r="K31" i="43"/>
  <c r="G33" i="43" l="1"/>
  <c r="D34" i="43"/>
  <c r="L34" i="43" s="1"/>
  <c r="BJ30" i="25" s="1"/>
  <c r="R32" i="43"/>
  <c r="B25" i="77"/>
  <c r="B26" i="77" s="1"/>
  <c r="B27" i="77" s="1"/>
  <c r="B28" i="77" s="1"/>
  <c r="B29" i="77" s="1"/>
  <c r="B30" i="77" s="1"/>
  <c r="B31" i="77" s="1"/>
  <c r="B32" i="77" s="1"/>
  <c r="B33" i="77" s="1"/>
  <c r="B34" i="77" s="1"/>
  <c r="B35" i="77" s="1"/>
  <c r="B36" i="77" s="1"/>
  <c r="B37" i="77" s="1"/>
  <c r="B38" i="77" s="1"/>
  <c r="B39" i="77" s="1"/>
  <c r="B40" i="77" s="1"/>
  <c r="K32" i="43"/>
  <c r="J33" i="43" l="1"/>
  <c r="K33" i="43" s="1"/>
  <c r="G34" i="43"/>
  <c r="D35" i="43"/>
  <c r="L35" i="43" s="1"/>
  <c r="BJ31" i="25" s="1"/>
  <c r="J34" i="43" l="1"/>
  <c r="K34" i="43" s="1"/>
  <c r="G35" i="43"/>
  <c r="D36" i="43"/>
  <c r="L36" i="43" s="1"/>
  <c r="BJ32" i="25" s="1"/>
  <c r="J35" i="43" l="1"/>
  <c r="K35" i="43" s="1"/>
  <c r="G36" i="43"/>
  <c r="D37" i="43"/>
  <c r="L37" i="43" s="1"/>
  <c r="K264" i="31"/>
  <c r="K253" i="31"/>
  <c r="K255" i="31"/>
  <c r="K257" i="31"/>
  <c r="K260" i="31"/>
  <c r="K263" i="31"/>
  <c r="K261" i="31"/>
  <c r="K262" i="31"/>
  <c r="K256" i="31"/>
  <c r="K258" i="31"/>
  <c r="J36" i="43" l="1"/>
  <c r="K36" i="43" s="1"/>
  <c r="G37" i="43"/>
  <c r="O36" i="31"/>
  <c r="K254" i="31"/>
  <c r="N36" i="31"/>
  <c r="K259" i="31"/>
  <c r="J37" i="43" l="1"/>
  <c r="K37" i="43" s="1"/>
  <c r="R36" i="31"/>
  <c r="M36" i="31" l="1"/>
  <c r="P36" i="31" l="1"/>
  <c r="Q36" i="31"/>
  <c r="BA34" i="25" l="1"/>
  <c r="BB34" i="25" l="1"/>
  <c r="AN34" i="25"/>
  <c r="AO34" i="25"/>
  <c r="AZ34" i="25"/>
  <c r="AR34" i="25"/>
  <c r="AS34" i="25"/>
  <c r="AP34" i="25"/>
  <c r="AV34" i="25"/>
  <c r="AQ34" i="25"/>
  <c r="AW34" i="25"/>
  <c r="BC34" i="25"/>
  <c r="AY34" i="25"/>
  <c r="AL34" i="25"/>
  <c r="C34" i="25" s="1"/>
  <c r="AT34" i="25"/>
  <c r="AX34" i="25"/>
  <c r="AU34" i="25"/>
  <c r="I19" i="43" l="1"/>
  <c r="J18" i="43"/>
  <c r="R18" i="43" l="1"/>
  <c r="B11" i="77"/>
  <c r="K18" i="43"/>
  <c r="I20" i="43"/>
  <c r="J19" i="43"/>
  <c r="R19" i="43" l="1"/>
  <c r="B12" i="77"/>
  <c r="K19" i="43"/>
  <c r="I21" i="43"/>
  <c r="J20" i="43"/>
  <c r="R20" i="43" l="1"/>
  <c r="B13" i="77"/>
  <c r="K20" i="43"/>
  <c r="I22" i="43"/>
  <c r="J21" i="43"/>
  <c r="R21" i="43" l="1"/>
  <c r="B14" i="77"/>
  <c r="K21" i="43"/>
  <c r="I23" i="43"/>
  <c r="J22" i="43"/>
  <c r="R22" i="43" l="1"/>
  <c r="B15" i="77"/>
  <c r="K22" i="43"/>
  <c r="I24" i="43"/>
  <c r="J23" i="43"/>
  <c r="R23" i="43" l="1"/>
  <c r="B16" i="77"/>
  <c r="K23" i="43"/>
  <c r="I25" i="43"/>
  <c r="J24" i="43"/>
  <c r="R24" i="43" l="1"/>
  <c r="B17" i="77"/>
  <c r="K24" i="43"/>
  <c r="I26" i="43"/>
  <c r="J25" i="43"/>
  <c r="R25" i="43" l="1"/>
  <c r="K25" i="43"/>
  <c r="B18" i="77"/>
  <c r="I27" i="43"/>
  <c r="J27" i="43" s="1"/>
  <c r="J26" i="43"/>
  <c r="B19" i="77" l="1"/>
  <c r="K26" i="43"/>
  <c r="R26" i="43"/>
  <c r="K27" i="43"/>
  <c r="R27" i="43"/>
  <c r="B20" i="77"/>
  <c r="B50" i="77" s="1"/>
  <c r="AQ13" i="25" l="1"/>
  <c r="CI13" i="25" l="1"/>
  <c r="AL13" i="25"/>
  <c r="AL14" i="25"/>
  <c r="CD13" i="25" l="1"/>
  <c r="CD14" i="25"/>
  <c r="AQ14" i="25" l="1"/>
  <c r="AQ15" i="25"/>
  <c r="CI15" i="25" l="1"/>
  <c r="CI14" i="25"/>
  <c r="AL15" i="25"/>
  <c r="AQ16" i="25"/>
  <c r="AL16" i="25"/>
  <c r="AL17" i="25"/>
  <c r="CD16" i="25" l="1"/>
  <c r="CD15" i="25"/>
  <c r="CD17" i="25"/>
  <c r="CI16" i="25"/>
  <c r="AQ17" i="25"/>
  <c r="CI17" i="25" s="1"/>
  <c r="AL18" i="25"/>
  <c r="CD18" i="25" l="1"/>
  <c r="AL19" i="25"/>
  <c r="AQ18" i="25"/>
  <c r="CI18" i="25" s="1"/>
  <c r="CD19" i="25" l="1"/>
  <c r="AQ19" i="25"/>
  <c r="CI19" i="25" s="1"/>
  <c r="AL20" i="25" l="1"/>
  <c r="AL21" i="25"/>
  <c r="AQ20" i="25"/>
  <c r="CI20" i="25" s="1"/>
  <c r="CD21" i="25" l="1"/>
  <c r="DB5" i="25"/>
  <c r="CD20" i="25"/>
  <c r="AL22" i="25"/>
  <c r="CD22" i="25" s="1"/>
  <c r="AQ21" i="25"/>
  <c r="CI21" i="25" s="1"/>
  <c r="DC13" i="25" l="1"/>
  <c r="DC29" i="25"/>
  <c r="DC31" i="25"/>
  <c r="DC18" i="25"/>
  <c r="DC27" i="25"/>
  <c r="DC21" i="25"/>
  <c r="DC19" i="25"/>
  <c r="DC26" i="25"/>
  <c r="DC24" i="25"/>
  <c r="DC17" i="25"/>
  <c r="DC15" i="25"/>
  <c r="DC20" i="25"/>
  <c r="DC22" i="25"/>
  <c r="DC16" i="25"/>
  <c r="DC28" i="25"/>
  <c r="DC25" i="25"/>
  <c r="DC23" i="25"/>
  <c r="DC14" i="25"/>
  <c r="DC30" i="25"/>
  <c r="DC32" i="25"/>
  <c r="AL23" i="25"/>
  <c r="CD23" i="25" s="1"/>
  <c r="AQ22" i="25" l="1"/>
  <c r="CI22" i="25" s="1"/>
  <c r="AQ23" i="25"/>
  <c r="AL24" i="25"/>
  <c r="CD24" i="25" s="1"/>
  <c r="CI23" i="25" l="1"/>
  <c r="AQ24" i="25"/>
  <c r="CI24" i="25" s="1"/>
  <c r="AL25" i="25"/>
  <c r="CD25" i="25" s="1"/>
  <c r="AQ25" i="25" l="1"/>
  <c r="CI25" i="25" s="1"/>
  <c r="AL26" i="25"/>
  <c r="CD26" i="25" s="1"/>
  <c r="AL27" i="25"/>
  <c r="CD27" i="25" l="1"/>
  <c r="AN13" i="25"/>
  <c r="AQ26" i="25"/>
  <c r="CI26" i="25" s="1"/>
  <c r="AN14" i="25" l="1"/>
  <c r="CF14" i="25" s="1"/>
  <c r="AL28" i="25"/>
  <c r="CD28" i="25" s="1"/>
  <c r="CF13" i="25"/>
  <c r="AQ27" i="25"/>
  <c r="CI27" i="25" s="1"/>
  <c r="AL29" i="25" l="1"/>
  <c r="CD29" i="25" s="1"/>
  <c r="AQ28" i="25"/>
  <c r="CI28" i="25" s="1"/>
  <c r="AQ30" i="25"/>
  <c r="AQ29" i="25"/>
  <c r="AL30" i="25"/>
  <c r="AN15" i="25"/>
  <c r="AN16" i="25"/>
  <c r="CI29" i="25" l="1"/>
  <c r="CF16" i="25"/>
  <c r="CF15" i="25"/>
  <c r="CD32" i="25"/>
  <c r="CD30" i="25"/>
  <c r="CD31" i="25"/>
  <c r="CI30" i="25"/>
  <c r="CI31" i="25"/>
  <c r="CI32" i="25"/>
  <c r="AN18" i="25"/>
  <c r="AN17" i="25" l="1"/>
  <c r="AN20" i="25"/>
  <c r="AN19" i="25"/>
  <c r="CF19" i="25" l="1"/>
  <c r="CF17" i="25"/>
  <c r="CF18" i="25"/>
  <c r="CF20" i="25"/>
  <c r="AO18" i="25" l="1"/>
  <c r="AO19" i="25"/>
  <c r="AO20" i="25"/>
  <c r="AO14" i="25"/>
  <c r="AO17" i="25"/>
  <c r="AO15" i="25"/>
  <c r="AO16" i="25"/>
  <c r="AN22" i="25"/>
  <c r="AO13" i="25" l="1"/>
  <c r="AO22" i="25"/>
  <c r="CG13" i="25" l="1"/>
  <c r="CG17" i="25"/>
  <c r="CG14" i="25"/>
  <c r="CG20" i="25"/>
  <c r="CG15" i="25"/>
  <c r="CG18" i="25"/>
  <c r="CG16" i="25"/>
  <c r="CG19" i="25"/>
  <c r="AN21" i="25"/>
  <c r="CF22" i="25" l="1"/>
  <c r="CF21" i="25"/>
  <c r="AN26" i="25"/>
  <c r="AN24" i="25"/>
  <c r="AN23" i="25"/>
  <c r="AO21" i="25"/>
  <c r="CF24" i="25" l="1"/>
  <c r="CF23" i="25"/>
  <c r="CG21" i="25"/>
  <c r="CG22" i="25"/>
  <c r="AO23" i="25"/>
  <c r="CG23" i="25" s="1"/>
  <c r="AO26" i="25"/>
  <c r="AN30" i="25"/>
  <c r="AO24" i="25" l="1"/>
  <c r="CG24" i="25" l="1"/>
  <c r="AO30" i="25"/>
  <c r="AN28" i="25" l="1"/>
  <c r="AN29" i="25"/>
  <c r="AN25" i="25"/>
  <c r="AO28" i="25"/>
  <c r="CF25" i="25" l="1"/>
  <c r="CF26" i="25"/>
  <c r="AO29" i="25"/>
  <c r="AO25" i="25" l="1"/>
  <c r="AN27" i="25" l="1"/>
  <c r="CG26" i="25"/>
  <c r="CG25" i="25"/>
  <c r="CF27" i="25" l="1"/>
  <c r="CF31" i="25"/>
  <c r="CF32" i="25"/>
  <c r="CF29" i="25"/>
  <c r="CF30" i="25"/>
  <c r="CF28" i="25"/>
  <c r="AO27" i="25" l="1"/>
  <c r="AP15" i="25"/>
  <c r="AP19" i="25"/>
  <c r="AP26" i="25"/>
  <c r="AP29" i="25"/>
  <c r="AP18" i="25"/>
  <c r="AP24" i="25"/>
  <c r="AP25" i="25"/>
  <c r="AP17" i="25"/>
  <c r="AP30" i="25"/>
  <c r="AP20" i="25"/>
  <c r="AP23" i="25"/>
  <c r="AP22" i="25"/>
  <c r="AP21" i="25"/>
  <c r="AP27" i="25"/>
  <c r="AP16" i="25"/>
  <c r="AP28" i="25"/>
  <c r="AP14" i="25"/>
  <c r="AP13" i="25" l="1"/>
  <c r="CG30" i="25"/>
  <c r="CG32" i="25"/>
  <c r="CG31" i="25"/>
  <c r="CG29" i="25"/>
  <c r="CG27" i="25"/>
  <c r="CG28" i="25"/>
  <c r="CH26" i="25" l="1"/>
  <c r="CH28" i="25"/>
  <c r="CH23" i="25"/>
  <c r="CH25" i="25"/>
  <c r="CH21" i="25"/>
  <c r="CH19" i="25"/>
  <c r="CH31" i="25"/>
  <c r="CH13" i="25"/>
  <c r="CH24" i="25"/>
  <c r="CH27" i="25"/>
  <c r="CH32" i="25"/>
  <c r="CH20" i="25"/>
  <c r="CH30" i="25"/>
  <c r="CH17" i="25"/>
  <c r="CH29" i="25"/>
  <c r="CH15" i="25"/>
  <c r="CH18" i="25"/>
  <c r="CH16" i="25"/>
  <c r="CH14" i="25"/>
  <c r="CH22" i="25"/>
  <c r="AV14" i="25" l="1"/>
  <c r="AV13" i="25"/>
  <c r="AZ14" i="25" l="1"/>
  <c r="AZ13" i="25"/>
  <c r="CN14" i="25"/>
  <c r="CN13" i="25"/>
  <c r="CR14" i="25" l="1"/>
  <c r="CR13" i="25"/>
  <c r="AW13" i="25" l="1"/>
  <c r="AW14" i="25"/>
  <c r="AR14" i="25" l="1"/>
  <c r="CO14" i="25"/>
  <c r="CO13" i="25"/>
  <c r="AT14" i="25" l="1"/>
  <c r="AT13" i="25"/>
  <c r="AR13" i="25"/>
  <c r="AR15" i="25"/>
  <c r="CJ13" i="25" l="1"/>
  <c r="CJ15" i="25"/>
  <c r="CJ14" i="25"/>
  <c r="CL13" i="25"/>
  <c r="CL14" i="25"/>
  <c r="AT15" i="25"/>
  <c r="CL15" i="25" s="1"/>
  <c r="AR16" i="25"/>
  <c r="AT16" i="25"/>
  <c r="CL16" i="25" l="1"/>
  <c r="CJ16" i="25"/>
  <c r="AW15" i="25"/>
  <c r="AV16" i="25"/>
  <c r="AV15" i="25"/>
  <c r="AT17" i="25"/>
  <c r="CL17" i="25" s="1"/>
  <c r="AR17" i="25"/>
  <c r="CJ17" i="25" s="1"/>
  <c r="CN16" i="25" l="1"/>
  <c r="CN15" i="25"/>
  <c r="CO15" i="25"/>
  <c r="AZ15" i="25"/>
  <c r="AZ16" i="25"/>
  <c r="AW17" i="25"/>
  <c r="AV17" i="25"/>
  <c r="CR15" i="25" l="1"/>
  <c r="CR16" i="25"/>
  <c r="CN17" i="25"/>
  <c r="AW16" i="25"/>
  <c r="AR18" i="25"/>
  <c r="AZ17" i="25"/>
  <c r="CR17" i="25" s="1"/>
  <c r="AR19" i="25"/>
  <c r="AR20" i="25"/>
  <c r="CJ19" i="25" l="1"/>
  <c r="CJ18" i="25"/>
  <c r="CJ20" i="25"/>
  <c r="CO17" i="25"/>
  <c r="CO16" i="25"/>
  <c r="AT18" i="25"/>
  <c r="AT19" i="25"/>
  <c r="AT20" i="25"/>
  <c r="AT21" i="25"/>
  <c r="CL18" i="25" l="1"/>
  <c r="CL21" i="25"/>
  <c r="CL19" i="25"/>
  <c r="CL20" i="25"/>
  <c r="AV18" i="25"/>
  <c r="AW18" i="25"/>
  <c r="AV20" i="25"/>
  <c r="AT22" i="25"/>
  <c r="CL22" i="25" s="1"/>
  <c r="AV19" i="25"/>
  <c r="AR22" i="25"/>
  <c r="AR21" i="25"/>
  <c r="AV22" i="25"/>
  <c r="CO18" i="25" l="1"/>
  <c r="CJ21" i="25"/>
  <c r="CJ22" i="25"/>
  <c r="CN19" i="25"/>
  <c r="CN20" i="25"/>
  <c r="CN18" i="25"/>
  <c r="AW20" i="25"/>
  <c r="AZ18" i="25"/>
  <c r="AW22" i="25"/>
  <c r="AR23" i="25"/>
  <c r="CJ23" i="25" s="1"/>
  <c r="AR24" i="25"/>
  <c r="AV21" i="25"/>
  <c r="AW21" i="25"/>
  <c r="AV28" i="25"/>
  <c r="CJ24" i="25" l="1"/>
  <c r="CN21" i="25"/>
  <c r="CN22" i="25"/>
  <c r="AW19" i="25"/>
  <c r="CR18" i="25"/>
  <c r="AZ22" i="25"/>
  <c r="AV26" i="25"/>
  <c r="AR25" i="25"/>
  <c r="CJ25" i="25" s="1"/>
  <c r="AZ28" i="25"/>
  <c r="AT24" i="25"/>
  <c r="AZ21" i="25"/>
  <c r="AZ19" i="25"/>
  <c r="AT26" i="25"/>
  <c r="AT28" i="25"/>
  <c r="AR28" i="25" l="1"/>
  <c r="CR19" i="25"/>
  <c r="AR26" i="25"/>
  <c r="CJ26" i="25" s="1"/>
  <c r="AZ20" i="25"/>
  <c r="CR21" i="25" s="1"/>
  <c r="CO19" i="25"/>
  <c r="CO22" i="25"/>
  <c r="CO20" i="25"/>
  <c r="CO21" i="25"/>
  <c r="AT23" i="25"/>
  <c r="CL23" i="25" s="1"/>
  <c r="AX13" i="25"/>
  <c r="AX16" i="25"/>
  <c r="AX21" i="25"/>
  <c r="AX20" i="25"/>
  <c r="AX17" i="25"/>
  <c r="AX14" i="25"/>
  <c r="AX18" i="25"/>
  <c r="AX22" i="25"/>
  <c r="AX19" i="25"/>
  <c r="AX15" i="25"/>
  <c r="AV29" i="25"/>
  <c r="AW26" i="25"/>
  <c r="AV23" i="25"/>
  <c r="AV24" i="25"/>
  <c r="AR27" i="25"/>
  <c r="AT29" i="25"/>
  <c r="AT27" i="25"/>
  <c r="AT25" i="25"/>
  <c r="AR29" i="25"/>
  <c r="CN24" i="25" l="1"/>
  <c r="CJ29" i="25"/>
  <c r="CJ27" i="25"/>
  <c r="CL25" i="25"/>
  <c r="AU16" i="25"/>
  <c r="AU20" i="25"/>
  <c r="AU24" i="25"/>
  <c r="AU23" i="25"/>
  <c r="AU27" i="25"/>
  <c r="AU29" i="25"/>
  <c r="AU22" i="25"/>
  <c r="AU15" i="25"/>
  <c r="AU21" i="25"/>
  <c r="AU18" i="25"/>
  <c r="AU28" i="25"/>
  <c r="AU13" i="25"/>
  <c r="AU17" i="25"/>
  <c r="AU19" i="25"/>
  <c r="AU25" i="25"/>
  <c r="AU14" i="25"/>
  <c r="AU26" i="25"/>
  <c r="AS26" i="25"/>
  <c r="AS15" i="25"/>
  <c r="AS18" i="25"/>
  <c r="AS23" i="25"/>
  <c r="AS22" i="25"/>
  <c r="AS16" i="25"/>
  <c r="AS19" i="25"/>
  <c r="AS24" i="25"/>
  <c r="AS20" i="25"/>
  <c r="AS13" i="25"/>
  <c r="AS17" i="25"/>
  <c r="AS21" i="25"/>
  <c r="AS29" i="25"/>
  <c r="AS27" i="25"/>
  <c r="AS25" i="25"/>
  <c r="AS14" i="25"/>
  <c r="AS28" i="25"/>
  <c r="CJ28" i="25"/>
  <c r="CL29" i="25"/>
  <c r="CP20" i="25"/>
  <c r="CP21" i="25"/>
  <c r="CP17" i="25"/>
  <c r="CP18" i="25"/>
  <c r="CP15" i="25"/>
  <c r="CP16" i="25"/>
  <c r="CP13" i="25"/>
  <c r="CP14" i="25"/>
  <c r="CP22" i="25"/>
  <c r="CP19" i="25"/>
  <c r="CL26" i="25"/>
  <c r="CL28" i="25"/>
  <c r="CL27" i="25"/>
  <c r="AW28" i="25"/>
  <c r="CN23" i="25"/>
  <c r="AX26" i="25"/>
  <c r="BA22" i="25"/>
  <c r="BA21" i="25"/>
  <c r="BA20" i="25"/>
  <c r="BA14" i="25"/>
  <c r="BA18" i="25"/>
  <c r="BA16" i="25"/>
  <c r="BA28" i="25"/>
  <c r="BA13" i="25"/>
  <c r="BA15" i="25"/>
  <c r="BA19" i="25"/>
  <c r="BA17" i="25"/>
  <c r="CR22" i="25"/>
  <c r="CL24" i="25"/>
  <c r="AX28" i="25"/>
  <c r="CR20" i="25"/>
  <c r="AZ25" i="25"/>
  <c r="AV30" i="25"/>
  <c r="AZ23" i="25"/>
  <c r="CR23" i="25" s="1"/>
  <c r="AZ26" i="25"/>
  <c r="AV25" i="25"/>
  <c r="AU30" i="25"/>
  <c r="AV27" i="25"/>
  <c r="CN29" i="25" l="1"/>
  <c r="CM30" i="25"/>
  <c r="CN32" i="25"/>
  <c r="AX23" i="25"/>
  <c r="AW25" i="25"/>
  <c r="AX25" i="25"/>
  <c r="AT30" i="25"/>
  <c r="AW24" i="25"/>
  <c r="AX24" i="25"/>
  <c r="AW29" i="25"/>
  <c r="AX29" i="25"/>
  <c r="BA26" i="25"/>
  <c r="CN25" i="25"/>
  <c r="AY26" i="25"/>
  <c r="AY23" i="25"/>
  <c r="AY24" i="25"/>
  <c r="AY29" i="25"/>
  <c r="AY17" i="25"/>
  <c r="AY22" i="25"/>
  <c r="AY28" i="25"/>
  <c r="AY19" i="25"/>
  <c r="AY13" i="25"/>
  <c r="AY16" i="25"/>
  <c r="AY20" i="25"/>
  <c r="AY14" i="25"/>
  <c r="AY25" i="25"/>
  <c r="AY15" i="25"/>
  <c r="AY18" i="25"/>
  <c r="AY21" i="25"/>
  <c r="CN27" i="25"/>
  <c r="CN28" i="25"/>
  <c r="AR30" i="25"/>
  <c r="CN26" i="25"/>
  <c r="BA25" i="25"/>
  <c r="AS30" i="25"/>
  <c r="CK30" i="25" s="1"/>
  <c r="CK29" i="25"/>
  <c r="CK13" i="25"/>
  <c r="CK21" i="25"/>
  <c r="CK24" i="25"/>
  <c r="CK14" i="25"/>
  <c r="CK20" i="25"/>
  <c r="CK15" i="25"/>
  <c r="CK27" i="25"/>
  <c r="CK16" i="25"/>
  <c r="CK17" i="25"/>
  <c r="CK22" i="25"/>
  <c r="CK25" i="25"/>
  <c r="CK26" i="25"/>
  <c r="CK28" i="25"/>
  <c r="CK19" i="25"/>
  <c r="CK18" i="25"/>
  <c r="CK23" i="25"/>
  <c r="CM20" i="25"/>
  <c r="CM14" i="25"/>
  <c r="CM13" i="25"/>
  <c r="CM26" i="25"/>
  <c r="CM19" i="25"/>
  <c r="CM15" i="25"/>
  <c r="CM18" i="25"/>
  <c r="CM25" i="25"/>
  <c r="CM21" i="25"/>
  <c r="CM17" i="25"/>
  <c r="CM28" i="25"/>
  <c r="CM22" i="25"/>
  <c r="CM16" i="25"/>
  <c r="CM23" i="25"/>
  <c r="CM24" i="25"/>
  <c r="CM27" i="25"/>
  <c r="CM29" i="25"/>
  <c r="CM31" i="25"/>
  <c r="CM32" i="25"/>
  <c r="CN30" i="25"/>
  <c r="BA23" i="25"/>
  <c r="CS23" i="25" s="1"/>
  <c r="CS19" i="25"/>
  <c r="CS21" i="25"/>
  <c r="CS15" i="25"/>
  <c r="CS14" i="25"/>
  <c r="CS22" i="25"/>
  <c r="CS18" i="25"/>
  <c r="CS16" i="25"/>
  <c r="CS13" i="25"/>
  <c r="CS20" i="25"/>
  <c r="CS17" i="25"/>
  <c r="CN31" i="25"/>
  <c r="AY30" i="25"/>
  <c r="AY27" i="25"/>
  <c r="CK32" i="25" l="1"/>
  <c r="AZ30" i="25"/>
  <c r="BA30" i="25"/>
  <c r="AZ29" i="25"/>
  <c r="BA29" i="25"/>
  <c r="AZ24" i="25"/>
  <c r="BA24" i="25"/>
  <c r="CJ31" i="25"/>
  <c r="CJ32" i="25"/>
  <c r="CJ30" i="25"/>
  <c r="CL30" i="25"/>
  <c r="CL31" i="25"/>
  <c r="CL32" i="25"/>
  <c r="CP26" i="25"/>
  <c r="CP23" i="25"/>
  <c r="CP25" i="25"/>
  <c r="CP24" i="25"/>
  <c r="CK31" i="25"/>
  <c r="CQ20" i="25"/>
  <c r="CQ13" i="25"/>
  <c r="CQ24" i="25"/>
  <c r="CQ21" i="25"/>
  <c r="CQ23" i="25"/>
  <c r="CQ25" i="25"/>
  <c r="CQ15" i="25"/>
  <c r="CQ18" i="25"/>
  <c r="CQ14" i="25"/>
  <c r="CQ22" i="25"/>
  <c r="CQ19" i="25"/>
  <c r="CQ26" i="25"/>
  <c r="CQ16" i="25"/>
  <c r="CQ17" i="25"/>
  <c r="CQ27" i="25"/>
  <c r="CQ30" i="25"/>
  <c r="CQ28" i="25"/>
  <c r="CQ32" i="25"/>
  <c r="CQ31" i="25"/>
  <c r="CQ29" i="25"/>
  <c r="AW23" i="25"/>
  <c r="A72" i="25"/>
  <c r="AW27" i="25"/>
  <c r="AX27" i="25"/>
  <c r="CP28" i="25" s="1"/>
  <c r="AW30" i="25"/>
  <c r="AX30" i="25"/>
  <c r="AZ27" i="25"/>
  <c r="BA27" i="25"/>
  <c r="CS29" i="25" l="1"/>
  <c r="CO32" i="25"/>
  <c r="CO31" i="25"/>
  <c r="CO23" i="25"/>
  <c r="CO26" i="25"/>
  <c r="CO28" i="25"/>
  <c r="CS30" i="25"/>
  <c r="CP31" i="25"/>
  <c r="CP27" i="25"/>
  <c r="CS25" i="25"/>
  <c r="CS27" i="25"/>
  <c r="CS24" i="25"/>
  <c r="CS31" i="25"/>
  <c r="CS26" i="25"/>
  <c r="CR28" i="25"/>
  <c r="CR27" i="25"/>
  <c r="CO29" i="25"/>
  <c r="CP32" i="25"/>
  <c r="CR24" i="25"/>
  <c r="CR25" i="25"/>
  <c r="CR26" i="25"/>
  <c r="CR29" i="25"/>
  <c r="CS32" i="25"/>
  <c r="BB13" i="25"/>
  <c r="BB17" i="25"/>
  <c r="BB19" i="25"/>
  <c r="BB23" i="25"/>
  <c r="BB26" i="25"/>
  <c r="BB27" i="25"/>
  <c r="BB30" i="25"/>
  <c r="BB15" i="25"/>
  <c r="BB20" i="25"/>
  <c r="BB16" i="25"/>
  <c r="BB24" i="25"/>
  <c r="BB14" i="25"/>
  <c r="BB18" i="25"/>
  <c r="BB28" i="25"/>
  <c r="BB21" i="25"/>
  <c r="BB29" i="25"/>
  <c r="BB22" i="25"/>
  <c r="BB25" i="25"/>
  <c r="CO30" i="25"/>
  <c r="CO27" i="25"/>
  <c r="CP29" i="25"/>
  <c r="CO25" i="25"/>
  <c r="CS28" i="25"/>
  <c r="CP30" i="25"/>
  <c r="CO24" i="25"/>
  <c r="CR31" i="25"/>
  <c r="CR32" i="25"/>
  <c r="CR30" i="25"/>
  <c r="CT18" i="25" l="1"/>
  <c r="CT24" i="25"/>
  <c r="CT25" i="25"/>
  <c r="CT23" i="25"/>
  <c r="CT30" i="25"/>
  <c r="CT16" i="25"/>
  <c r="CT15" i="25"/>
  <c r="CT26" i="25"/>
  <c r="CT32" i="25"/>
  <c r="CT21" i="25"/>
  <c r="CT20" i="25"/>
  <c r="CT17" i="25"/>
  <c r="CT19" i="25"/>
  <c r="CT14" i="25"/>
  <c r="CT29" i="25"/>
  <c r="CT28" i="25"/>
  <c r="CT27" i="25"/>
  <c r="CT22" i="25"/>
  <c r="CT31" i="25"/>
  <c r="CT13" i="25"/>
  <c r="BC26" i="25"/>
  <c r="BC25" i="25"/>
  <c r="BC16" i="25"/>
  <c r="BC22" i="25"/>
  <c r="BC23" i="25"/>
  <c r="BC21" i="25"/>
  <c r="BC29" i="25"/>
  <c r="BC30" i="25"/>
  <c r="BC14" i="25"/>
  <c r="BC19" i="25"/>
  <c r="BC18" i="25"/>
  <c r="BC15" i="25"/>
  <c r="BC13" i="25"/>
  <c r="BC24" i="25"/>
  <c r="BC27" i="25"/>
  <c r="BC17" i="25"/>
  <c r="BC20" i="25"/>
  <c r="AT33" i="25"/>
  <c r="BC33" i="25"/>
  <c r="BB33" i="25" l="1"/>
  <c r="BA33" i="25"/>
  <c r="BC28" i="25"/>
  <c r="CU29" i="25" s="1"/>
  <c r="CY29" i="25" s="1"/>
  <c r="C29" i="25" s="1"/>
  <c r="A71" i="25"/>
  <c r="AZ33" i="25"/>
  <c r="AS33" i="25"/>
  <c r="AR33" i="25"/>
  <c r="AL33" i="25"/>
  <c r="C33" i="25" s="1"/>
  <c r="AY33" i="25"/>
  <c r="AW33" i="25"/>
  <c r="AQ33" i="25"/>
  <c r="CU17" i="25"/>
  <c r="CY17" i="25" s="1"/>
  <c r="C17" i="25" s="1"/>
  <c r="CU13" i="25"/>
  <c r="CY13" i="25" s="1"/>
  <c r="C13" i="25" s="1"/>
  <c r="CU21" i="25"/>
  <c r="CY21" i="25" s="1"/>
  <c r="C21" i="25" s="1"/>
  <c r="CU28" i="25"/>
  <c r="CY28" i="25" s="1"/>
  <c r="C28" i="25" s="1"/>
  <c r="CU32" i="25"/>
  <c r="CY32" i="25" s="1"/>
  <c r="C32" i="25" s="1"/>
  <c r="CU15" i="25"/>
  <c r="CY15" i="25" s="1"/>
  <c r="C15" i="25" s="1"/>
  <c r="CU23" i="25"/>
  <c r="CY23" i="25" s="1"/>
  <c r="C23" i="25" s="1"/>
  <c r="CU19" i="25"/>
  <c r="CY19" i="25" s="1"/>
  <c r="C19" i="25" s="1"/>
  <c r="CU30" i="25"/>
  <c r="CY30" i="25" s="1"/>
  <c r="C30" i="25" s="1"/>
  <c r="CU24" i="25"/>
  <c r="CY24" i="25" s="1"/>
  <c r="C24" i="25" s="1"/>
  <c r="CU26" i="25"/>
  <c r="CY26" i="25" s="1"/>
  <c r="C26" i="25" s="1"/>
  <c r="CU31" i="25"/>
  <c r="CY31" i="25" s="1"/>
  <c r="C31" i="25" s="1"/>
  <c r="CU18" i="25"/>
  <c r="CY18" i="25" s="1"/>
  <c r="C18" i="25" s="1"/>
  <c r="CU22" i="25"/>
  <c r="CY22" i="25" s="1"/>
  <c r="C22" i="25" s="1"/>
  <c r="CU16" i="25"/>
  <c r="CY16" i="25" s="1"/>
  <c r="C16" i="25" s="1"/>
  <c r="CU20" i="25"/>
  <c r="CY20" i="25" s="1"/>
  <c r="C20" i="25" s="1"/>
  <c r="CU27" i="25"/>
  <c r="CY27" i="25" s="1"/>
  <c r="C27" i="25" s="1"/>
  <c r="CU25" i="25"/>
  <c r="CY25" i="25" s="1"/>
  <c r="C25" i="25" s="1"/>
  <c r="CU14" i="25"/>
  <c r="CY14" i="25" s="1"/>
  <c r="C14" i="25" s="1"/>
  <c r="AN33" i="25"/>
  <c r="AO33" i="25"/>
  <c r="AX33" i="25"/>
  <c r="AP33" i="25"/>
  <c r="AV33" i="25"/>
  <c r="AU33" i="25"/>
  <c r="A73" i="25" l="1"/>
  <c r="F217" i="31" l="1"/>
  <c r="F236" i="31"/>
  <c r="F212" i="31"/>
  <c r="F238" i="31"/>
  <c r="F143" i="31"/>
  <c r="F229" i="31"/>
  <c r="F141" i="31"/>
  <c r="F216" i="31"/>
  <c r="F198" i="31"/>
  <c r="F156" i="31"/>
  <c r="F144" i="31"/>
  <c r="F227" i="31"/>
  <c r="F182" i="31"/>
  <c r="F168" i="31"/>
  <c r="F228" i="31"/>
  <c r="F224" i="31"/>
  <c r="F151" i="31"/>
  <c r="F210" i="31"/>
  <c r="F185" i="31"/>
  <c r="F191" i="31"/>
  <c r="F233" i="31"/>
  <c r="F138" i="31"/>
  <c r="F164" i="31"/>
  <c r="F160" i="31"/>
  <c r="F196" i="31"/>
  <c r="F197" i="31"/>
  <c r="F193" i="31"/>
  <c r="F219" i="31"/>
  <c r="F239" i="31"/>
  <c r="F218" i="31"/>
  <c r="F240" i="31"/>
  <c r="F169" i="31"/>
  <c r="F188" i="31"/>
  <c r="F179" i="31"/>
  <c r="F159" i="31"/>
  <c r="F223" i="31"/>
  <c r="F181" i="31"/>
  <c r="F162" i="31"/>
  <c r="F134" i="31"/>
  <c r="F135" i="31"/>
  <c r="F202" i="31"/>
  <c r="F173" i="31"/>
  <c r="F237" i="31"/>
  <c r="F161" i="31"/>
  <c r="F140" i="31"/>
  <c r="F154" i="31"/>
  <c r="F220" i="31"/>
  <c r="F204" i="31"/>
  <c r="F145" i="31"/>
  <c r="F166" i="31"/>
  <c r="F139" i="31"/>
  <c r="F137" i="31"/>
  <c r="F174" i="31"/>
  <c r="F189" i="31"/>
  <c r="F176" i="31"/>
  <c r="F172" i="31"/>
  <c r="F175" i="31"/>
  <c r="F163" i="31"/>
  <c r="F234" i="31"/>
  <c r="F190" i="31"/>
  <c r="F155" i="31"/>
  <c r="F149" i="31"/>
  <c r="F199" i="31"/>
  <c r="F232" i="31"/>
  <c r="F214" i="31"/>
  <c r="F222" i="31"/>
  <c r="F208" i="31"/>
  <c r="F226" i="31"/>
  <c r="F180" i="31"/>
  <c r="F203" i="31"/>
  <c r="F205" i="31"/>
  <c r="F183" i="31"/>
  <c r="F187" i="31"/>
  <c r="F133" i="31"/>
  <c r="F231" i="31"/>
  <c r="F167" i="31"/>
  <c r="F209" i="31"/>
  <c r="F225" i="31"/>
  <c r="F230" i="31"/>
  <c r="F186" i="31"/>
  <c r="F136" i="31"/>
  <c r="F177" i="31"/>
  <c r="F150" i="31"/>
  <c r="F142" i="31"/>
  <c r="F153" i="31"/>
  <c r="F206" i="31"/>
  <c r="F165" i="31"/>
  <c r="F192" i="31"/>
  <c r="F171" i="31"/>
  <c r="F215" i="31"/>
  <c r="F178" i="31"/>
  <c r="F147" i="31"/>
  <c r="F211" i="31"/>
  <c r="F148" i="31"/>
  <c r="F152" i="31"/>
  <c r="F235" i="31"/>
  <c r="F170" i="31"/>
  <c r="F213" i="31"/>
  <c r="F200" i="31"/>
  <c r="F146" i="31"/>
  <c r="F201" i="31"/>
  <c r="F194" i="31"/>
  <c r="F207" i="31"/>
  <c r="F195" i="31"/>
  <c r="F157" i="31"/>
  <c r="F184" i="31"/>
  <c r="F158" i="31"/>
  <c r="F221" i="31"/>
  <c r="K195" i="31" l="1"/>
  <c r="D195" i="31"/>
  <c r="D213" i="31"/>
  <c r="K213" i="31"/>
  <c r="K147" i="31"/>
  <c r="D147" i="31"/>
  <c r="K200" i="31"/>
  <c r="D200" i="31"/>
  <c r="D170" i="31"/>
  <c r="K170" i="31"/>
  <c r="D152" i="31"/>
  <c r="K152" i="31"/>
  <c r="D178" i="31"/>
  <c r="K178" i="31"/>
  <c r="D142" i="31"/>
  <c r="K142" i="31"/>
  <c r="D167" i="31"/>
  <c r="K167" i="31"/>
  <c r="F244" i="31"/>
  <c r="K232" i="31"/>
  <c r="D232" i="31"/>
  <c r="D149" i="31"/>
  <c r="K149" i="31"/>
  <c r="K175" i="31"/>
  <c r="D175" i="31"/>
  <c r="K139" i="31"/>
  <c r="D139" i="31"/>
  <c r="K135" i="31"/>
  <c r="D135" i="31"/>
  <c r="D162" i="31"/>
  <c r="K162" i="31"/>
  <c r="K188" i="31"/>
  <c r="D188" i="31"/>
  <c r="F252" i="31"/>
  <c r="K240" i="31"/>
  <c r="D240" i="31"/>
  <c r="F251" i="31"/>
  <c r="D239" i="31"/>
  <c r="K239" i="31"/>
  <c r="K164" i="31"/>
  <c r="D164" i="31"/>
  <c r="F245" i="31"/>
  <c r="K233" i="31"/>
  <c r="D233" i="31"/>
  <c r="K210" i="31"/>
  <c r="D210" i="31"/>
  <c r="D224" i="31"/>
  <c r="K224" i="31"/>
  <c r="K182" i="31"/>
  <c r="D182" i="31"/>
  <c r="D198" i="31"/>
  <c r="K198" i="31"/>
  <c r="F250" i="31"/>
  <c r="K238" i="31"/>
  <c r="D238" i="31"/>
  <c r="O28" i="31"/>
  <c r="D157" i="31"/>
  <c r="K157" i="31"/>
  <c r="K221" i="31"/>
  <c r="D221" i="31"/>
  <c r="D184" i="31"/>
  <c r="K184" i="31"/>
  <c r="K207" i="31"/>
  <c r="D207" i="31"/>
  <c r="K201" i="31"/>
  <c r="D201" i="31"/>
  <c r="K211" i="31"/>
  <c r="D211" i="31"/>
  <c r="D171" i="31"/>
  <c r="K171" i="31"/>
  <c r="D206" i="31"/>
  <c r="K206" i="31"/>
  <c r="K150" i="31"/>
  <c r="D150" i="31"/>
  <c r="K136" i="31"/>
  <c r="D136" i="31"/>
  <c r="K225" i="31"/>
  <c r="D225" i="31"/>
  <c r="F243" i="31"/>
  <c r="D231" i="31"/>
  <c r="K231" i="31"/>
  <c r="D133" i="31"/>
  <c r="O26" i="31"/>
  <c r="K133" i="31"/>
  <c r="D183" i="31"/>
  <c r="K183" i="31"/>
  <c r="D203" i="31"/>
  <c r="K203" i="31"/>
  <c r="K226" i="31"/>
  <c r="D226" i="31"/>
  <c r="K222" i="31"/>
  <c r="D222" i="31"/>
  <c r="K190" i="31"/>
  <c r="D190" i="31"/>
  <c r="K176" i="31"/>
  <c r="D176" i="31"/>
  <c r="K174" i="31"/>
  <c r="D174" i="31"/>
  <c r="D145" i="31"/>
  <c r="K145" i="31"/>
  <c r="O27" i="31"/>
  <c r="K204" i="31"/>
  <c r="D204" i="31"/>
  <c r="D154" i="31"/>
  <c r="K154" i="31"/>
  <c r="D161" i="31"/>
  <c r="K161" i="31"/>
  <c r="D173" i="31"/>
  <c r="K173" i="31"/>
  <c r="K223" i="31"/>
  <c r="D223" i="31"/>
  <c r="O31" i="31"/>
  <c r="K193" i="31"/>
  <c r="D193" i="31"/>
  <c r="K196" i="31"/>
  <c r="D196" i="31"/>
  <c r="D168" i="31"/>
  <c r="K168" i="31"/>
  <c r="K144" i="31"/>
  <c r="D144" i="31"/>
  <c r="F241" i="31"/>
  <c r="O34" i="31"/>
  <c r="K229" i="31"/>
  <c r="D229" i="31"/>
  <c r="F248" i="31"/>
  <c r="D236" i="31"/>
  <c r="K236" i="31"/>
  <c r="K153" i="31"/>
  <c r="D153" i="31"/>
  <c r="K209" i="31"/>
  <c r="D209" i="31"/>
  <c r="K205" i="31"/>
  <c r="O32" i="31"/>
  <c r="D205" i="31"/>
  <c r="K199" i="31"/>
  <c r="D199" i="31"/>
  <c r="K189" i="31"/>
  <c r="D189" i="31"/>
  <c r="D137" i="31"/>
  <c r="K137" i="31"/>
  <c r="K140" i="31"/>
  <c r="D140" i="31"/>
  <c r="K134" i="31"/>
  <c r="D134" i="31"/>
  <c r="D159" i="31"/>
  <c r="K159" i="31"/>
  <c r="D179" i="31"/>
  <c r="K179" i="31"/>
  <c r="D219" i="31"/>
  <c r="K219" i="31"/>
  <c r="K138" i="31"/>
  <c r="D138" i="31"/>
  <c r="D151" i="31"/>
  <c r="K151" i="31"/>
  <c r="D227" i="31"/>
  <c r="K227" i="31"/>
  <c r="D141" i="31"/>
  <c r="K141" i="31"/>
  <c r="D212" i="31"/>
  <c r="K212" i="31"/>
  <c r="D158" i="31"/>
  <c r="K158" i="31"/>
  <c r="D194" i="31"/>
  <c r="K194" i="31"/>
  <c r="K146" i="31"/>
  <c r="D146" i="31"/>
  <c r="F247" i="31"/>
  <c r="K235" i="31"/>
  <c r="D235" i="31"/>
  <c r="D148" i="31"/>
  <c r="K148" i="31"/>
  <c r="K215" i="31"/>
  <c r="D215" i="31"/>
  <c r="D192" i="31"/>
  <c r="K192" i="31"/>
  <c r="K165" i="31"/>
  <c r="D165" i="31"/>
  <c r="D177" i="31"/>
  <c r="K177" i="31"/>
  <c r="K186" i="31"/>
  <c r="D186" i="31"/>
  <c r="F242" i="31"/>
  <c r="D230" i="31"/>
  <c r="K230" i="31"/>
  <c r="D187" i="31"/>
  <c r="K187" i="31"/>
  <c r="K180" i="31"/>
  <c r="D180" i="31"/>
  <c r="D208" i="31"/>
  <c r="K208" i="31"/>
  <c r="K214" i="31"/>
  <c r="D214" i="31"/>
  <c r="D155" i="31"/>
  <c r="K155" i="31"/>
  <c r="F246" i="31"/>
  <c r="D234" i="31"/>
  <c r="K234" i="31"/>
  <c r="D163" i="31"/>
  <c r="K163" i="31"/>
  <c r="K172" i="31"/>
  <c r="D172" i="31"/>
  <c r="D166" i="31"/>
  <c r="K166" i="31"/>
  <c r="K220" i="31"/>
  <c r="D220" i="31"/>
  <c r="F249" i="31"/>
  <c r="K237" i="31"/>
  <c r="D237" i="31"/>
  <c r="D202" i="31"/>
  <c r="K202" i="31"/>
  <c r="D181" i="31"/>
  <c r="O30" i="31"/>
  <c r="K181" i="31"/>
  <c r="O29" i="31"/>
  <c r="K169" i="31"/>
  <c r="D169" i="31"/>
  <c r="N29" i="31" s="1"/>
  <c r="K218" i="31"/>
  <c r="D218" i="31"/>
  <c r="K197" i="31"/>
  <c r="D197" i="31"/>
  <c r="K160" i="31"/>
  <c r="D160" i="31"/>
  <c r="K191" i="31"/>
  <c r="D191" i="31"/>
  <c r="K185" i="31"/>
  <c r="D185" i="31"/>
  <c r="D228" i="31"/>
  <c r="K228" i="31"/>
  <c r="D156" i="31"/>
  <c r="K156" i="31"/>
  <c r="D216" i="31"/>
  <c r="K216" i="31"/>
  <c r="D143" i="31"/>
  <c r="K143" i="31"/>
  <c r="K217" i="31"/>
  <c r="D217" i="31"/>
  <c r="N33" i="31" s="1"/>
  <c r="R33" i="31" s="1"/>
  <c r="O33" i="31"/>
  <c r="N30" i="31" l="1"/>
  <c r="R30" i="31" s="1"/>
  <c r="D247" i="31"/>
  <c r="K247" i="31"/>
  <c r="K241" i="31"/>
  <c r="O35" i="31"/>
  <c r="D241" i="31"/>
  <c r="D243" i="31"/>
  <c r="K243" i="31"/>
  <c r="N28" i="31"/>
  <c r="R28" i="31" s="1"/>
  <c r="K251" i="31"/>
  <c r="D251" i="31"/>
  <c r="R29" i="31"/>
  <c r="D249" i="31"/>
  <c r="K249" i="31"/>
  <c r="N34" i="31"/>
  <c r="R34" i="31" s="1"/>
  <c r="K252" i="31"/>
  <c r="D252" i="31"/>
  <c r="D246" i="31"/>
  <c r="K246" i="31"/>
  <c r="K248" i="31"/>
  <c r="D248" i="31"/>
  <c r="N27" i="31"/>
  <c r="R27" i="31" s="1"/>
  <c r="K250" i="31"/>
  <c r="D250" i="31"/>
  <c r="D244" i="31"/>
  <c r="K244" i="31"/>
  <c r="K242" i="31"/>
  <c r="D242" i="31"/>
  <c r="N32" i="31"/>
  <c r="R32" i="31" s="1"/>
  <c r="N31" i="31"/>
  <c r="R31" i="31" s="1"/>
  <c r="N26" i="31"/>
  <c r="R26" i="31" s="1"/>
  <c r="K245" i="31"/>
  <c r="D245" i="31"/>
  <c r="N35" i="31" l="1"/>
  <c r="R35" i="31" s="1"/>
  <c r="C134" i="31" l="1"/>
  <c r="E134" i="31" s="1"/>
  <c r="G134" i="31" s="1"/>
  <c r="C135" i="31"/>
  <c r="E135" i="31" s="1"/>
  <c r="G135" i="31" s="1"/>
  <c r="C210" i="31"/>
  <c r="E210" i="31" s="1"/>
  <c r="G210" i="31" s="1"/>
  <c r="C166" i="31"/>
  <c r="E166" i="31" s="1"/>
  <c r="G166" i="31" s="1"/>
  <c r="C150" i="31"/>
  <c r="E150" i="31" s="1"/>
  <c r="G150" i="31" s="1"/>
  <c r="C154" i="31"/>
  <c r="E154" i="31" s="1"/>
  <c r="G154" i="31" s="1"/>
  <c r="C189" i="31"/>
  <c r="E189" i="31" s="1"/>
  <c r="G189" i="31" s="1"/>
  <c r="C140" i="31"/>
  <c r="E140" i="31" s="1"/>
  <c r="G140" i="31" s="1"/>
  <c r="C222" i="31"/>
  <c r="E222" i="31" s="1"/>
  <c r="G222" i="31" s="1"/>
  <c r="C174" i="31"/>
  <c r="E174" i="31" s="1"/>
  <c r="G174" i="31" s="1"/>
  <c r="C223" i="31"/>
  <c r="E223" i="31" s="1"/>
  <c r="G223" i="31" s="1"/>
  <c r="C183" i="31"/>
  <c r="E183" i="31" s="1"/>
  <c r="G183" i="31" s="1"/>
  <c r="C224" i="31"/>
  <c r="E224" i="31" s="1"/>
  <c r="G224" i="31" s="1"/>
  <c r="C180" i="31"/>
  <c r="E180" i="31" s="1"/>
  <c r="G180" i="31" s="1"/>
  <c r="C164" i="31"/>
  <c r="E164" i="31" s="1"/>
  <c r="G164" i="31" s="1"/>
  <c r="C202" i="31"/>
  <c r="E202" i="31" s="1"/>
  <c r="G202" i="31" s="1"/>
  <c r="C208" i="31"/>
  <c r="E208" i="31" s="1"/>
  <c r="G208" i="31" s="1"/>
  <c r="C161" i="31"/>
  <c r="E161" i="31" s="1"/>
  <c r="G161" i="31" s="1"/>
  <c r="C214" i="31"/>
  <c r="E214" i="31" s="1"/>
  <c r="G214" i="31" s="1"/>
  <c r="C236" i="31"/>
  <c r="C163" i="31"/>
  <c r="E163" i="31" s="1"/>
  <c r="G163" i="31" s="1"/>
  <c r="C188" i="31"/>
  <c r="E188" i="31" s="1"/>
  <c r="G188" i="31" s="1"/>
  <c r="C185" i="31"/>
  <c r="E185" i="31" s="1"/>
  <c r="G185" i="31" s="1"/>
  <c r="C230" i="31"/>
  <c r="C226" i="31"/>
  <c r="E226" i="31" s="1"/>
  <c r="G226" i="31" s="1"/>
  <c r="C221" i="31"/>
  <c r="E221" i="31" s="1"/>
  <c r="G221" i="31" s="1"/>
  <c r="C158" i="31"/>
  <c r="E158" i="31" s="1"/>
  <c r="G158" i="31" s="1"/>
  <c r="C160" i="31"/>
  <c r="E160" i="31" s="1"/>
  <c r="G160" i="31" s="1"/>
  <c r="C206" i="31"/>
  <c r="E206" i="31" s="1"/>
  <c r="G206" i="31" s="1"/>
  <c r="C231" i="31"/>
  <c r="C151" i="31"/>
  <c r="E151" i="31" s="1"/>
  <c r="G151" i="31" s="1"/>
  <c r="C190" i="31"/>
  <c r="E190" i="31" s="1"/>
  <c r="G190" i="31" s="1"/>
  <c r="C176" i="31"/>
  <c r="E176" i="31" s="1"/>
  <c r="G176" i="31" s="1"/>
  <c r="C220" i="31"/>
  <c r="E220" i="31" s="1"/>
  <c r="G220" i="31" s="1"/>
  <c r="C191" i="31"/>
  <c r="E191" i="31" s="1"/>
  <c r="G191" i="31" s="1"/>
  <c r="C225" i="31"/>
  <c r="E225" i="31" s="1"/>
  <c r="G225" i="31" s="1"/>
  <c r="C198" i="31"/>
  <c r="E198" i="31" s="1"/>
  <c r="G198" i="31" s="1"/>
  <c r="C192" i="31"/>
  <c r="E192" i="31" s="1"/>
  <c r="G192" i="31" s="1"/>
  <c r="C186" i="31"/>
  <c r="E186" i="31" s="1"/>
  <c r="G186" i="31" s="1"/>
  <c r="C232" i="31"/>
  <c r="C216" i="31"/>
  <c r="E216" i="31" s="1"/>
  <c r="G216" i="31" s="1"/>
  <c r="C238" i="31"/>
  <c r="C148" i="31"/>
  <c r="E148" i="31" s="1"/>
  <c r="G148" i="31" s="1"/>
  <c r="C204" i="31"/>
  <c r="E204" i="31" s="1"/>
  <c r="G204" i="31" s="1"/>
  <c r="C215" i="31"/>
  <c r="E215" i="31" s="1"/>
  <c r="G215" i="31" s="1"/>
  <c r="C234" i="31"/>
  <c r="C212" i="31"/>
  <c r="E212" i="31" s="1"/>
  <c r="G212" i="31" s="1"/>
  <c r="C172" i="31"/>
  <c r="E172" i="31" s="1"/>
  <c r="G172" i="31" s="1"/>
  <c r="C218" i="31"/>
  <c r="E218" i="31" s="1"/>
  <c r="G218" i="31" s="1"/>
  <c r="C142" i="31"/>
  <c r="E142" i="31" s="1"/>
  <c r="G142" i="31" s="1"/>
  <c r="C200" i="31"/>
  <c r="E200" i="31" s="1"/>
  <c r="G200" i="31" s="1"/>
  <c r="C184" i="31"/>
  <c r="E184" i="31" s="1"/>
  <c r="G184" i="31" s="1"/>
  <c r="C237" i="31"/>
  <c r="C211" i="31"/>
  <c r="E211" i="31" s="1"/>
  <c r="G211" i="31" s="1"/>
  <c r="C195" i="31"/>
  <c r="E195" i="31" s="1"/>
  <c r="G195" i="31" s="1"/>
  <c r="C179" i="31"/>
  <c r="E179" i="31" s="1"/>
  <c r="G179" i="31" s="1"/>
  <c r="C137" i="31"/>
  <c r="E137" i="31" s="1"/>
  <c r="G137" i="31" s="1"/>
  <c r="C194" i="31"/>
  <c r="E194" i="31" s="1"/>
  <c r="G194" i="31" s="1"/>
  <c r="C143" i="31"/>
  <c r="E143" i="31" s="1"/>
  <c r="G143" i="31" s="1"/>
  <c r="C227" i="31"/>
  <c r="E227" i="31" s="1"/>
  <c r="G227" i="31" s="1"/>
  <c r="C199" i="31"/>
  <c r="E199" i="31" s="1"/>
  <c r="G199" i="31" s="1"/>
  <c r="C162" i="31"/>
  <c r="E162" i="31" s="1"/>
  <c r="G162" i="31" s="1"/>
  <c r="C149" i="31"/>
  <c r="E149" i="31" s="1"/>
  <c r="G149" i="31" s="1"/>
  <c r="C165" i="31"/>
  <c r="E165" i="31" s="1"/>
  <c r="G165" i="31" s="1"/>
  <c r="C196" i="31"/>
  <c r="E196" i="31" s="1"/>
  <c r="G196" i="31" s="1"/>
  <c r="C136" i="31"/>
  <c r="E136" i="31" s="1"/>
  <c r="G136" i="31" s="1"/>
  <c r="C139" i="31"/>
  <c r="E139" i="31" s="1"/>
  <c r="G139" i="31" s="1"/>
  <c r="C197" i="31"/>
  <c r="E197" i="31" s="1"/>
  <c r="G197" i="31" s="1"/>
  <c r="C170" i="31"/>
  <c r="E170" i="31" s="1"/>
  <c r="G170" i="31" s="1"/>
  <c r="C167" i="31"/>
  <c r="E167" i="31" s="1"/>
  <c r="G167" i="31" s="1"/>
  <c r="C146" i="31"/>
  <c r="E146" i="31" s="1"/>
  <c r="G146" i="31" s="1"/>
  <c r="C233" i="31"/>
  <c r="C201" i="31"/>
  <c r="E201" i="31" s="1"/>
  <c r="G201" i="31" s="1"/>
  <c r="C228" i="31"/>
  <c r="E228" i="31" s="1"/>
  <c r="G228" i="31" s="1"/>
  <c r="C240" i="31"/>
  <c r="C235" i="31"/>
  <c r="C156" i="31"/>
  <c r="E156" i="31" s="1"/>
  <c r="G156" i="31" s="1"/>
  <c r="C144" i="31"/>
  <c r="E144" i="31" s="1"/>
  <c r="G144" i="31" s="1"/>
  <c r="C147" i="31"/>
  <c r="E147" i="31" s="1"/>
  <c r="G147" i="31" s="1"/>
  <c r="C159" i="31"/>
  <c r="E159" i="31" s="1"/>
  <c r="G159" i="31" s="1"/>
  <c r="C187" i="31"/>
  <c r="E187" i="31" s="1"/>
  <c r="G187" i="31" s="1"/>
  <c r="C138" i="31"/>
  <c r="E138" i="31" s="1"/>
  <c r="G138" i="31" s="1"/>
  <c r="C182" i="31"/>
  <c r="E182" i="31" s="1"/>
  <c r="G182" i="31" s="1"/>
  <c r="C141" i="31"/>
  <c r="E141" i="31" s="1"/>
  <c r="G141" i="31" s="1"/>
  <c r="C171" i="31"/>
  <c r="E171" i="31" s="1"/>
  <c r="G171" i="31" s="1"/>
  <c r="C178" i="31"/>
  <c r="E178" i="31" s="1"/>
  <c r="G178" i="31" s="1"/>
  <c r="C168" i="31"/>
  <c r="E168" i="31" s="1"/>
  <c r="G168" i="31" s="1"/>
  <c r="C175" i="31"/>
  <c r="E175" i="31" s="1"/>
  <c r="G175" i="31" s="1"/>
  <c r="C152" i="31"/>
  <c r="E152" i="31" s="1"/>
  <c r="G152" i="31" s="1"/>
  <c r="C173" i="31"/>
  <c r="E173" i="31" s="1"/>
  <c r="G173" i="31" s="1"/>
  <c r="C155" i="31"/>
  <c r="E155" i="31" s="1"/>
  <c r="G155" i="31" s="1"/>
  <c r="C207" i="31"/>
  <c r="E207" i="31" s="1"/>
  <c r="G207" i="31" s="1"/>
  <c r="C177" i="31"/>
  <c r="E177" i="31" s="1"/>
  <c r="G177" i="31" s="1"/>
  <c r="C213" i="31"/>
  <c r="E213" i="31" s="1"/>
  <c r="G213" i="31" s="1"/>
  <c r="C239" i="31"/>
  <c r="C153" i="31"/>
  <c r="E153" i="31" s="1"/>
  <c r="G153" i="31" s="1"/>
  <c r="C209" i="31"/>
  <c r="E209" i="31" s="1"/>
  <c r="G209" i="31" s="1"/>
  <c r="C219" i="31"/>
  <c r="E219" i="31" s="1"/>
  <c r="G219" i="31" s="1"/>
  <c r="C203" i="31"/>
  <c r="E203" i="31" s="1"/>
  <c r="G203" i="31" s="1"/>
  <c r="C245" i="31" l="1"/>
  <c r="E245" i="31" s="1"/>
  <c r="G245" i="31" s="1"/>
  <c r="E233" i="31"/>
  <c r="G233" i="31" s="1"/>
  <c r="C249" i="31"/>
  <c r="E249" i="31" s="1"/>
  <c r="G249" i="31" s="1"/>
  <c r="E237" i="31"/>
  <c r="G237" i="31" s="1"/>
  <c r="E240" i="31"/>
  <c r="G240" i="31" s="1"/>
  <c r="C252" i="31"/>
  <c r="E252" i="31" s="1"/>
  <c r="G252" i="31" s="1"/>
  <c r="C250" i="31"/>
  <c r="E250" i="31" s="1"/>
  <c r="G250" i="31" s="1"/>
  <c r="E238" i="31"/>
  <c r="G238" i="31" s="1"/>
  <c r="C244" i="31"/>
  <c r="E244" i="31" s="1"/>
  <c r="G244" i="31" s="1"/>
  <c r="E232" i="31"/>
  <c r="G232" i="31" s="1"/>
  <c r="E236" i="31"/>
  <c r="G236" i="31" s="1"/>
  <c r="C248" i="31"/>
  <c r="E248" i="31" s="1"/>
  <c r="G248" i="31" s="1"/>
  <c r="E239" i="31"/>
  <c r="G239" i="31" s="1"/>
  <c r="C251" i="31"/>
  <c r="E251" i="31" s="1"/>
  <c r="G251" i="31" s="1"/>
  <c r="C247" i="31"/>
  <c r="E247" i="31" s="1"/>
  <c r="G247" i="31" s="1"/>
  <c r="E235" i="31"/>
  <c r="G235" i="31" s="1"/>
  <c r="E234" i="31"/>
  <c r="G234" i="31" s="1"/>
  <c r="C246" i="31"/>
  <c r="E246" i="31" s="1"/>
  <c r="G246" i="31" s="1"/>
  <c r="C243" i="31"/>
  <c r="E243" i="31" s="1"/>
  <c r="G243" i="31" s="1"/>
  <c r="E231" i="31"/>
  <c r="G231" i="31" s="1"/>
  <c r="C242" i="31"/>
  <c r="E242" i="31" s="1"/>
  <c r="G242" i="31" s="1"/>
  <c r="E230" i="31"/>
  <c r="G230" i="31" s="1"/>
  <c r="C205" i="31"/>
  <c r="C145" i="31"/>
  <c r="C229" i="31"/>
  <c r="C169" i="31"/>
  <c r="C193" i="31"/>
  <c r="C217" i="31"/>
  <c r="C157" i="31"/>
  <c r="C133" i="31"/>
  <c r="C181" i="31"/>
  <c r="M27" i="31" l="1"/>
  <c r="E145" i="31"/>
  <c r="G145" i="31" s="1"/>
  <c r="E217" i="31"/>
  <c r="G217" i="31" s="1"/>
  <c r="M33" i="31"/>
  <c r="M34" i="31"/>
  <c r="E229" i="31"/>
  <c r="G229" i="31" s="1"/>
  <c r="C241" i="31"/>
  <c r="E205" i="31"/>
  <c r="G205" i="31" s="1"/>
  <c r="M32" i="31"/>
  <c r="E133" i="31"/>
  <c r="G133" i="31" s="1"/>
  <c r="M26" i="31"/>
  <c r="E181" i="31"/>
  <c r="G181" i="31" s="1"/>
  <c r="M30" i="31"/>
  <c r="E157" i="31"/>
  <c r="G157" i="31" s="1"/>
  <c r="M28" i="31"/>
  <c r="M31" i="31"/>
  <c r="E193" i="31"/>
  <c r="G193" i="31" s="1"/>
  <c r="M29" i="31"/>
  <c r="E169" i="31"/>
  <c r="G169" i="31" s="1"/>
  <c r="Q31" i="31" l="1"/>
  <c r="P31" i="31"/>
  <c r="Q33" i="31"/>
  <c r="P33" i="31"/>
  <c r="Q28" i="31"/>
  <c r="P28" i="31"/>
  <c r="P26" i="31"/>
  <c r="Q26" i="31"/>
  <c r="E241" i="31"/>
  <c r="G241" i="31" s="1"/>
  <c r="M35" i="31"/>
  <c r="P29" i="31"/>
  <c r="Q29" i="31"/>
  <c r="Q30" i="31"/>
  <c r="P30" i="31"/>
  <c r="Q32" i="31"/>
  <c r="P32" i="31"/>
  <c r="Q34" i="31"/>
  <c r="P34" i="31"/>
  <c r="P27" i="31"/>
  <c r="Q27" i="31"/>
  <c r="P35" i="31" l="1"/>
  <c r="Q35" i="31"/>
  <c r="B30" i="66" l="1"/>
  <c r="B29" i="66"/>
  <c r="B28" i="66"/>
  <c r="B27" i="66"/>
  <c r="B26" i="66"/>
  <c r="B25" i="66"/>
  <c r="B24" i="66"/>
  <c r="B23" i="66"/>
  <c r="F23" i="31" l="1"/>
  <c r="F123" i="31"/>
  <c r="F43" i="31"/>
  <c r="F66" i="31"/>
  <c r="F114" i="31"/>
  <c r="F51" i="31"/>
  <c r="F64" i="31"/>
  <c r="F60" i="31"/>
  <c r="F92" i="31"/>
  <c r="F69" i="31"/>
  <c r="F117" i="31"/>
  <c r="F40" i="31"/>
  <c r="F101" i="31"/>
  <c r="F59" i="31"/>
  <c r="F68" i="31"/>
  <c r="F78" i="31"/>
  <c r="F113" i="31"/>
  <c r="F36" i="31"/>
  <c r="F83" i="31"/>
  <c r="F37" i="31"/>
  <c r="F115" i="31"/>
  <c r="F81" i="31"/>
  <c r="F74" i="31"/>
  <c r="F108" i="31"/>
  <c r="F61" i="31"/>
  <c r="F67" i="31"/>
  <c r="F73" i="31"/>
  <c r="F131" i="31"/>
  <c r="F63" i="31"/>
  <c r="F110" i="31"/>
  <c r="F34" i="31"/>
  <c r="F35" i="31"/>
  <c r="F91" i="31"/>
  <c r="F13" i="31"/>
  <c r="F26" i="31"/>
  <c r="F45" i="31"/>
  <c r="F86" i="31"/>
  <c r="F124" i="31"/>
  <c r="F15" i="31"/>
  <c r="F48" i="31"/>
  <c r="F98" i="31"/>
  <c r="F38" i="31"/>
  <c r="F105" i="31"/>
  <c r="F119" i="31"/>
  <c r="F99" i="31"/>
  <c r="F54" i="31"/>
  <c r="F42" i="31"/>
  <c r="F111" i="31"/>
  <c r="F109" i="31"/>
  <c r="F71" i="31"/>
  <c r="F49" i="31"/>
  <c r="F122" i="31"/>
  <c r="F53" i="31"/>
  <c r="F20" i="31"/>
  <c r="F112" i="31"/>
  <c r="F85" i="31"/>
  <c r="F65" i="31"/>
  <c r="F75" i="31"/>
  <c r="F104" i="31"/>
  <c r="F79" i="31"/>
  <c r="F30" i="31"/>
  <c r="F103" i="31"/>
  <c r="F132" i="31"/>
  <c r="F89" i="31"/>
  <c r="F93" i="31"/>
  <c r="F50" i="31"/>
  <c r="F33" i="31"/>
  <c r="F58" i="31"/>
  <c r="F90" i="31"/>
  <c r="F130" i="31"/>
  <c r="F87" i="31"/>
  <c r="F41" i="31"/>
  <c r="F121" i="31"/>
  <c r="F28" i="31"/>
  <c r="F118" i="31"/>
  <c r="F80" i="31"/>
  <c r="F126" i="31"/>
  <c r="F25" i="31"/>
  <c r="F70" i="31"/>
  <c r="F22" i="31"/>
  <c r="F47" i="31"/>
  <c r="F27" i="31"/>
  <c r="F72" i="31"/>
  <c r="F106" i="31"/>
  <c r="F57" i="31"/>
  <c r="F14" i="31"/>
  <c r="F32" i="31"/>
  <c r="F19" i="31"/>
  <c r="F95" i="31"/>
  <c r="F44" i="31"/>
  <c r="F56" i="31"/>
  <c r="F82" i="31"/>
  <c r="F24" i="31"/>
  <c r="F39" i="31"/>
  <c r="F88" i="31"/>
  <c r="F94" i="31"/>
  <c r="F96" i="31"/>
  <c r="F129" i="31"/>
  <c r="F107" i="31"/>
  <c r="F128" i="31"/>
  <c r="F18" i="31"/>
  <c r="F16" i="31"/>
  <c r="F52" i="31"/>
  <c r="F84" i="31"/>
  <c r="F102" i="31"/>
  <c r="F31" i="31"/>
  <c r="F29" i="31"/>
  <c r="F17" i="31"/>
  <c r="F77" i="31"/>
  <c r="F116" i="31"/>
  <c r="F127" i="31"/>
  <c r="F120" i="31"/>
  <c r="F55" i="31"/>
  <c r="F21" i="31"/>
  <c r="F97" i="31"/>
  <c r="F125" i="31"/>
  <c r="F46" i="31"/>
  <c r="F76" i="31"/>
  <c r="F100" i="31"/>
  <c r="F62" i="31"/>
  <c r="F7" i="31"/>
  <c r="F9" i="31"/>
  <c r="F10" i="31"/>
  <c r="D127" i="31" l="1"/>
  <c r="K127" i="31"/>
  <c r="K70" i="31"/>
  <c r="D70" i="31"/>
  <c r="D20" i="31"/>
  <c r="K20" i="31"/>
  <c r="K119" i="31"/>
  <c r="D119" i="31"/>
  <c r="K59" i="31"/>
  <c r="D59" i="31"/>
  <c r="D55" i="31"/>
  <c r="K55" i="31"/>
  <c r="K39" i="31"/>
  <c r="D39" i="31"/>
  <c r="D44" i="31"/>
  <c r="K44" i="31"/>
  <c r="K106" i="31"/>
  <c r="D106" i="31"/>
  <c r="K41" i="31"/>
  <c r="D41" i="31"/>
  <c r="D103" i="31"/>
  <c r="K103" i="31"/>
  <c r="D100" i="31"/>
  <c r="K100" i="31"/>
  <c r="D46" i="31"/>
  <c r="K46" i="31"/>
  <c r="D97" i="31"/>
  <c r="K97" i="31"/>
  <c r="O23" i="31"/>
  <c r="K77" i="31"/>
  <c r="D77" i="31"/>
  <c r="K29" i="31"/>
  <c r="D29" i="31"/>
  <c r="K102" i="31"/>
  <c r="D102" i="31"/>
  <c r="D52" i="31"/>
  <c r="K52" i="31"/>
  <c r="D128" i="31"/>
  <c r="K128" i="31"/>
  <c r="D129" i="31"/>
  <c r="K129" i="31"/>
  <c r="K94" i="31"/>
  <c r="D94" i="31"/>
  <c r="D82" i="31"/>
  <c r="K82" i="31"/>
  <c r="D19" i="31"/>
  <c r="K19" i="31"/>
  <c r="K14" i="31"/>
  <c r="D14" i="31"/>
  <c r="D27" i="31"/>
  <c r="K27" i="31"/>
  <c r="K47" i="31"/>
  <c r="D47" i="31"/>
  <c r="D126" i="31"/>
  <c r="K126" i="31"/>
  <c r="K118" i="31"/>
  <c r="D118" i="31"/>
  <c r="K121" i="31"/>
  <c r="O25" i="31"/>
  <c r="D121" i="31"/>
  <c r="D130" i="31"/>
  <c r="K130" i="31"/>
  <c r="K58" i="31"/>
  <c r="D58" i="31"/>
  <c r="D50" i="31"/>
  <c r="K50" i="31"/>
  <c r="D89" i="31"/>
  <c r="K89" i="31"/>
  <c r="D79" i="31"/>
  <c r="K79" i="31"/>
  <c r="K75" i="31"/>
  <c r="D75" i="31"/>
  <c r="K85" i="31"/>
  <c r="O22" i="31"/>
  <c r="D85" i="31"/>
  <c r="D122" i="31"/>
  <c r="K122" i="31"/>
  <c r="D71" i="31"/>
  <c r="K71" i="31"/>
  <c r="D111" i="31"/>
  <c r="K111" i="31"/>
  <c r="D54" i="31"/>
  <c r="K54" i="31"/>
  <c r="D38" i="31"/>
  <c r="K38" i="31"/>
  <c r="D48" i="31"/>
  <c r="K48" i="31"/>
  <c r="D124" i="31"/>
  <c r="K124" i="31"/>
  <c r="D45" i="31"/>
  <c r="K45" i="31"/>
  <c r="O16" i="31"/>
  <c r="K13" i="31"/>
  <c r="D13" i="31"/>
  <c r="D35" i="31"/>
  <c r="K35" i="31"/>
  <c r="D110" i="31"/>
  <c r="K110" i="31"/>
  <c r="D131" i="31"/>
  <c r="K131" i="31"/>
  <c r="D61" i="31"/>
  <c r="O20" i="31"/>
  <c r="K61" i="31"/>
  <c r="K74" i="31"/>
  <c r="D74" i="31"/>
  <c r="K37" i="31"/>
  <c r="D37" i="31"/>
  <c r="O18" i="31"/>
  <c r="K36" i="31"/>
  <c r="D36" i="31"/>
  <c r="D78" i="31"/>
  <c r="K78" i="31"/>
  <c r="K40" i="31"/>
  <c r="D40" i="31"/>
  <c r="K69" i="31"/>
  <c r="D69" i="31"/>
  <c r="K60" i="31"/>
  <c r="D60" i="31"/>
  <c r="D51" i="31"/>
  <c r="K51" i="31"/>
  <c r="D66" i="31"/>
  <c r="K66" i="31"/>
  <c r="K123" i="31"/>
  <c r="D123" i="31"/>
  <c r="D16" i="31"/>
  <c r="K16" i="31"/>
  <c r="D56" i="31"/>
  <c r="K56" i="31"/>
  <c r="K32" i="31"/>
  <c r="D32" i="31"/>
  <c r="D22" i="31"/>
  <c r="K22" i="31"/>
  <c r="K80" i="31"/>
  <c r="D80" i="31"/>
  <c r="D90" i="31"/>
  <c r="K90" i="31"/>
  <c r="D33" i="31"/>
  <c r="K33" i="31"/>
  <c r="D93" i="31"/>
  <c r="K93" i="31"/>
  <c r="D104" i="31"/>
  <c r="K104" i="31"/>
  <c r="D112" i="31"/>
  <c r="K112" i="31"/>
  <c r="D42" i="31"/>
  <c r="K42" i="31"/>
  <c r="K99" i="31"/>
  <c r="D99" i="31"/>
  <c r="K15" i="31"/>
  <c r="D15" i="31"/>
  <c r="D68" i="31"/>
  <c r="K68" i="31"/>
  <c r="D92" i="31"/>
  <c r="K92" i="31"/>
  <c r="D120" i="31"/>
  <c r="K120" i="31"/>
  <c r="K96" i="31"/>
  <c r="D96" i="31"/>
  <c r="D88" i="31"/>
  <c r="K88" i="31"/>
  <c r="D62" i="31"/>
  <c r="K62" i="31"/>
  <c r="K76" i="31"/>
  <c r="D76" i="31"/>
  <c r="D125" i="31"/>
  <c r="K125" i="31"/>
  <c r="D21" i="31"/>
  <c r="K21" i="31"/>
  <c r="D116" i="31"/>
  <c r="K116" i="31"/>
  <c r="D17" i="31"/>
  <c r="K17" i="31"/>
  <c r="K31" i="31"/>
  <c r="D31" i="31"/>
  <c r="K84" i="31"/>
  <c r="D84" i="31"/>
  <c r="K18" i="31"/>
  <c r="D18" i="31"/>
  <c r="K107" i="31"/>
  <c r="D107" i="31"/>
  <c r="D24" i="31"/>
  <c r="K24" i="31"/>
  <c r="D95" i="31"/>
  <c r="K95" i="31"/>
  <c r="D57" i="31"/>
  <c r="K57" i="31"/>
  <c r="K72" i="31"/>
  <c r="D72" i="31"/>
  <c r="K25" i="31"/>
  <c r="O17" i="31"/>
  <c r="D12" i="31"/>
  <c r="G12" i="31" s="1"/>
  <c r="D25" i="31"/>
  <c r="D28" i="31"/>
  <c r="K28" i="31"/>
  <c r="K87" i="31"/>
  <c r="D87" i="31"/>
  <c r="D132" i="31"/>
  <c r="K132" i="31"/>
  <c r="D30" i="31"/>
  <c r="K30" i="31"/>
  <c r="D65" i="31"/>
  <c r="K65" i="31"/>
  <c r="D53" i="31"/>
  <c r="K53" i="31"/>
  <c r="K49" i="31"/>
  <c r="D49" i="31"/>
  <c r="O19" i="31"/>
  <c r="D109" i="31"/>
  <c r="O24" i="31"/>
  <c r="K109" i="31"/>
  <c r="D105" i="31"/>
  <c r="K105" i="31"/>
  <c r="D98" i="31"/>
  <c r="K98" i="31"/>
  <c r="D86" i="31"/>
  <c r="K86" i="31"/>
  <c r="D26" i="31"/>
  <c r="K26" i="31"/>
  <c r="D91" i="31"/>
  <c r="K91" i="31"/>
  <c r="D34" i="31"/>
  <c r="K34" i="31"/>
  <c r="D63" i="31"/>
  <c r="K63" i="31"/>
  <c r="O21" i="31"/>
  <c r="D73" i="31"/>
  <c r="K73" i="31"/>
  <c r="D67" i="31"/>
  <c r="K67" i="31"/>
  <c r="D108" i="31"/>
  <c r="K108" i="31"/>
  <c r="D81" i="31"/>
  <c r="K81" i="31"/>
  <c r="D115" i="31"/>
  <c r="K115" i="31"/>
  <c r="D83" i="31"/>
  <c r="K83" i="31"/>
  <c r="K113" i="31"/>
  <c r="D113" i="31"/>
  <c r="D101" i="31"/>
  <c r="K101" i="31"/>
  <c r="D117" i="31"/>
  <c r="K117" i="31"/>
  <c r="D64" i="31"/>
  <c r="K64" i="31"/>
  <c r="D114" i="31"/>
  <c r="K114" i="31"/>
  <c r="D43" i="31"/>
  <c r="K43" i="31"/>
  <c r="K23" i="31"/>
  <c r="D23" i="31"/>
  <c r="D9" i="31"/>
  <c r="D10" i="31"/>
  <c r="D7" i="31"/>
  <c r="N18" i="31" l="1"/>
  <c r="R18" i="31" s="1"/>
  <c r="N24" i="31"/>
  <c r="R24" i="31" s="1"/>
  <c r="N19" i="31"/>
  <c r="R19" i="31" s="1"/>
  <c r="N17" i="31"/>
  <c r="R17" i="31" s="1"/>
  <c r="N16" i="31"/>
  <c r="R16" i="31" s="1"/>
  <c r="N20" i="31"/>
  <c r="R20" i="31" s="1"/>
  <c r="K5" i="31"/>
  <c r="K4" i="31"/>
  <c r="N22" i="31"/>
  <c r="R22" i="31" s="1"/>
  <c r="N23" i="31"/>
  <c r="R23" i="31" s="1"/>
  <c r="N21" i="31"/>
  <c r="R21" i="31" s="1"/>
  <c r="N25" i="31"/>
  <c r="R25" i="31" s="1"/>
  <c r="K3" i="25" l="1"/>
  <c r="K6" i="31"/>
  <c r="B5" i="31" s="1"/>
  <c r="M7" i="31"/>
  <c r="G9" i="25" l="1"/>
  <c r="B5" i="25"/>
  <c r="C48" i="25"/>
  <c r="C53" i="25"/>
  <c r="C43" i="25"/>
  <c r="G23" i="25"/>
  <c r="G28" i="25"/>
  <c r="G30" i="25"/>
  <c r="G32" i="25"/>
  <c r="G24" i="25"/>
  <c r="G34" i="25"/>
  <c r="G26" i="25"/>
  <c r="E28" i="25"/>
  <c r="E25" i="25"/>
  <c r="G29" i="25"/>
  <c r="E23" i="25"/>
  <c r="E30" i="25"/>
  <c r="E26" i="25"/>
  <c r="E27" i="25"/>
  <c r="E32" i="25"/>
  <c r="G33" i="25"/>
  <c r="E24" i="25"/>
  <c r="E29" i="25"/>
  <c r="E34" i="25"/>
  <c r="G25" i="25"/>
  <c r="E33" i="25"/>
  <c r="G31" i="25"/>
  <c r="E31" i="25"/>
  <c r="G27" i="25"/>
  <c r="B5" i="28" l="1"/>
  <c r="B5" i="66"/>
  <c r="B4" i="31"/>
  <c r="C93" i="31" l="1"/>
  <c r="E93" i="31" s="1"/>
  <c r="G93" i="31" s="1"/>
  <c r="C111" i="31"/>
  <c r="E111" i="31" s="1"/>
  <c r="G111" i="31" s="1"/>
  <c r="C77" i="31"/>
  <c r="E77" i="31" s="1"/>
  <c r="G77" i="31" s="1"/>
  <c r="C117" i="31"/>
  <c r="E117" i="31" s="1"/>
  <c r="G117" i="31" s="1"/>
  <c r="C40" i="31"/>
  <c r="E40" i="31" s="1"/>
  <c r="G40" i="31" s="1"/>
  <c r="C130" i="31"/>
  <c r="E130" i="31" s="1"/>
  <c r="G130" i="31" s="1"/>
  <c r="C104" i="31"/>
  <c r="E104" i="31" s="1"/>
  <c r="G104" i="31" s="1"/>
  <c r="C22" i="31"/>
  <c r="E22" i="31" s="1"/>
  <c r="G22" i="31" s="1"/>
  <c r="C42" i="31"/>
  <c r="E42" i="31" s="1"/>
  <c r="G42" i="31" s="1"/>
  <c r="C18" i="31"/>
  <c r="E18" i="31" s="1"/>
  <c r="G18" i="31" s="1"/>
  <c r="C62" i="31"/>
  <c r="E62" i="31" s="1"/>
  <c r="G62" i="31" s="1"/>
  <c r="C126" i="31"/>
  <c r="E126" i="31" s="1"/>
  <c r="G126" i="31" s="1"/>
  <c r="C128" i="31"/>
  <c r="E128" i="31" s="1"/>
  <c r="G128" i="31" s="1"/>
  <c r="C95" i="31"/>
  <c r="E95" i="31" s="1"/>
  <c r="G95" i="31" s="1"/>
  <c r="C39" i="31"/>
  <c r="E39" i="31" s="1"/>
  <c r="G39" i="31" s="1"/>
  <c r="C23" i="31"/>
  <c r="E23" i="31" s="1"/>
  <c r="G23" i="31" s="1"/>
  <c r="C14" i="31"/>
  <c r="E14" i="31" s="1"/>
  <c r="G14" i="31" s="1"/>
  <c r="C78" i="31"/>
  <c r="E78" i="31" s="1"/>
  <c r="G78" i="31" s="1"/>
  <c r="C31" i="31"/>
  <c r="E31" i="31" s="1"/>
  <c r="G31" i="31" s="1"/>
  <c r="C102" i="31"/>
  <c r="E102" i="31" s="1"/>
  <c r="G102" i="31" s="1"/>
  <c r="C19" i="31"/>
  <c r="E19" i="31" s="1"/>
  <c r="G19" i="31" s="1"/>
  <c r="C70" i="31"/>
  <c r="E70" i="31" s="1"/>
  <c r="G70" i="31" s="1"/>
  <c r="C33" i="31"/>
  <c r="E33" i="31" s="1"/>
  <c r="G33" i="31" s="1"/>
  <c r="C58" i="31"/>
  <c r="E58" i="31" s="1"/>
  <c r="G58" i="31" s="1"/>
  <c r="C76" i="31"/>
  <c r="E76" i="31" s="1"/>
  <c r="G76" i="31" s="1"/>
  <c r="C51" i="31"/>
  <c r="E51" i="31" s="1"/>
  <c r="G51" i="31" s="1"/>
  <c r="C129" i="31"/>
  <c r="E129" i="31" s="1"/>
  <c r="G129" i="31" s="1"/>
  <c r="C119" i="31"/>
  <c r="E119" i="31" s="1"/>
  <c r="G119" i="31" s="1"/>
  <c r="C83" i="31"/>
  <c r="E83" i="31" s="1"/>
  <c r="G83" i="31" s="1"/>
  <c r="C47" i="31"/>
  <c r="E47" i="31" s="1"/>
  <c r="G47" i="31" s="1"/>
  <c r="C81" i="31"/>
  <c r="E81" i="31" s="1"/>
  <c r="G81" i="31" s="1"/>
  <c r="C41" i="31"/>
  <c r="E41" i="31" s="1"/>
  <c r="G41" i="31" s="1"/>
  <c r="C107" i="31"/>
  <c r="E107" i="31" s="1"/>
  <c r="G107" i="31" s="1"/>
  <c r="C26" i="31"/>
  <c r="E26" i="31" s="1"/>
  <c r="G26" i="31" s="1"/>
  <c r="C86" i="31"/>
  <c r="E86" i="31" s="1"/>
  <c r="G86" i="31" s="1"/>
  <c r="C28" i="31"/>
  <c r="E28" i="31" s="1"/>
  <c r="G28" i="31" s="1"/>
  <c r="C24" i="31"/>
  <c r="E24" i="31" s="1"/>
  <c r="G24" i="31" s="1"/>
  <c r="C54" i="31"/>
  <c r="E54" i="31" s="1"/>
  <c r="G54" i="31" s="1"/>
  <c r="C87" i="31"/>
  <c r="E87" i="31" s="1"/>
  <c r="G87" i="31" s="1"/>
  <c r="C59" i="31"/>
  <c r="E59" i="31" s="1"/>
  <c r="G59" i="31" s="1"/>
  <c r="C66" i="31"/>
  <c r="E66" i="31" s="1"/>
  <c r="G66" i="31" s="1"/>
  <c r="C38" i="31"/>
  <c r="E38" i="31" s="1"/>
  <c r="G38" i="31" s="1"/>
  <c r="C110" i="31"/>
  <c r="E110" i="31" s="1"/>
  <c r="G110" i="31" s="1"/>
  <c r="C20" i="31"/>
  <c r="E20" i="31" s="1"/>
  <c r="G20" i="31" s="1"/>
  <c r="C64" i="31"/>
  <c r="E64" i="31" s="1"/>
  <c r="G64" i="31" s="1"/>
  <c r="C131" i="31"/>
  <c r="E131" i="31" s="1"/>
  <c r="G131" i="31" s="1"/>
  <c r="C105" i="31"/>
  <c r="E105" i="31" s="1"/>
  <c r="G105" i="31" s="1"/>
  <c r="C88" i="31"/>
  <c r="E88" i="31" s="1"/>
  <c r="G88" i="31" s="1"/>
  <c r="C113" i="31"/>
  <c r="E113" i="31" s="1"/>
  <c r="G113" i="31" s="1"/>
  <c r="C17" i="31"/>
  <c r="E17" i="31" s="1"/>
  <c r="G17" i="31" s="1"/>
  <c r="C100" i="31"/>
  <c r="E100" i="31" s="1"/>
  <c r="G100" i="31" s="1"/>
  <c r="C90" i="31"/>
  <c r="E90" i="31" s="1"/>
  <c r="G90" i="31" s="1"/>
  <c r="C108" i="31"/>
  <c r="E108" i="31" s="1"/>
  <c r="G108" i="31" s="1"/>
  <c r="C75" i="31"/>
  <c r="E75" i="31" s="1"/>
  <c r="G75" i="31" s="1"/>
  <c r="C123" i="31"/>
  <c r="E123" i="31" s="1"/>
  <c r="G123" i="31" s="1"/>
  <c r="C29" i="31"/>
  <c r="E29" i="31" s="1"/>
  <c r="G29" i="31" s="1"/>
  <c r="C69" i="31"/>
  <c r="E69" i="31" s="1"/>
  <c r="G69" i="31" s="1"/>
  <c r="C57" i="31"/>
  <c r="E57" i="31" s="1"/>
  <c r="G57" i="31" s="1"/>
  <c r="C60" i="31"/>
  <c r="E60" i="31" s="1"/>
  <c r="G60" i="31" s="1"/>
  <c r="C106" i="31"/>
  <c r="E106" i="31" s="1"/>
  <c r="G106" i="31" s="1"/>
  <c r="C132" i="31"/>
  <c r="E132" i="31" s="1"/>
  <c r="G132" i="31" s="1"/>
  <c r="C35" i="31"/>
  <c r="E35" i="31" s="1"/>
  <c r="G35" i="31" s="1"/>
  <c r="C120" i="31"/>
  <c r="E120" i="31" s="1"/>
  <c r="G120" i="31" s="1"/>
  <c r="C112" i="31"/>
  <c r="E112" i="31" s="1"/>
  <c r="G112" i="31" s="1"/>
  <c r="C99" i="31"/>
  <c r="E99" i="31" s="1"/>
  <c r="G99" i="31" s="1"/>
  <c r="C124" i="31"/>
  <c r="E124" i="31" s="1"/>
  <c r="G124" i="31" s="1"/>
  <c r="C89" i="31"/>
  <c r="E89" i="31" s="1"/>
  <c r="G89" i="31" s="1"/>
  <c r="C74" i="31"/>
  <c r="E74" i="31" s="1"/>
  <c r="G74" i="31" s="1"/>
  <c r="C125" i="31"/>
  <c r="E125" i="31" s="1"/>
  <c r="G125" i="31" s="1"/>
  <c r="C92" i="31"/>
  <c r="E92" i="31" s="1"/>
  <c r="G92" i="31" s="1"/>
  <c r="C21" i="31"/>
  <c r="E21" i="31" s="1"/>
  <c r="G21" i="31" s="1"/>
  <c r="C55" i="31"/>
  <c r="E55" i="31" s="1"/>
  <c r="G55" i="31" s="1"/>
  <c r="C98" i="31"/>
  <c r="E98" i="31" s="1"/>
  <c r="G98" i="31" s="1"/>
  <c r="C30" i="31" l="1"/>
  <c r="E30" i="31" s="1"/>
  <c r="G30" i="31" s="1"/>
  <c r="C84" i="31"/>
  <c r="E84" i="31" s="1"/>
  <c r="G84" i="31" s="1"/>
  <c r="C43" i="31"/>
  <c r="E43" i="31" s="1"/>
  <c r="G43" i="31" s="1"/>
  <c r="C56" i="31"/>
  <c r="E56" i="31" s="1"/>
  <c r="G56" i="31" s="1"/>
  <c r="C72" i="31"/>
  <c r="E72" i="31" s="1"/>
  <c r="G72" i="31" s="1"/>
  <c r="C44" i="31"/>
  <c r="E44" i="31" s="1"/>
  <c r="G44" i="31" s="1"/>
  <c r="C46" i="31"/>
  <c r="E46" i="31" s="1"/>
  <c r="G46" i="31" s="1"/>
  <c r="C101" i="31"/>
  <c r="E101" i="31" s="1"/>
  <c r="G101" i="31" s="1"/>
  <c r="C79" i="31"/>
  <c r="E79" i="31" s="1"/>
  <c r="G79" i="31" s="1"/>
  <c r="C115" i="31"/>
  <c r="E115" i="31" s="1"/>
  <c r="G115" i="31" s="1"/>
  <c r="C16" i="31"/>
  <c r="E16" i="31" s="1"/>
  <c r="G16" i="31" s="1"/>
  <c r="C65" i="31"/>
  <c r="E65" i="31" s="1"/>
  <c r="G65" i="31" s="1"/>
  <c r="C50" i="31"/>
  <c r="E50" i="31" s="1"/>
  <c r="G50" i="31" s="1"/>
  <c r="C68" i="31"/>
  <c r="E68" i="31" s="1"/>
  <c r="G68" i="31" s="1"/>
  <c r="C48" i="31"/>
  <c r="E48" i="31" s="1"/>
  <c r="G48" i="31" s="1"/>
  <c r="C118" i="31"/>
  <c r="E118" i="31" s="1"/>
  <c r="G118" i="31" s="1"/>
  <c r="C34" i="31"/>
  <c r="E34" i="31" s="1"/>
  <c r="G34" i="31" s="1"/>
  <c r="C36" i="31"/>
  <c r="E36" i="31" s="1"/>
  <c r="G36" i="31" s="1"/>
  <c r="C80" i="31"/>
  <c r="E80" i="31" s="1"/>
  <c r="G80" i="31" s="1"/>
  <c r="C127" i="31"/>
  <c r="E127" i="31" s="1"/>
  <c r="G127" i="31" s="1"/>
  <c r="C52" i="31"/>
  <c r="E52" i="31" s="1"/>
  <c r="G52" i="31" s="1"/>
  <c r="C82" i="31"/>
  <c r="E82" i="31" s="1"/>
  <c r="G82" i="31" s="1"/>
  <c r="C45" i="31"/>
  <c r="E45" i="31" s="1"/>
  <c r="G45" i="31" s="1"/>
  <c r="C53" i="31"/>
  <c r="E53" i="31" s="1"/>
  <c r="G53" i="31" s="1"/>
  <c r="C71" i="31"/>
  <c r="E71" i="31" s="1"/>
  <c r="G71" i="31" s="1"/>
  <c r="C67" i="31"/>
  <c r="E67" i="31" s="1"/>
  <c r="G67" i="31" s="1"/>
  <c r="C96" i="31"/>
  <c r="E96" i="31" s="1"/>
  <c r="G96" i="31" s="1"/>
  <c r="C103" i="31"/>
  <c r="E103" i="31" s="1"/>
  <c r="G103" i="31" s="1"/>
  <c r="C63" i="31"/>
  <c r="E63" i="31" s="1"/>
  <c r="G63" i="31" s="1"/>
  <c r="C116" i="31"/>
  <c r="E116" i="31" s="1"/>
  <c r="G116" i="31" s="1"/>
  <c r="C91" i="31"/>
  <c r="E91" i="31" s="1"/>
  <c r="G91" i="31" s="1"/>
  <c r="C32" i="31"/>
  <c r="E32" i="31" s="1"/>
  <c r="G32" i="31" s="1"/>
  <c r="C27" i="31"/>
  <c r="E27" i="31" s="1"/>
  <c r="G27" i="31" s="1"/>
  <c r="C15" i="31"/>
  <c r="E15" i="31" s="1"/>
  <c r="G15" i="31" s="1"/>
  <c r="C114" i="31"/>
  <c r="E114" i="31" s="1"/>
  <c r="G114" i="31" s="1"/>
  <c r="C94" i="31"/>
  <c r="E94" i="31" s="1"/>
  <c r="G94" i="31" s="1"/>
  <c r="C121" i="31"/>
  <c r="C37" i="31"/>
  <c r="C25" i="31"/>
  <c r="C13" i="31"/>
  <c r="C109" i="31"/>
  <c r="C49" i="31"/>
  <c r="C85" i="31"/>
  <c r="C61" i="31"/>
  <c r="C73" i="31"/>
  <c r="C97" i="31"/>
  <c r="E18" i="25"/>
  <c r="E21" i="25"/>
  <c r="E20" i="25"/>
  <c r="E19" i="25"/>
  <c r="E13" i="25"/>
  <c r="E15" i="25"/>
  <c r="E17" i="25"/>
  <c r="E14" i="25"/>
  <c r="E16" i="25"/>
  <c r="M23" i="31" l="1"/>
  <c r="E97" i="31"/>
  <c r="M22" i="31"/>
  <c r="E85" i="31"/>
  <c r="E37" i="31"/>
  <c r="M18" i="31"/>
  <c r="M24" i="31"/>
  <c r="E109" i="31"/>
  <c r="E25" i="31"/>
  <c r="M17" i="31"/>
  <c r="E121" i="31"/>
  <c r="M21" i="31"/>
  <c r="E73" i="31"/>
  <c r="E61" i="31"/>
  <c r="M20" i="31"/>
  <c r="E49" i="31"/>
  <c r="M19" i="31"/>
  <c r="M16" i="31"/>
  <c r="E13" i="31"/>
  <c r="C122" i="31"/>
  <c r="I19" i="66"/>
  <c r="K22" i="66"/>
  <c r="L14" i="66"/>
  <c r="E14" i="66"/>
  <c r="N14" i="66"/>
  <c r="L20" i="66"/>
  <c r="G15" i="66"/>
  <c r="G14" i="66"/>
  <c r="E21" i="66"/>
  <c r="F15" i="66"/>
  <c r="K19" i="66"/>
  <c r="N19" i="66"/>
  <c r="J16" i="66"/>
  <c r="K13" i="66"/>
  <c r="I17" i="66"/>
  <c r="G17" i="66"/>
  <c r="H18" i="66"/>
  <c r="O20" i="66"/>
  <c r="M20" i="66"/>
  <c r="M17" i="66"/>
  <c r="M16" i="66"/>
  <c r="J14" i="66"/>
  <c r="F19" i="66"/>
  <c r="L18" i="66"/>
  <c r="N22" i="66"/>
  <c r="I22" i="66"/>
  <c r="G22" i="66"/>
  <c r="H19" i="66"/>
  <c r="F16" i="66"/>
  <c r="N15" i="66"/>
  <c r="N18" i="66"/>
  <c r="O13" i="66"/>
  <c r="N16" i="66"/>
  <c r="E19" i="66"/>
  <c r="I16" i="66"/>
  <c r="N21" i="66"/>
  <c r="F21" i="66"/>
  <c r="J13" i="66"/>
  <c r="E17" i="66"/>
  <c r="L21" i="66"/>
  <c r="O16" i="66"/>
  <c r="I13" i="66"/>
  <c r="I18" i="66"/>
  <c r="L13" i="66"/>
  <c r="M13" i="66"/>
  <c r="F18" i="66"/>
  <c r="L16" i="66"/>
  <c r="I20" i="66"/>
  <c r="H13" i="66"/>
  <c r="E18" i="66"/>
  <c r="E20" i="66"/>
  <c r="G20" i="66"/>
  <c r="G21" i="66"/>
  <c r="F20" i="66"/>
  <c r="N20" i="66"/>
  <c r="H22" i="66"/>
  <c r="M22" i="66"/>
  <c r="L19" i="66"/>
  <c r="H15" i="66"/>
  <c r="L17" i="66"/>
  <c r="G18" i="66"/>
  <c r="E15" i="66"/>
  <c r="K20" i="66"/>
  <c r="F22" i="66"/>
  <c r="L22" i="66"/>
  <c r="O21" i="66"/>
  <c r="E13" i="66"/>
  <c r="I15" i="66"/>
  <c r="G19" i="66"/>
  <c r="H14" i="66"/>
  <c r="O22" i="66"/>
  <c r="N13" i="66"/>
  <c r="H21" i="66"/>
  <c r="G15" i="25"/>
  <c r="G14" i="25"/>
  <c r="C9" i="31"/>
  <c r="G17" i="25"/>
  <c r="C10" i="31"/>
  <c r="G20" i="25"/>
  <c r="G18" i="25"/>
  <c r="G16" i="25"/>
  <c r="G21" i="25"/>
  <c r="G13" i="25"/>
  <c r="G19" i="25"/>
  <c r="C7" i="31"/>
  <c r="E22" i="25"/>
  <c r="E43" i="25" l="1"/>
  <c r="G10" i="31"/>
  <c r="G43" i="25" s="1"/>
  <c r="E54" i="25"/>
  <c r="G7" i="31"/>
  <c r="G54" i="25" s="1"/>
  <c r="G9" i="31"/>
  <c r="G49" i="25" s="1"/>
  <c r="E49" i="25"/>
  <c r="E122" i="31"/>
  <c r="G13" i="31"/>
  <c r="Q20" i="31"/>
  <c r="P20" i="31"/>
  <c r="M25" i="31"/>
  <c r="G109" i="31"/>
  <c r="G85" i="31"/>
  <c r="Q16" i="31"/>
  <c r="P16" i="31"/>
  <c r="G61" i="31"/>
  <c r="G121" i="31"/>
  <c r="P24" i="31"/>
  <c r="Q24" i="31"/>
  <c r="P22" i="31"/>
  <c r="Q22" i="31"/>
  <c r="Q19" i="31"/>
  <c r="P19" i="31"/>
  <c r="G73" i="31"/>
  <c r="P17" i="31"/>
  <c r="Q17" i="31"/>
  <c r="P18" i="31"/>
  <c r="Q18" i="31"/>
  <c r="G97" i="31"/>
  <c r="G49" i="31"/>
  <c r="Q21" i="31"/>
  <c r="P21" i="31"/>
  <c r="G25" i="31"/>
  <c r="G37" i="31"/>
  <c r="P23" i="31"/>
  <c r="Q23" i="31"/>
  <c r="E22" i="66"/>
  <c r="J20" i="66"/>
  <c r="O19" i="66"/>
  <c r="I14" i="66"/>
  <c r="M19" i="66"/>
  <c r="F13" i="66"/>
  <c r="N17" i="66"/>
  <c r="M21" i="66"/>
  <c r="K14" i="66"/>
  <c r="E16" i="66"/>
  <c r="K15" i="66"/>
  <c r="D20" i="66"/>
  <c r="D21" i="66"/>
  <c r="D17" i="66"/>
  <c r="D15" i="66"/>
  <c r="D13" i="66"/>
  <c r="J17" i="66"/>
  <c r="J19" i="66"/>
  <c r="F17" i="66"/>
  <c r="I21" i="66"/>
  <c r="K18" i="66"/>
  <c r="M14" i="66"/>
  <c r="G13" i="66"/>
  <c r="M15" i="66"/>
  <c r="O14" i="66"/>
  <c r="H20" i="66"/>
  <c r="O17" i="66"/>
  <c r="J15" i="66"/>
  <c r="D14" i="66"/>
  <c r="D16" i="66"/>
  <c r="M18" i="66"/>
  <c r="L15" i="66"/>
  <c r="H16" i="66"/>
  <c r="K17" i="66"/>
  <c r="J22" i="66"/>
  <c r="K16" i="66"/>
  <c r="O18" i="66"/>
  <c r="D19" i="66"/>
  <c r="D18" i="66"/>
  <c r="D22" i="66"/>
  <c r="K21" i="66"/>
  <c r="F14" i="66"/>
  <c r="G16" i="66"/>
  <c r="H17" i="66"/>
  <c r="J21" i="66"/>
  <c r="J18" i="66"/>
  <c r="O15" i="66"/>
  <c r="E7" i="31"/>
  <c r="E9" i="31"/>
  <c r="E10" i="31"/>
  <c r="G22" i="25"/>
  <c r="Q25" i="31" l="1"/>
  <c r="P25" i="31"/>
  <c r="G122" i="31"/>
  <c r="C18" i="66"/>
  <c r="C21" i="66"/>
  <c r="C17" i="66"/>
  <c r="C19" i="66"/>
  <c r="C20" i="66"/>
  <c r="C16" i="66"/>
  <c r="C13" i="66"/>
  <c r="C14" i="66" l="1"/>
  <c r="C15" i="66"/>
  <c r="C22" i="66"/>
  <c r="F29" i="66" l="1"/>
  <c r="H26" i="66"/>
  <c r="O25" i="66"/>
  <c r="F26" i="66"/>
  <c r="G27" i="66"/>
  <c r="E30" i="66"/>
  <c r="O28" i="66"/>
  <c r="O29" i="66"/>
  <c r="L30" i="66"/>
  <c r="G30" i="66"/>
  <c r="K26" i="66"/>
  <c r="H30" i="66"/>
  <c r="M29" i="66"/>
  <c r="F27" i="66"/>
  <c r="I30" i="66"/>
  <c r="F23" i="66"/>
  <c r="F30" i="66"/>
  <c r="L26" i="66"/>
  <c r="J27" i="66"/>
  <c r="O30" i="66"/>
  <c r="E24" i="66"/>
  <c r="E26" i="66"/>
  <c r="H28" i="66"/>
  <c r="G23" i="66"/>
  <c r="G28" i="66"/>
  <c r="H24" i="66"/>
  <c r="E28" i="66"/>
  <c r="K29" i="66"/>
  <c r="G29" i="66"/>
  <c r="K25" i="66"/>
  <c r="J30" i="66"/>
  <c r="L27" i="66"/>
  <c r="I24" i="66"/>
  <c r="I29" i="66"/>
  <c r="N28" i="66"/>
  <c r="H29" i="66"/>
  <c r="L24" i="66"/>
  <c r="L29" i="66"/>
  <c r="K24" i="66"/>
  <c r="J26" i="66"/>
  <c r="L23" i="66"/>
  <c r="E27" i="66"/>
  <c r="F25" i="66"/>
  <c r="O24" i="66"/>
  <c r="L28" i="66"/>
  <c r="J23" i="66"/>
  <c r="L25" i="66"/>
  <c r="I25" i="66"/>
  <c r="N30" i="66"/>
  <c r="N26" i="66"/>
  <c r="F28" i="66"/>
  <c r="M23" i="66"/>
  <c r="G26" i="66"/>
  <c r="N29" i="66"/>
  <c r="G24" i="66"/>
  <c r="O27" i="66"/>
  <c r="J24" i="66"/>
  <c r="E29" i="66"/>
  <c r="G25" i="66"/>
  <c r="E25" i="66"/>
  <c r="J25" i="66"/>
  <c r="H25" i="66"/>
  <c r="O26" i="66"/>
  <c r="I26" i="66"/>
  <c r="N24" i="66"/>
  <c r="M26" i="66"/>
  <c r="I23" i="66"/>
  <c r="F24" i="66"/>
  <c r="O23" i="66"/>
  <c r="N25" i="66"/>
  <c r="J28" i="66"/>
  <c r="N23" i="66"/>
  <c r="H23" i="66"/>
  <c r="J29" i="66"/>
  <c r="K28" i="66"/>
  <c r="I27" i="66"/>
  <c r="I28" i="66"/>
  <c r="N27" i="66"/>
  <c r="M27" i="66"/>
  <c r="M30" i="66"/>
  <c r="H27" i="66"/>
  <c r="K27" i="66"/>
  <c r="M28" i="66"/>
  <c r="K30" i="66"/>
  <c r="K23" i="66"/>
  <c r="M24" i="66"/>
  <c r="M25" i="66"/>
  <c r="E23" i="66"/>
  <c r="D27" i="66" l="1"/>
  <c r="D29" i="66"/>
  <c r="D25" i="66"/>
  <c r="D23" i="66"/>
  <c r="D30" i="66"/>
  <c r="D28" i="66"/>
  <c r="D26" i="66"/>
  <c r="D24" i="66"/>
  <c r="C27" i="66"/>
  <c r="C30" i="66"/>
  <c r="C26" i="66"/>
  <c r="C29" i="66"/>
  <c r="C25" i="66"/>
  <c r="C28" i="66"/>
  <c r="C24" i="66"/>
  <c r="C23" i="66" l="1"/>
</calcChain>
</file>

<file path=xl/comments1.xml><?xml version="1.0" encoding="utf-8"?>
<comments xmlns="http://schemas.openxmlformats.org/spreadsheetml/2006/main">
  <authors>
    <author>PacifiCorp</author>
  </authors>
  <commentList>
    <comment ref="H5" authorId="0" shapeId="0">
      <text>
        <r>
          <rPr>
            <b/>
            <sz val="8"/>
            <color indexed="81"/>
            <rFont val="Tahoma"/>
            <family val="2"/>
          </rPr>
          <t>PacifiCorp:</t>
        </r>
        <r>
          <rPr>
            <sz val="8"/>
            <color indexed="81"/>
            <rFont val="Tahoma"/>
            <family val="2"/>
          </rPr>
          <t xml:space="preserve">
Date that deal is evaluated.</t>
        </r>
      </text>
    </comment>
  </commentList>
</comments>
</file>

<file path=xl/comments2.xml><?xml version="1.0" encoding="utf-8"?>
<comments xmlns="http://schemas.openxmlformats.org/spreadsheetml/2006/main">
  <authors>
    <author>Alpay, Ebru</author>
  </authors>
  <commentList>
    <comment ref="C75" authorId="0" shapeId="0">
      <text>
        <r>
          <rPr>
            <sz val="9"/>
            <color indexed="81"/>
            <rFont val="Tahoma"/>
            <family val="2"/>
          </rPr>
          <t xml:space="preserve">Should this be zero if this inly holding reserves?
</t>
        </r>
      </text>
    </comment>
  </commentList>
</comments>
</file>

<file path=xl/sharedStrings.xml><?xml version="1.0" encoding="utf-8"?>
<sst xmlns="http://schemas.openxmlformats.org/spreadsheetml/2006/main" count="1182" uniqueCount="246">
  <si>
    <t>Year</t>
  </si>
  <si>
    <t>(a)</t>
  </si>
  <si>
    <t>(b)</t>
  </si>
  <si>
    <t>(c)</t>
  </si>
  <si>
    <t>(d)</t>
  </si>
  <si>
    <t>(e)</t>
  </si>
  <si>
    <t>Capacity</t>
  </si>
  <si>
    <t>(f)</t>
  </si>
  <si>
    <t>$/kW</t>
  </si>
  <si>
    <t>$/kW-yr</t>
  </si>
  <si>
    <t>Estimated Capital Cost</t>
  </si>
  <si>
    <t>Fixed Capital Cost at Real Levelized Rate</t>
  </si>
  <si>
    <t>Fixed O&amp;M</t>
  </si>
  <si>
    <t>Variable O&amp;M</t>
  </si>
  <si>
    <t>Total Price @</t>
  </si>
  <si>
    <t>Capacity Factor</t>
  </si>
  <si>
    <t xml:space="preserve"> $/kW-yr</t>
  </si>
  <si>
    <t>Avoided Cost Prices</t>
  </si>
  <si>
    <t>Energy</t>
  </si>
  <si>
    <t>Only Price</t>
  </si>
  <si>
    <t>Table 1</t>
  </si>
  <si>
    <t>Fuel Cost</t>
  </si>
  <si>
    <t>(g)</t>
  </si>
  <si>
    <t>(h)</t>
  </si>
  <si>
    <t>(i)</t>
  </si>
  <si>
    <t>Sources, Inputs and Assumptions</t>
  </si>
  <si>
    <t>PacifiCorp</t>
  </si>
  <si>
    <t>Delivered</t>
  </si>
  <si>
    <t>Peak Type:</t>
  </si>
  <si>
    <t>Quote Date</t>
  </si>
  <si>
    <t>Burnertip Natural Gas Price Forecast</t>
  </si>
  <si>
    <t>$/MWh</t>
  </si>
  <si>
    <t>MW</t>
  </si>
  <si>
    <t>Fixed</t>
  </si>
  <si>
    <t>CF</t>
  </si>
  <si>
    <t>Appendix B</t>
  </si>
  <si>
    <t xml:space="preserve">  Payment Factor</t>
  </si>
  <si>
    <t xml:space="preserve">  Capacity Factor</t>
  </si>
  <si>
    <t>Start</t>
  </si>
  <si>
    <t>Resource Capacity</t>
  </si>
  <si>
    <t>Nominal Avoided Costs Calculated Monthly</t>
  </si>
  <si>
    <t>End</t>
  </si>
  <si>
    <t>Capacity $</t>
  </si>
  <si>
    <t>Total</t>
  </si>
  <si>
    <t>Month</t>
  </si>
  <si>
    <t>Avoided $</t>
  </si>
  <si>
    <t>MWH</t>
  </si>
  <si>
    <t>Offset</t>
  </si>
  <si>
    <t>Date Test</t>
  </si>
  <si>
    <t>Net Power Cost</t>
  </si>
  <si>
    <t>Dollars</t>
  </si>
  <si>
    <t>AC Price</t>
  </si>
  <si>
    <t>Total Resource Costs</t>
  </si>
  <si>
    <r>
      <t>$/MWh</t>
    </r>
    <r>
      <rPr>
        <vertAlign val="superscript"/>
        <sz val="9"/>
        <rFont val="Times New Roman"/>
        <family val="1"/>
      </rPr>
      <t xml:space="preserve"> (2)</t>
    </r>
  </si>
  <si>
    <t>Study_Name:</t>
  </si>
  <si>
    <t>Table 4</t>
  </si>
  <si>
    <t>Table 3</t>
  </si>
  <si>
    <t>Capacity Contribution</t>
  </si>
  <si>
    <t>IRP - Utah Greenfield</t>
  </si>
  <si>
    <t>IRP West Side</t>
  </si>
  <si>
    <t>IRP - Wyo NE</t>
  </si>
  <si>
    <t>Fixed Costs</t>
  </si>
  <si>
    <t>Source:</t>
  </si>
  <si>
    <t>(c)(f)</t>
  </si>
  <si>
    <t xml:space="preserve">  Plant capacity cost</t>
  </si>
  <si>
    <t>Wind</t>
  </si>
  <si>
    <t>Cost and Input Assumptions</t>
  </si>
  <si>
    <t xml:space="preserve">  Fixed O&amp;M, plus on-going capital cost</t>
  </si>
  <si>
    <t xml:space="preserve">  Variable O&amp;M</t>
  </si>
  <si>
    <t xml:space="preserve">  Tax Credit $/MWh</t>
  </si>
  <si>
    <t>energy</t>
  </si>
  <si>
    <t>capacity</t>
  </si>
  <si>
    <t>Total Resource Cost</t>
  </si>
  <si>
    <t>Deferral (Nameplate MW)</t>
  </si>
  <si>
    <t>Resource Cost ($/kw-year)</t>
  </si>
  <si>
    <t>Deferred Cost (Millions $/year)</t>
  </si>
  <si>
    <t>Total Capacity Deferral</t>
  </si>
  <si>
    <t>$/kw-year</t>
  </si>
  <si>
    <t>Millions $/year</t>
  </si>
  <si>
    <t xml:space="preserve">start </t>
  </si>
  <si>
    <t>end</t>
  </si>
  <si>
    <t>Months In Service</t>
  </si>
  <si>
    <t>#</t>
  </si>
  <si>
    <t>Transfer Capacity (MW)</t>
  </si>
  <si>
    <t>Transmission Deferral (MW)</t>
  </si>
  <si>
    <t>IRP17 Aeolus Trans</t>
  </si>
  <si>
    <t>Retail Revenue Requirement</t>
  </si>
  <si>
    <t>Transmission Deferral %</t>
  </si>
  <si>
    <t>Transmission Upgrade Capacity</t>
  </si>
  <si>
    <t>West Side</t>
  </si>
  <si>
    <t>First Year real levelized</t>
  </si>
  <si>
    <t>Network Upgrade</t>
  </si>
  <si>
    <t>Year of deferral</t>
  </si>
  <si>
    <t>15 Year Starting 2020</t>
  </si>
  <si>
    <t>Table 2</t>
  </si>
  <si>
    <t>Avoided Energy Costs - Scheduled Hours ($/MWh)</t>
  </si>
  <si>
    <t>Winter Season</t>
  </si>
  <si>
    <t>Summer Season</t>
  </si>
  <si>
    <t>Energy Only</t>
  </si>
  <si>
    <t>2019 IRP Wyoming Wind Resource</t>
  </si>
  <si>
    <t>H4.AE1_WD</t>
  </si>
  <si>
    <t>2018 $</t>
  </si>
  <si>
    <t>Plant Costs  - 2019 IRP Update - Table 6.1 &amp; 6.2</t>
  </si>
  <si>
    <t>COD</t>
  </si>
  <si>
    <t>check Capital cost</t>
  </si>
  <si>
    <t>EPM Input files</t>
  </si>
  <si>
    <t>checkFOM</t>
  </si>
  <si>
    <t>40% PTC</t>
  </si>
  <si>
    <t>Check VOM</t>
  </si>
  <si>
    <t>Wheeling ($ MWh)</t>
  </si>
  <si>
    <t>2019 IRP Utah South Solar with Storage</t>
  </si>
  <si>
    <t>L1.US1_PVS</t>
  </si>
  <si>
    <t>L1.US1_PV</t>
  </si>
  <si>
    <t>includes 30% ITC</t>
  </si>
  <si>
    <t>Operating Reserve credit</t>
  </si>
  <si>
    <t>Granularity adjustment</t>
  </si>
  <si>
    <t>Levelized</t>
  </si>
  <si>
    <t>Inflation/Escalation</t>
  </si>
  <si>
    <t>IRP 2019</t>
  </si>
  <si>
    <t>Total O&amp;M at Expected CF</t>
  </si>
  <si>
    <t>Total Resource Fixed Costs</t>
  </si>
  <si>
    <t>Total Resource Energy Cost</t>
  </si>
  <si>
    <t>$/MMBtu</t>
  </si>
  <si>
    <t>Source: (a)(c)(d)</t>
  </si>
  <si>
    <t>CCCT Statistics</t>
  </si>
  <si>
    <t>Percent</t>
  </si>
  <si>
    <t>Cap Cost</t>
  </si>
  <si>
    <t>SCCT Dry "F" - Turbine</t>
  </si>
  <si>
    <t>Capacity Weighted</t>
  </si>
  <si>
    <t>aMW</t>
  </si>
  <si>
    <t>Variable</t>
  </si>
  <si>
    <t>Heat Rate</t>
  </si>
  <si>
    <t>Energy Weighted</t>
  </si>
  <si>
    <t>Rounded</t>
  </si>
  <si>
    <t>SCCT</t>
  </si>
  <si>
    <t>Duct Firing</t>
  </si>
  <si>
    <t xml:space="preserve">  MW Plant Capacity</t>
  </si>
  <si>
    <t xml:space="preserve">  Plant Capacity Cost</t>
  </si>
  <si>
    <t xml:space="preserve">  Fixed O&amp;M &amp; Capitalized O&amp;M</t>
  </si>
  <si>
    <t xml:space="preserve">  Fixed Pipeline</t>
  </si>
  <si>
    <t xml:space="preserve">  Fixed O&amp;M Including Fixed Pipeline &amp; Capitalized O&amp;M ($/kW-Yr)</t>
  </si>
  <si>
    <t xml:space="preserve">  Variable O&amp;M Costs &amp; Capitalized Variable O&amp;M ($/MWh)</t>
  </si>
  <si>
    <t xml:space="preserve">  Heat Rate in btu/kWh</t>
  </si>
  <si>
    <t xml:space="preserve">  Energy Weighted Capacity Factor</t>
  </si>
  <si>
    <t xml:space="preserve">2019 IRP SCCT Resource Costs </t>
  </si>
  <si>
    <t xml:space="preserve">Plant Costs  - 2019 IRP - Table 6.1 &amp; 6.2 </t>
  </si>
  <si>
    <t>Naughton</t>
  </si>
  <si>
    <t>Burner tip</t>
  </si>
  <si>
    <t>L1.UN1_PVS</t>
  </si>
  <si>
    <t>Naughton - 185 MW - SCCT Frame "F" x1 - East Side Resource (6,050')</t>
  </si>
  <si>
    <t>L1.JBB_PVS</t>
  </si>
  <si>
    <t>H1.SO1_PVS</t>
  </si>
  <si>
    <t>L1.SO1_PVS</t>
  </si>
  <si>
    <t>2019 IRP Jim Bridger Solar with Storage</t>
  </si>
  <si>
    <t>2019 IRP Utah North Solar with Storage</t>
  </si>
  <si>
    <t>2019 IRP Southen Oregon Solar with Storage</t>
  </si>
  <si>
    <t>L1.YK1_PVS</t>
  </si>
  <si>
    <t>I_NTN_SC_FRM</t>
  </si>
  <si>
    <t>WY wind Tax</t>
  </si>
  <si>
    <t>H_.GO2_WD</t>
  </si>
  <si>
    <t>L_.GO2_WD</t>
  </si>
  <si>
    <t>2019 IRP Idaho Wind Resource</t>
  </si>
  <si>
    <t>2019 IRP Yakima Wind with Storage Resource</t>
  </si>
  <si>
    <t>H_.YK1_WDS</t>
  </si>
  <si>
    <t>IRP19Wind_WYAE</t>
  </si>
  <si>
    <t>Total Resource Cost ($/MWh)</t>
  </si>
  <si>
    <t>Discount Rate - 2019 IRP Update</t>
  </si>
  <si>
    <t>30 year levelized</t>
  </si>
  <si>
    <t>IRP19Solar_wS_UT_UTS</t>
  </si>
  <si>
    <t>IRP19Solar_wS_UT_UTN</t>
  </si>
  <si>
    <t>IRP19Solar_wS_WY_JB</t>
  </si>
  <si>
    <t>IRP19Solar_wS_OR</t>
  </si>
  <si>
    <t>IRP19Solar_wS_YK</t>
  </si>
  <si>
    <t>IRP19Wind_ID</t>
  </si>
  <si>
    <t>IRP19_SCCT_NTN_2026_185MW</t>
  </si>
  <si>
    <t>IRP19 Avg Inflation rate</t>
  </si>
  <si>
    <t>L_.JBB_PVS</t>
  </si>
  <si>
    <t>H_.GO2_WDS</t>
  </si>
  <si>
    <t>IRP19Wind_wS_ID</t>
  </si>
  <si>
    <t>IRP19Wind_wS_YK</t>
  </si>
  <si>
    <t>L_.US4_PVS</t>
  </si>
  <si>
    <t>H_.US4_PVS</t>
  </si>
  <si>
    <t>Retail Revenue Requirement
($/kW-year, 2024$)</t>
  </si>
  <si>
    <t>Capital Cost (Mil $)</t>
  </si>
  <si>
    <t>CRF 1st Year Real</t>
  </si>
  <si>
    <t>Aeolus_Wyoming - to - Utah S, Expansion</t>
  </si>
  <si>
    <t>2019 IRP Transmission Costs</t>
  </si>
  <si>
    <t>Retail Revenue Requirement
($/kW-year, 2023$)</t>
  </si>
  <si>
    <t>Utah N, Transmission Integration</t>
  </si>
  <si>
    <t>Yakima, Transmission Integration</t>
  </si>
  <si>
    <t>Goshen - to - Utah N, Expansion</t>
  </si>
  <si>
    <t>Utah S, Transmission Integration-2023</t>
  </si>
  <si>
    <t>Utah S, Transmission Integration-2030</t>
  </si>
  <si>
    <t>Southern Oregon/California, Transmission Integration</t>
  </si>
  <si>
    <t>Retail Revenue Requirement
($/kW-year, 2029$)</t>
  </si>
  <si>
    <t>Retail Revenue Requirement
($/kW-year, 2033$)</t>
  </si>
  <si>
    <t>Retail Revenue Requirement
($/kW-year, 2030$)</t>
  </si>
  <si>
    <t>Yakima- to - Southern Oregon/California, Expansion</t>
  </si>
  <si>
    <t>Retail Revenue Requirement
($/kW-year, 2036$)</t>
  </si>
  <si>
    <t>Willamette Valley, Transmission Integration</t>
  </si>
  <si>
    <t>Retail Revenue Requirement
($/kW-year, 2037$)</t>
  </si>
  <si>
    <t>Wyoming SW, Transmission Integration</t>
  </si>
  <si>
    <t>IRP19Wind_ID_T</t>
  </si>
  <si>
    <t>IRP19Wind_WYAE_T</t>
  </si>
  <si>
    <t>IRP19Wind_wS_YK_T</t>
  </si>
  <si>
    <t>IRP19Wind_wS_ID_T</t>
  </si>
  <si>
    <t>IRP19Solar_wS_YK_T</t>
  </si>
  <si>
    <t>IRP19Wind_wS_YK_T 2029</t>
  </si>
  <si>
    <t>IRP19Wind_wS_YK_T 2037</t>
  </si>
  <si>
    <t>IRP19Solar_wS_YK_T 2024</t>
  </si>
  <si>
    <t>IRP19Solar_wS_YK_T 2036</t>
  </si>
  <si>
    <t>IRP19Solar_wS_OR_T</t>
  </si>
  <si>
    <t>IRP19Solar_wS_OR_T 2024</t>
  </si>
  <si>
    <t>IRP19Solar_wS_OR_T 2033</t>
  </si>
  <si>
    <t>IRP19Solar_wS_UT_UTN_T</t>
  </si>
  <si>
    <t>IRP19Solar_wS_UT_UTN_T 2024</t>
  </si>
  <si>
    <t>IRP19Solar_wS_WY_JB_T</t>
  </si>
  <si>
    <t>IRP19Solar_wS_WY_JB_T 2024</t>
  </si>
  <si>
    <t>IRP19Solar_wS_WY_JB_T 2029</t>
  </si>
  <si>
    <t>IRP19Solar_wS_WY_JB_T 2038</t>
  </si>
  <si>
    <t>IRP19Solar_wS_UT_UTS_T</t>
  </si>
  <si>
    <t>IRP19Solar_wS_UT_UTS_T 2024</t>
  </si>
  <si>
    <t>IRP19Solar_wS_UT_UTS_T 2030</t>
  </si>
  <si>
    <t>IRP19Solar_wS_UT_UTS_T 2037</t>
  </si>
  <si>
    <t>15 Year Starting 2023</t>
  </si>
  <si>
    <t>Network Upgrade ($/kw-yr)</t>
  </si>
  <si>
    <t>Bridger - to - Bridger West, Recovered Transmission 2029</t>
  </si>
  <si>
    <t>Bridger - to - Bridger West, Recovered Transmission 2024</t>
  </si>
  <si>
    <t>Utah S, Transmission Integration 2023</t>
  </si>
  <si>
    <t>Utah S, Transmission Integration 2030</t>
  </si>
  <si>
    <t>n/a</t>
  </si>
  <si>
    <t>Total Fixed Cost</t>
  </si>
  <si>
    <t xml:space="preserve">No resource cost tab </t>
  </si>
  <si>
    <t>if Deferred 1</t>
  </si>
  <si>
    <t>15 Year Starting 2021</t>
  </si>
  <si>
    <t>15 Year Starting 2022</t>
  </si>
  <si>
    <t>2019 IRP Utah Wind Resource</t>
  </si>
  <si>
    <t>PTC &amp; Variable O&amp;M</t>
  </si>
  <si>
    <t>REC Cost</t>
  </si>
  <si>
    <t>Net Cost</t>
  </si>
  <si>
    <t>H3.US1_WD_CP</t>
  </si>
  <si>
    <t>IRP19Wind_UT_CP_T</t>
  </si>
  <si>
    <t>Photovoltaic (Utility) 30% ITC</t>
  </si>
  <si>
    <t>QF - Sch37 - UT - Solar T</t>
  </si>
  <si>
    <t>2023$</t>
  </si>
  <si>
    <t>Company Official Inflation Forecast Dated September 30,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</si>
</sst>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7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"/>
    <numFmt numFmtId="166" formatCode="&quot;$&quot;#,##0.00"/>
    <numFmt numFmtId="167" formatCode="0.0%"/>
    <numFmt numFmtId="168" formatCode="_(* #,##0.00_);_(* \(#,##0.00\);_(* &quot;-&quot;_);_(@_)"/>
    <numFmt numFmtId="169" formatCode="_(&quot;$&quot;* #,##0_);_(&quot;$&quot;* \(#,##0\);_(&quot;$&quot;* &quot;-&quot;??_);_(@_)"/>
    <numFmt numFmtId="170" formatCode="mmm\ yyyy&quot;   &quot;"/>
    <numFmt numFmtId="171" formatCode="_(* #,##0_);[Red]_(* \(#,##0\);_(* &quot;-&quot;_);_(@_)"/>
    <numFmt numFmtId="172" formatCode="_(* #,##0.00_);[Red]_(* \(#,##0.00\);_(* &quot;-&quot;_);_(@_)"/>
    <numFmt numFmtId="173" formatCode="_(* #,##0.0_);[Red]_(* \(#,##0.0\);_(* &quot;-&quot;_);_(@_)"/>
    <numFmt numFmtId="174" formatCode="0.000%"/>
    <numFmt numFmtId="175" formatCode="&quot;$&quot;###0;[Red]\(&quot;$&quot;###0\)"/>
    <numFmt numFmtId="176" formatCode="0.0"/>
    <numFmt numFmtId="177" formatCode="&quot;$&quot;#,##0.00_)\(\5\)"/>
    <numFmt numFmtId="178" formatCode="#,##0\ ;\(#,##0\)"/>
    <numFmt numFmtId="179" formatCode="_(* #,##0.0000_);_(* \(#,##0.0000\);_(* &quot;-&quot;??_);_(@_)"/>
    <numFmt numFmtId="180" formatCode="&quot;$&quot;#,##0.00_)"/>
    <numFmt numFmtId="181" formatCode="#,##0.0000_);\(#,##0.0000\)"/>
    <numFmt numFmtId="182" formatCode="_(* #,##0.000_);_(* \(#,##0.000\);_(* &quot;-&quot;_);_(@_)"/>
    <numFmt numFmtId="183" formatCode="_(* #,##0.0_);_(* \(#,##0.0\);_(* &quot;-&quot;??_);_(@_)"/>
    <numFmt numFmtId="184" formatCode="0.0000%"/>
  </numFmts>
  <fonts count="39">
    <font>
      <sz val="10"/>
      <name val="Times New Roman"/>
      <family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  <font>
      <b/>
      <sz val="11"/>
      <name val="Times New Roman"/>
      <family val="1"/>
    </font>
    <font>
      <sz val="8"/>
      <name val="Times New Roman"/>
      <family val="1"/>
    </font>
    <font>
      <b/>
      <sz val="9"/>
      <name val="Times New Roman"/>
      <family val="1"/>
    </font>
    <font>
      <b/>
      <i/>
      <sz val="8"/>
      <color indexed="18"/>
      <name val="Helv"/>
    </font>
    <font>
      <vertAlign val="superscript"/>
      <sz val="9"/>
      <name val="Times New Roman"/>
      <family val="1"/>
    </font>
    <font>
      <b/>
      <sz val="8"/>
      <name val="Times New Roman"/>
      <family val="1"/>
    </font>
    <font>
      <sz val="6"/>
      <name val="Times New Roman"/>
      <family val="1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9"/>
      <name val="Arial"/>
      <family val="2"/>
    </font>
    <font>
      <b/>
      <u/>
      <sz val="12"/>
      <name val="Times New Roman"/>
      <family val="1"/>
    </font>
    <font>
      <sz val="8"/>
      <color indexed="12"/>
      <name val="Arial"/>
      <family val="2"/>
    </font>
    <font>
      <sz val="8"/>
      <color indexed="48"/>
      <name val="Arial"/>
      <family val="2"/>
    </font>
    <font>
      <sz val="9"/>
      <name val="Times New Roman"/>
      <family val="1"/>
    </font>
    <font>
      <sz val="8"/>
      <name val="Helv"/>
    </font>
    <font>
      <b/>
      <sz val="12"/>
      <name val="Arial"/>
      <family val="2"/>
    </font>
    <font>
      <sz val="10"/>
      <name val="Calibri"/>
      <family val="2"/>
      <scheme val="minor"/>
    </font>
    <font>
      <sz val="10"/>
      <color rgb="FFFF0000"/>
      <name val="Arial"/>
      <family val="2"/>
    </font>
    <font>
      <u/>
      <sz val="7.5"/>
      <color indexed="12"/>
      <name val="Arial"/>
      <family val="2"/>
    </font>
    <font>
      <b/>
      <sz val="9"/>
      <name val="CS Times"/>
    </font>
    <font>
      <sz val="9"/>
      <color indexed="12"/>
      <name val="CS Times"/>
    </font>
    <font>
      <sz val="9"/>
      <name val="CS Times"/>
    </font>
    <font>
      <sz val="10"/>
      <color rgb="FFFF0000"/>
      <name val="Times New Roman"/>
      <family val="1"/>
    </font>
    <font>
      <sz val="12"/>
      <name val="Times New Roman"/>
      <family val="1"/>
    </font>
    <font>
      <sz val="11"/>
      <name val="Times New Roman"/>
      <family val="1"/>
    </font>
    <font>
      <sz val="7"/>
      <name val="Times New Roman"/>
      <family val="1"/>
    </font>
    <font>
      <u/>
      <sz val="10"/>
      <name val="Times New Roman"/>
      <family val="1"/>
    </font>
    <font>
      <sz val="9"/>
      <color indexed="81"/>
      <name val="Tahoma"/>
      <family val="2"/>
    </font>
    <font>
      <b/>
      <u/>
      <sz val="10"/>
      <name val="Times New Roman"/>
      <family val="1"/>
    </font>
  </fonts>
  <fills count="14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30">
    <xf numFmtId="171" fontId="0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0" fillId="0" borderId="0" applyNumberFormat="0" applyFill="0" applyBorder="0" applyAlignment="0">
      <protection locked="0"/>
    </xf>
    <xf numFmtId="41" fontId="5" fillId="0" borderId="0"/>
    <xf numFmtId="171" fontId="5" fillId="0" borderId="0"/>
    <xf numFmtId="0" fontId="3" fillId="0" borderId="0"/>
    <xf numFmtId="0" fontId="5" fillId="0" borderId="0"/>
    <xf numFmtId="9" fontId="3" fillId="0" borderId="0" applyFont="0" applyFill="0" applyBorder="0" applyAlignment="0" applyProtection="0"/>
    <xf numFmtId="167" fontId="3" fillId="0" borderId="0"/>
    <xf numFmtId="167" fontId="3" fillId="0" borderId="0"/>
    <xf numFmtId="41" fontId="5" fillId="0" borderId="0"/>
    <xf numFmtId="171" fontId="5" fillId="0" borderId="0"/>
    <xf numFmtId="171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5" fontId="24" fillId="0" borderId="0" applyFont="0" applyFill="0" applyBorder="0" applyProtection="0">
      <alignment horizontal="right"/>
    </xf>
    <xf numFmtId="176" fontId="16" fillId="0" borderId="0" applyNumberFormat="0" applyFill="0" applyBorder="0" applyAlignment="0" applyProtection="0"/>
    <xf numFmtId="0" fontId="14" fillId="0" borderId="20" applyNumberFormat="0" applyBorder="0" applyAlignment="0"/>
    <xf numFmtId="12" fontId="25" fillId="7" borderId="19">
      <alignment horizontal="left"/>
    </xf>
    <xf numFmtId="37" fontId="14" fillId="8" borderId="0" applyNumberFormat="0" applyBorder="0" applyAlignment="0" applyProtection="0"/>
    <xf numFmtId="37" fontId="14" fillId="0" borderId="0"/>
    <xf numFmtId="3" fontId="21" fillId="9" borderId="21" applyProtection="0"/>
    <xf numFmtId="9" fontId="3" fillId="0" borderId="0" applyFont="0" applyFill="0" applyBorder="0" applyAlignment="0" applyProtection="0"/>
    <xf numFmtId="171" fontId="5" fillId="0" borderId="0"/>
    <xf numFmtId="0" fontId="3" fillId="0" borderId="0"/>
    <xf numFmtId="171" fontId="3" fillId="0" borderId="0"/>
    <xf numFmtId="0" fontId="28" fillId="0" borderId="0" applyNumberFormat="0" applyFill="0" applyBorder="0" applyAlignment="0" applyProtection="0">
      <alignment vertical="top"/>
      <protection locked="0"/>
    </xf>
    <xf numFmtId="43" fontId="2" fillId="0" borderId="0" applyFont="0" applyFill="0" applyBorder="0" applyAlignment="0" applyProtection="0"/>
    <xf numFmtId="0" fontId="1" fillId="0" borderId="0"/>
  </cellStyleXfs>
  <cellXfs count="396">
    <xf numFmtId="171" fontId="0" fillId="0" borderId="0" xfId="0"/>
    <xf numFmtId="171" fontId="6" fillId="0" borderId="0" xfId="0" applyFont="1" applyFill="1" applyAlignment="1">
      <alignment horizontal="centerContinuous"/>
    </xf>
    <xf numFmtId="171" fontId="9" fillId="0" borderId="0" xfId="0" applyFont="1" applyFill="1" applyAlignment="1">
      <alignment horizontal="centerContinuous"/>
    </xf>
    <xf numFmtId="171" fontId="5" fillId="0" borderId="0" xfId="0" applyFont="1" applyFill="1"/>
    <xf numFmtId="171" fontId="7" fillId="0" borderId="0" xfId="0" applyFont="1" applyFill="1" applyAlignment="1">
      <alignment horizontal="centerContinuous"/>
    </xf>
    <xf numFmtId="171" fontId="5" fillId="0" borderId="0" xfId="0" applyFont="1" applyFill="1" applyBorder="1"/>
    <xf numFmtId="171" fontId="5" fillId="0" borderId="0" xfId="0" applyFont="1" applyFill="1" applyAlignment="1">
      <alignment horizontal="center"/>
    </xf>
    <xf numFmtId="8" fontId="5" fillId="0" borderId="0" xfId="0" applyNumberFormat="1" applyFont="1" applyFill="1"/>
    <xf numFmtId="8" fontId="5" fillId="0" borderId="2" xfId="0" applyNumberFormat="1" applyFont="1" applyFill="1" applyBorder="1" applyAlignment="1">
      <alignment horizontal="center"/>
    </xf>
    <xf numFmtId="8" fontId="5" fillId="0" borderId="0" xfId="0" applyNumberFormat="1" applyFont="1" applyFill="1" applyBorder="1" applyAlignment="1">
      <alignment horizontal="center"/>
    </xf>
    <xf numFmtId="171" fontId="5" fillId="0" borderId="0" xfId="0" quotePrefix="1" applyFont="1" applyFill="1"/>
    <xf numFmtId="171" fontId="5" fillId="0" borderId="0" xfId="0" applyFont="1" applyFill="1" applyAlignment="1">
      <alignment horizontal="centerContinuous"/>
    </xf>
    <xf numFmtId="171" fontId="5" fillId="0" borderId="0" xfId="0" applyFont="1" applyFill="1" applyBorder="1" applyAlignment="1">
      <alignment horizontal="center"/>
    </xf>
    <xf numFmtId="8" fontId="5" fillId="0" borderId="8" xfId="0" applyNumberFormat="1" applyFont="1" applyFill="1" applyBorder="1" applyAlignment="1">
      <alignment horizontal="center"/>
    </xf>
    <xf numFmtId="8" fontId="5" fillId="0" borderId="11" xfId="0" applyNumberFormat="1" applyFont="1" applyFill="1" applyBorder="1" applyAlignment="1">
      <alignment horizontal="center"/>
    </xf>
    <xf numFmtId="0" fontId="5" fillId="0" borderId="10" xfId="0" applyNumberFormat="1" applyFont="1" applyFill="1" applyBorder="1" applyAlignment="1">
      <alignment horizontal="center"/>
    </xf>
    <xf numFmtId="171" fontId="4" fillId="0" borderId="5" xfId="0" applyFont="1" applyFill="1" applyBorder="1" applyAlignment="1">
      <alignment horizontal="center"/>
    </xf>
    <xf numFmtId="171" fontId="4" fillId="0" borderId="5" xfId="0" applyFont="1" applyFill="1" applyBorder="1" applyAlignment="1">
      <alignment horizontal="center" wrapText="1"/>
    </xf>
    <xf numFmtId="171" fontId="12" fillId="0" borderId="6" xfId="0" quotePrefix="1" applyFont="1" applyFill="1" applyBorder="1" applyAlignment="1">
      <alignment horizontal="center" wrapText="1"/>
    </xf>
    <xf numFmtId="171" fontId="12" fillId="0" borderId="6" xfId="0" applyFont="1" applyFill="1" applyBorder="1" applyAlignment="1">
      <alignment horizontal="center" wrapText="1"/>
    </xf>
    <xf numFmtId="171" fontId="4" fillId="0" borderId="0" xfId="0" applyFont="1" applyFill="1" applyAlignment="1">
      <alignment horizontal="centerContinuous"/>
    </xf>
    <xf numFmtId="171" fontId="4" fillId="0" borderId="5" xfId="0" applyFont="1" applyFill="1" applyBorder="1"/>
    <xf numFmtId="171" fontId="4" fillId="0" borderId="13" xfId="0" applyFont="1" applyFill="1" applyBorder="1" applyAlignment="1">
      <alignment horizontal="center"/>
    </xf>
    <xf numFmtId="171" fontId="4" fillId="0" borderId="6" xfId="0" applyFont="1" applyFill="1" applyBorder="1"/>
    <xf numFmtId="171" fontId="4" fillId="0" borderId="6" xfId="0" applyFont="1" applyFill="1" applyBorder="1" applyAlignment="1">
      <alignment horizontal="center"/>
    </xf>
    <xf numFmtId="8" fontId="13" fillId="0" borderId="0" xfId="0" applyNumberFormat="1" applyFont="1" applyFill="1" applyAlignment="1">
      <alignment horizontal="center"/>
    </xf>
    <xf numFmtId="0" fontId="4" fillId="0" borderId="0" xfId="0" applyNumberFormat="1" applyFont="1" applyFill="1" applyAlignment="1">
      <alignment horizontal="center"/>
    </xf>
    <xf numFmtId="166" fontId="5" fillId="0" borderId="0" xfId="0" applyNumberFormat="1" applyFont="1" applyFill="1" applyBorder="1" applyAlignment="1">
      <alignment horizontal="center"/>
    </xf>
    <xf numFmtId="171" fontId="7" fillId="0" borderId="7" xfId="0" applyFont="1" applyFill="1" applyBorder="1" applyAlignment="1">
      <alignment horizontal="centerContinuous"/>
    </xf>
    <xf numFmtId="171" fontId="14" fillId="2" borderId="0" xfId="0" applyFont="1" applyFill="1" applyAlignment="1">
      <alignment horizontal="centerContinuous"/>
    </xf>
    <xf numFmtId="171" fontId="16" fillId="2" borderId="0" xfId="0" applyFont="1" applyFill="1" applyBorder="1" applyAlignment="1">
      <alignment horizontal="centerContinuous"/>
    </xf>
    <xf numFmtId="170" fontId="14" fillId="2" borderId="0" xfId="1" applyNumberFormat="1" applyFont="1" applyFill="1" applyAlignment="1">
      <alignment horizontal="centerContinuous"/>
    </xf>
    <xf numFmtId="171" fontId="14" fillId="0" borderId="0" xfId="0" applyFont="1" applyFill="1" applyBorder="1"/>
    <xf numFmtId="171" fontId="16" fillId="0" borderId="0" xfId="0" applyFont="1" applyFill="1" applyBorder="1" applyAlignment="1">
      <alignment wrapText="1"/>
    </xf>
    <xf numFmtId="171" fontId="14" fillId="0" borderId="0" xfId="0" applyFont="1" applyFill="1" applyBorder="1" applyAlignment="1">
      <alignment horizontal="center"/>
    </xf>
    <xf numFmtId="168" fontId="14" fillId="0" borderId="0" xfId="0" applyNumberFormat="1" applyFont="1" applyFill="1" applyBorder="1"/>
    <xf numFmtId="2" fontId="5" fillId="0" borderId="0" xfId="0" applyNumberFormat="1" applyFont="1" applyFill="1" applyAlignment="1">
      <alignment horizontal="center"/>
    </xf>
    <xf numFmtId="2" fontId="5" fillId="0" borderId="0" xfId="0" applyNumberFormat="1" applyFont="1" applyFill="1" applyBorder="1" applyAlignment="1">
      <alignment horizontal="center"/>
    </xf>
    <xf numFmtId="39" fontId="5" fillId="0" borderId="0" xfId="0" applyNumberFormat="1" applyFont="1" applyFill="1" applyBorder="1" applyAlignment="1">
      <alignment horizontal="center"/>
    </xf>
    <xf numFmtId="171" fontId="4" fillId="0" borderId="0" xfId="0" applyFont="1" applyFill="1" applyBorder="1" applyAlignment="1">
      <alignment horizontal="center"/>
    </xf>
    <xf numFmtId="171" fontId="4" fillId="0" borderId="16" xfId="0" applyFont="1" applyFill="1" applyBorder="1" applyAlignment="1">
      <alignment horizontal="centerContinuous"/>
    </xf>
    <xf numFmtId="167" fontId="0" fillId="0" borderId="0" xfId="8" applyNumberFormat="1" applyFont="1" applyFill="1"/>
    <xf numFmtId="171" fontId="4" fillId="0" borderId="16" xfId="5" applyFont="1" applyFill="1" applyBorder="1" applyAlignment="1">
      <alignment horizontal="centerContinuous"/>
    </xf>
    <xf numFmtId="171" fontId="20" fillId="0" borderId="0" xfId="5" applyFont="1" applyFill="1" applyBorder="1"/>
    <xf numFmtId="2" fontId="5" fillId="0" borderId="2" xfId="0" applyNumberFormat="1" applyFont="1" applyFill="1" applyBorder="1" applyAlignment="1">
      <alignment horizontal="center"/>
    </xf>
    <xf numFmtId="8" fontId="5" fillId="0" borderId="0" xfId="0" quotePrefix="1" applyNumberFormat="1" applyFont="1" applyFill="1" applyBorder="1" applyAlignment="1">
      <alignment horizontal="center"/>
    </xf>
    <xf numFmtId="171" fontId="14" fillId="0" borderId="0" xfId="0" applyFont="1" applyFill="1" applyAlignment="1">
      <alignment horizontal="centerContinuous"/>
    </xf>
    <xf numFmtId="171" fontId="5" fillId="0" borderId="0" xfId="0" applyFont="1" applyFill="1" applyBorder="1" applyAlignment="1">
      <alignment horizontal="left" indent="1"/>
    </xf>
    <xf numFmtId="171" fontId="5" fillId="0" borderId="0" xfId="0" applyFont="1" applyFill="1" applyAlignment="1">
      <alignment horizontal="left" indent="1"/>
    </xf>
    <xf numFmtId="171" fontId="0" fillId="0" borderId="0" xfId="0" applyFill="1"/>
    <xf numFmtId="43" fontId="0" fillId="0" borderId="0" xfId="1" applyFont="1" applyFill="1"/>
    <xf numFmtId="171" fontId="0" fillId="0" borderId="0" xfId="0" quotePrefix="1" applyFont="1" applyFill="1"/>
    <xf numFmtId="167" fontId="5" fillId="0" borderId="0" xfId="8" applyNumberFormat="1" applyFont="1" applyFill="1" applyAlignment="1">
      <alignment horizontal="center"/>
    </xf>
    <xf numFmtId="41" fontId="5" fillId="0" borderId="0" xfId="11"/>
    <xf numFmtId="41" fontId="5" fillId="0" borderId="0" xfId="11" applyFont="1" applyFill="1"/>
    <xf numFmtId="0" fontId="0" fillId="0" borderId="0" xfId="11" applyNumberFormat="1" applyFont="1" applyFill="1" applyAlignment="1">
      <alignment horizontal="left"/>
    </xf>
    <xf numFmtId="171" fontId="3" fillId="0" borderId="0" xfId="10" applyNumberFormat="1" applyFont="1"/>
    <xf numFmtId="173" fontId="3" fillId="5" borderId="0" xfId="10" applyNumberFormat="1" applyFont="1" applyFill="1"/>
    <xf numFmtId="169" fontId="3" fillId="0" borderId="0" xfId="2" applyNumberFormat="1" applyFont="1"/>
    <xf numFmtId="10" fontId="3" fillId="0" borderId="0" xfId="8" applyNumberFormat="1" applyFont="1"/>
    <xf numFmtId="171" fontId="3" fillId="0" borderId="5" xfId="10" applyNumberFormat="1" applyFont="1" applyBorder="1"/>
    <xf numFmtId="171" fontId="3" fillId="0" borderId="7" xfId="10" applyNumberFormat="1" applyFont="1" applyBorder="1" applyAlignment="1">
      <alignment horizontal="center"/>
    </xf>
    <xf numFmtId="171" fontId="3" fillId="0" borderId="3" xfId="10" applyNumberFormat="1" applyFont="1" applyBorder="1" applyAlignment="1">
      <alignment horizontal="centerContinuous"/>
    </xf>
    <xf numFmtId="171" fontId="3" fillId="0" borderId="4" xfId="10" applyNumberFormat="1" applyFont="1" applyBorder="1" applyAlignment="1">
      <alignment horizontal="centerContinuous"/>
    </xf>
    <xf numFmtId="171" fontId="3" fillId="0" borderId="6" xfId="10" applyNumberFormat="1" applyFont="1" applyBorder="1"/>
    <xf numFmtId="171" fontId="3" fillId="0" borderId="4" xfId="10" applyNumberFormat="1" applyFont="1" applyBorder="1" applyAlignment="1">
      <alignment horizontal="center"/>
    </xf>
    <xf numFmtId="171" fontId="3" fillId="0" borderId="3" xfId="10" applyNumberFormat="1" applyFont="1" applyBorder="1" applyAlignment="1">
      <alignment horizontal="center"/>
    </xf>
    <xf numFmtId="171" fontId="3" fillId="0" borderId="6" xfId="10" applyNumberFormat="1" applyFont="1" applyBorder="1" applyAlignment="1">
      <alignment horizontal="center"/>
    </xf>
    <xf numFmtId="171" fontId="3" fillId="0" borderId="9" xfId="10" applyNumberFormat="1" applyFont="1" applyBorder="1" applyAlignment="1">
      <alignment horizontal="centerContinuous"/>
    </xf>
    <xf numFmtId="171" fontId="3" fillId="0" borderId="2" xfId="10" applyNumberFormat="1" applyFont="1" applyBorder="1"/>
    <xf numFmtId="41" fontId="3" fillId="0" borderId="8" xfId="10" applyNumberFormat="1" applyFont="1" applyBorder="1"/>
    <xf numFmtId="41" fontId="3" fillId="0" borderId="11" xfId="10" applyNumberFormat="1" applyFont="1" applyBorder="1"/>
    <xf numFmtId="168" fontId="3" fillId="0" borderId="8" xfId="10" applyNumberFormat="1" applyFont="1" applyBorder="1"/>
    <xf numFmtId="0" fontId="3" fillId="0" borderId="0" xfId="10" applyNumberFormat="1" applyFont="1"/>
    <xf numFmtId="17" fontId="3" fillId="0" borderId="5" xfId="10" applyNumberFormat="1" applyFont="1" applyBorder="1" applyAlignment="1">
      <alignment horizontal="center"/>
    </xf>
    <xf numFmtId="171" fontId="3" fillId="0" borderId="0" xfId="10" applyNumberFormat="1" applyFont="1" applyBorder="1"/>
    <xf numFmtId="168" fontId="3" fillId="0" borderId="11" xfId="10" applyNumberFormat="1" applyFont="1" applyBorder="1"/>
    <xf numFmtId="171" fontId="3" fillId="0" borderId="13" xfId="10" applyNumberFormat="1" applyFont="1" applyBorder="1"/>
    <xf numFmtId="17" fontId="3" fillId="0" borderId="13" xfId="10" applyNumberFormat="1" applyFont="1" applyBorder="1" applyAlignment="1">
      <alignment horizontal="center"/>
    </xf>
    <xf numFmtId="171" fontId="3" fillId="0" borderId="1" xfId="10" applyNumberFormat="1" applyFont="1" applyBorder="1"/>
    <xf numFmtId="41" fontId="3" fillId="0" borderId="12" xfId="10" applyNumberFormat="1" applyFont="1" applyBorder="1"/>
    <xf numFmtId="168" fontId="3" fillId="0" borderId="12" xfId="10" applyNumberFormat="1" applyFont="1" applyBorder="1"/>
    <xf numFmtId="17" fontId="3" fillId="0" borderId="6" xfId="10" applyNumberFormat="1" applyFont="1" applyBorder="1" applyAlignment="1">
      <alignment horizontal="center"/>
    </xf>
    <xf numFmtId="171" fontId="15" fillId="0" borderId="0" xfId="10" applyNumberFormat="1" applyFont="1" applyAlignment="1">
      <alignment horizontal="centerContinuous"/>
    </xf>
    <xf numFmtId="0" fontId="0" fillId="0" borderId="0" xfId="7" applyFont="1" applyFill="1" applyBorder="1" applyAlignment="1">
      <alignment horizontal="center"/>
    </xf>
    <xf numFmtId="171" fontId="0" fillId="0" borderId="0" xfId="0" applyFont="1" applyFill="1"/>
    <xf numFmtId="171" fontId="0" fillId="0" borderId="0" xfId="0" applyFont="1" applyFill="1" applyBorder="1"/>
    <xf numFmtId="1" fontId="0" fillId="0" borderId="0" xfId="6" applyNumberFormat="1" applyFont="1" applyFill="1" applyAlignment="1" applyProtection="1">
      <alignment horizontal="center"/>
      <protection locked="0"/>
    </xf>
    <xf numFmtId="171" fontId="5" fillId="0" borderId="0" xfId="10" applyNumberFormat="1" applyFont="1"/>
    <xf numFmtId="172" fontId="0" fillId="0" borderId="0" xfId="0" applyNumberFormat="1"/>
    <xf numFmtId="171" fontId="19" fillId="6" borderId="0" xfId="10" applyNumberFormat="1" applyFont="1" applyFill="1"/>
    <xf numFmtId="7" fontId="3" fillId="0" borderId="0" xfId="2" applyNumberFormat="1" applyFont="1"/>
    <xf numFmtId="171" fontId="3" fillId="0" borderId="5" xfId="10" applyNumberFormat="1" applyFont="1" applyBorder="1" applyAlignment="1">
      <alignment horizontal="center"/>
    </xf>
    <xf numFmtId="174" fontId="3" fillId="0" borderId="0" xfId="8" applyNumberFormat="1" applyFont="1"/>
    <xf numFmtId="171" fontId="8" fillId="0" borderId="0" xfId="0" applyFont="1" applyFill="1"/>
    <xf numFmtId="171" fontId="16" fillId="2" borderId="0" xfId="0" applyFont="1" applyFill="1" applyBorder="1" applyAlignment="1">
      <alignment horizontal="center"/>
    </xf>
    <xf numFmtId="14" fontId="21" fillId="3" borderId="7" xfId="0" applyNumberFormat="1" applyFont="1" applyFill="1" applyBorder="1" applyAlignment="1">
      <alignment horizontal="center"/>
    </xf>
    <xf numFmtId="171" fontId="16" fillId="2" borderId="0" xfId="0" applyFont="1" applyFill="1" applyAlignment="1">
      <alignment horizontal="centerContinuous"/>
    </xf>
    <xf numFmtId="171" fontId="8" fillId="0" borderId="0" xfId="0" applyFont="1" applyFill="1" applyBorder="1"/>
    <xf numFmtId="14" fontId="22" fillId="2" borderId="0" xfId="0" applyNumberFormat="1" applyFont="1" applyFill="1" applyBorder="1" applyAlignment="1">
      <alignment horizontal="centerContinuous" vertical="center"/>
    </xf>
    <xf numFmtId="171" fontId="8" fillId="0" borderId="0" xfId="0" applyFont="1" applyFill="1" applyBorder="1" applyAlignment="1">
      <alignment horizontal="center"/>
    </xf>
    <xf numFmtId="171" fontId="14" fillId="2" borderId="0" xfId="0" applyFont="1" applyFill="1" applyBorder="1" applyAlignment="1">
      <alignment horizontal="centerContinuous" wrapText="1"/>
    </xf>
    <xf numFmtId="171" fontId="8" fillId="0" borderId="0" xfId="0" applyFont="1" applyFill="1" applyAlignment="1">
      <alignment horizontal="center"/>
    </xf>
    <xf numFmtId="171" fontId="14" fillId="0" borderId="15" xfId="0" applyFont="1" applyBorder="1" applyAlignment="1">
      <alignment horizontal="center"/>
    </xf>
    <xf numFmtId="0" fontId="8" fillId="0" borderId="0" xfId="0" applyNumberFormat="1" applyFont="1" applyFill="1" applyAlignment="1">
      <alignment horizontal="center"/>
    </xf>
    <xf numFmtId="171" fontId="8" fillId="4" borderId="14" xfId="0" applyFont="1" applyFill="1" applyBorder="1"/>
    <xf numFmtId="0" fontId="4" fillId="0" borderId="0" xfId="0" applyNumberFormat="1" applyFont="1" applyFill="1" applyAlignment="1"/>
    <xf numFmtId="171" fontId="15" fillId="0" borderId="0" xfId="10" applyNumberFormat="1" applyFont="1"/>
    <xf numFmtId="177" fontId="5" fillId="0" borderId="0" xfId="0" applyNumberFormat="1" applyFont="1" applyFill="1" applyBorder="1" applyAlignment="1">
      <alignment horizontal="center"/>
    </xf>
    <xf numFmtId="10" fontId="0" fillId="5" borderId="0" xfId="8" applyNumberFormat="1" applyFont="1" applyFill="1"/>
    <xf numFmtId="10" fontId="3" fillId="0" borderId="0" xfId="10" applyNumberFormat="1" applyFont="1"/>
    <xf numFmtId="167" fontId="3" fillId="5" borderId="0" xfId="8" applyNumberFormat="1" applyFont="1" applyFill="1"/>
    <xf numFmtId="171" fontId="26" fillId="0" borderId="0" xfId="0" applyFont="1"/>
    <xf numFmtId="9" fontId="26" fillId="0" borderId="0" xfId="8" applyFont="1"/>
    <xf numFmtId="43" fontId="3" fillId="0" borderId="0" xfId="10" applyNumberFormat="1" applyFont="1"/>
    <xf numFmtId="171" fontId="27" fillId="0" borderId="0" xfId="10" applyNumberFormat="1" applyFont="1"/>
    <xf numFmtId="171" fontId="6" fillId="0" borderId="0" xfId="24" applyFont="1" applyFill="1" applyAlignment="1">
      <alignment horizontal="centerContinuous"/>
    </xf>
    <xf numFmtId="171" fontId="5" fillId="0" borderId="0" xfId="24" applyFont="1" applyFill="1" applyAlignment="1">
      <alignment horizontal="centerContinuous"/>
    </xf>
    <xf numFmtId="171" fontId="5" fillId="0" borderId="0" xfId="24" applyFont="1" applyFill="1"/>
    <xf numFmtId="171" fontId="5" fillId="0" borderId="0" xfId="24" applyFont="1" applyFill="1" applyBorder="1" applyAlignment="1">
      <alignment horizontal="centerContinuous"/>
    </xf>
    <xf numFmtId="171" fontId="5" fillId="0" borderId="0" xfId="24" applyFont="1" applyFill="1" applyBorder="1"/>
    <xf numFmtId="171" fontId="4" fillId="0" borderId="5" xfId="24" applyFont="1" applyFill="1" applyBorder="1" applyAlignment="1">
      <alignment horizontal="center"/>
    </xf>
    <xf numFmtId="171" fontId="4" fillId="0" borderId="5" xfId="24" applyFont="1" applyFill="1" applyBorder="1" applyAlignment="1">
      <alignment horizontal="center" wrapText="1"/>
    </xf>
    <xf numFmtId="171" fontId="9" fillId="0" borderId="6" xfId="24" applyFont="1" applyFill="1" applyBorder="1" applyAlignment="1">
      <alignment horizontal="centerContinuous"/>
    </xf>
    <xf numFmtId="171" fontId="12" fillId="0" borderId="6" xfId="24" quotePrefix="1" applyFont="1" applyFill="1" applyBorder="1" applyAlignment="1">
      <alignment horizontal="center" wrapText="1"/>
    </xf>
    <xf numFmtId="171" fontId="12" fillId="0" borderId="6" xfId="24" applyFont="1" applyFill="1" applyBorder="1" applyAlignment="1">
      <alignment horizontal="center" wrapText="1"/>
    </xf>
    <xf numFmtId="171" fontId="8" fillId="0" borderId="0" xfId="24" quotePrefix="1" applyFont="1" applyFill="1" applyBorder="1" applyAlignment="1">
      <alignment horizontal="center"/>
    </xf>
    <xf numFmtId="0" fontId="5" fillId="0" borderId="0" xfId="24" applyNumberFormat="1" applyFont="1" applyFill="1"/>
    <xf numFmtId="6" fontId="5" fillId="0" borderId="0" xfId="24" applyNumberFormat="1" applyFont="1" applyFill="1" applyAlignment="1">
      <alignment horizontal="right"/>
    </xf>
    <xf numFmtId="8" fontId="5" fillId="0" borderId="0" xfId="24" applyNumberFormat="1" applyFont="1" applyFill="1" applyAlignment="1">
      <alignment horizontal="right"/>
    </xf>
    <xf numFmtId="8" fontId="5" fillId="0" borderId="0" xfId="24" applyNumberFormat="1" applyFont="1" applyFill="1"/>
    <xf numFmtId="8" fontId="5" fillId="0" borderId="0" xfId="24" applyNumberFormat="1" applyFont="1" applyFill="1" applyBorder="1"/>
    <xf numFmtId="165" fontId="5" fillId="0" borderId="0" xfId="24" applyNumberFormat="1" applyFont="1" applyFill="1" applyAlignment="1">
      <alignment horizontal="center"/>
    </xf>
    <xf numFmtId="171" fontId="5" fillId="0" borderId="0" xfId="24" quotePrefix="1" applyFont="1" applyFill="1"/>
    <xf numFmtId="0" fontId="5" fillId="0" borderId="0" xfId="25" applyFont="1"/>
    <xf numFmtId="14" fontId="5" fillId="0" borderId="0" xfId="26" applyNumberFormat="1" applyFont="1"/>
    <xf numFmtId="0" fontId="5" fillId="0" borderId="0" xfId="24" applyNumberFormat="1" applyFont="1" applyFill="1" applyBorder="1"/>
    <xf numFmtId="165" fontId="5" fillId="0" borderId="0" xfId="24" applyNumberFormat="1" applyFont="1" applyFill="1" applyBorder="1" applyAlignment="1">
      <alignment horizontal="center"/>
    </xf>
    <xf numFmtId="8" fontId="5" fillId="0" borderId="0" xfId="24" applyNumberFormat="1" applyFont="1" applyFill="1" applyAlignment="1">
      <alignment horizontal="center"/>
    </xf>
    <xf numFmtId="171" fontId="7" fillId="0" borderId="0" xfId="24" applyFont="1" applyFill="1" applyAlignment="1">
      <alignment horizontal="centerContinuous"/>
    </xf>
    <xf numFmtId="171" fontId="4" fillId="0" borderId="0" xfId="24" applyFont="1" applyFill="1" applyAlignment="1">
      <alignment horizontal="centerContinuous"/>
    </xf>
    <xf numFmtId="171" fontId="5" fillId="0" borderId="0" xfId="24" applyFont="1" applyFill="1" applyAlignment="1">
      <alignment horizontal="center"/>
    </xf>
    <xf numFmtId="41" fontId="5" fillId="0" borderId="0" xfId="4" applyFont="1" applyFill="1"/>
    <xf numFmtId="171" fontId="4" fillId="0" borderId="17" xfId="24" applyFont="1" applyFill="1" applyBorder="1" applyAlignment="1">
      <alignment horizontal="centerContinuous"/>
    </xf>
    <xf numFmtId="171" fontId="5" fillId="0" borderId="17" xfId="24" applyFont="1" applyFill="1" applyBorder="1"/>
    <xf numFmtId="171" fontId="5" fillId="0" borderId="18" xfId="24" applyFont="1" applyFill="1" applyBorder="1"/>
    <xf numFmtId="171" fontId="4" fillId="0" borderId="16" xfId="24" applyFont="1" applyFill="1" applyBorder="1" applyAlignment="1">
      <alignment horizontal="center"/>
    </xf>
    <xf numFmtId="171" fontId="4" fillId="0" borderId="17" xfId="5" applyFont="1" applyFill="1" applyBorder="1" applyAlignment="1">
      <alignment horizontal="centerContinuous"/>
    </xf>
    <xf numFmtId="171" fontId="5" fillId="0" borderId="17" xfId="24" applyFont="1" applyFill="1" applyBorder="1" applyAlignment="1">
      <alignment horizontal="centerContinuous"/>
    </xf>
    <xf numFmtId="8" fontId="5" fillId="0" borderId="0" xfId="2" applyNumberFormat="1" applyFont="1" applyFill="1"/>
    <xf numFmtId="178" fontId="28" fillId="0" borderId="0" xfId="27" applyNumberFormat="1" applyAlignment="1" applyProtection="1"/>
    <xf numFmtId="1" fontId="5" fillId="0" borderId="0" xfId="6" applyNumberFormat="1" applyFont="1" applyFill="1" applyAlignment="1" applyProtection="1">
      <alignment horizontal="center"/>
      <protection locked="0"/>
    </xf>
    <xf numFmtId="178" fontId="29" fillId="0" borderId="0" xfId="0" applyNumberFormat="1" applyFont="1"/>
    <xf numFmtId="172" fontId="4" fillId="0" borderId="0" xfId="24" applyNumberFormat="1" applyFont="1" applyFill="1"/>
    <xf numFmtId="172" fontId="5" fillId="0" borderId="0" xfId="24" applyNumberFormat="1" applyFont="1" applyFill="1"/>
    <xf numFmtId="167" fontId="5" fillId="0" borderId="0" xfId="8" applyNumberFormat="1" applyFont="1" applyFill="1"/>
    <xf numFmtId="0" fontId="0" fillId="0" borderId="0" xfId="0" applyNumberFormat="1" applyFont="1"/>
    <xf numFmtId="44" fontId="26" fillId="0" borderId="0" xfId="2" applyFont="1" applyFill="1"/>
    <xf numFmtId="174" fontId="30" fillId="0" borderId="0" xfId="0" applyNumberFormat="1" applyFont="1" applyFill="1" applyProtection="1">
      <protection locked="0"/>
    </xf>
    <xf numFmtId="43" fontId="5" fillId="0" borderId="0" xfId="2" applyNumberFormat="1" applyFont="1" applyFill="1"/>
    <xf numFmtId="10" fontId="5" fillId="0" borderId="0" xfId="8" applyNumberFormat="1" applyFont="1" applyFill="1"/>
    <xf numFmtId="172" fontId="5" fillId="0" borderId="0" xfId="24" applyNumberFormat="1" applyFont="1" applyFill="1" applyBorder="1"/>
    <xf numFmtId="171" fontId="5" fillId="0" borderId="0" xfId="24" applyNumberFormat="1" applyFont="1" applyFill="1"/>
    <xf numFmtId="171" fontId="5" fillId="0" borderId="0" xfId="24" applyNumberFormat="1" applyFont="1" applyFill="1" applyAlignment="1">
      <alignment horizontal="right"/>
    </xf>
    <xf numFmtId="171" fontId="5" fillId="0" borderId="0" xfId="6" applyNumberFormat="1" applyFont="1" applyFill="1" applyAlignment="1" applyProtection="1">
      <alignment horizontal="center"/>
      <protection locked="0"/>
    </xf>
    <xf numFmtId="171" fontId="5" fillId="0" borderId="0" xfId="24" applyNumberFormat="1" applyFont="1" applyFill="1" applyBorder="1"/>
    <xf numFmtId="171" fontId="4" fillId="0" borderId="0" xfId="24" applyFont="1" applyFill="1" applyBorder="1" applyAlignment="1">
      <alignment horizontal="center" wrapText="1"/>
    </xf>
    <xf numFmtId="172" fontId="3" fillId="0" borderId="0" xfId="10" applyNumberFormat="1" applyFont="1"/>
    <xf numFmtId="0" fontId="5" fillId="0" borderId="0" xfId="0" applyNumberFormat="1" applyFont="1" applyFill="1" applyBorder="1" applyAlignment="1">
      <alignment horizontal="center"/>
    </xf>
    <xf numFmtId="171" fontId="4" fillId="0" borderId="0" xfId="0" applyFont="1" applyAlignment="1">
      <alignment horizontal="left"/>
    </xf>
    <xf numFmtId="167" fontId="0" fillId="0" borderId="0" xfId="8" applyNumberFormat="1" applyFont="1"/>
    <xf numFmtId="6" fontId="5" fillId="6" borderId="0" xfId="2" applyNumberFormat="1" applyFont="1" applyFill="1"/>
    <xf numFmtId="171" fontId="0" fillId="0" borderId="0" xfId="0" applyNumberFormat="1"/>
    <xf numFmtId="171" fontId="5" fillId="0" borderId="1" xfId="0" applyFont="1" applyFill="1" applyBorder="1" applyAlignment="1">
      <alignment horizontal="center"/>
    </xf>
    <xf numFmtId="171" fontId="5" fillId="0" borderId="1" xfId="0" quotePrefix="1" applyFont="1" applyFill="1" applyBorder="1" applyAlignment="1">
      <alignment horizontal="center"/>
    </xf>
    <xf numFmtId="171" fontId="3" fillId="0" borderId="0" xfId="10" applyNumberFormat="1" applyFont="1" applyAlignment="1">
      <alignment horizontal="left" vertical="top"/>
    </xf>
    <xf numFmtId="179" fontId="3" fillId="0" borderId="0" xfId="10" applyNumberFormat="1" applyFont="1"/>
    <xf numFmtId="171" fontId="3" fillId="0" borderId="0" xfId="10" applyNumberFormat="1" applyFont="1" applyFill="1"/>
    <xf numFmtId="173" fontId="0" fillId="0" borderId="0" xfId="0" applyNumberFormat="1"/>
    <xf numFmtId="171" fontId="3" fillId="10" borderId="0" xfId="10" applyNumberFormat="1" applyFont="1" applyFill="1" applyBorder="1"/>
    <xf numFmtId="41" fontId="3" fillId="10" borderId="11" xfId="10" applyNumberFormat="1" applyFont="1" applyFill="1" applyBorder="1"/>
    <xf numFmtId="168" fontId="3" fillId="10" borderId="11" xfId="10" applyNumberFormat="1" applyFont="1" applyFill="1" applyBorder="1"/>
    <xf numFmtId="171" fontId="3" fillId="10" borderId="1" xfId="10" applyNumberFormat="1" applyFont="1" applyFill="1" applyBorder="1"/>
    <xf numFmtId="41" fontId="3" fillId="10" borderId="12" xfId="10" applyNumberFormat="1" applyFont="1" applyFill="1" applyBorder="1"/>
    <xf numFmtId="168" fontId="3" fillId="10" borderId="12" xfId="10" applyNumberFormat="1" applyFont="1" applyFill="1" applyBorder="1"/>
    <xf numFmtId="171" fontId="3" fillId="10" borderId="2" xfId="10" applyNumberFormat="1" applyFont="1" applyFill="1" applyBorder="1"/>
    <xf numFmtId="41" fontId="3" fillId="10" borderId="8" xfId="10" applyNumberFormat="1" applyFont="1" applyFill="1" applyBorder="1"/>
    <xf numFmtId="168" fontId="3" fillId="10" borderId="8" xfId="10" applyNumberFormat="1" applyFont="1" applyFill="1" applyBorder="1"/>
    <xf numFmtId="43" fontId="5" fillId="0" borderId="0" xfId="28" applyFont="1" applyFill="1"/>
    <xf numFmtId="0" fontId="5" fillId="0" borderId="0" xfId="24" applyNumberFormat="1" applyFont="1" applyFill="1" applyBorder="1" applyAlignment="1">
      <alignment horizontal="right"/>
    </xf>
    <xf numFmtId="171" fontId="4" fillId="0" borderId="0" xfId="0" applyFont="1" applyAlignment="1">
      <alignment vertical="top" wrapText="1"/>
    </xf>
    <xf numFmtId="171" fontId="4" fillId="0" borderId="0" xfId="0" applyFont="1" applyAlignment="1">
      <alignment horizontal="left" vertical="top" wrapText="1"/>
    </xf>
    <xf numFmtId="17" fontId="3" fillId="10" borderId="0" xfId="10" applyNumberFormat="1" applyFont="1" applyFill="1"/>
    <xf numFmtId="17" fontId="3" fillId="10" borderId="5" xfId="10" applyNumberFormat="1" applyFont="1" applyFill="1" applyBorder="1" applyAlignment="1">
      <alignment horizontal="center"/>
    </xf>
    <xf numFmtId="17" fontId="3" fillId="10" borderId="13" xfId="10" applyNumberFormat="1" applyFont="1" applyFill="1" applyBorder="1" applyAlignment="1">
      <alignment horizontal="center"/>
    </xf>
    <xf numFmtId="17" fontId="3" fillId="10" borderId="6" xfId="10" applyNumberFormat="1" applyFont="1" applyFill="1" applyBorder="1" applyAlignment="1">
      <alignment horizontal="center"/>
    </xf>
    <xf numFmtId="171" fontId="5" fillId="0" borderId="0" xfId="0" applyFont="1" applyFill="1" applyAlignment="1">
      <alignment horizontal="left" vertical="top" wrapText="1"/>
    </xf>
    <xf numFmtId="167" fontId="0" fillId="0" borderId="7" xfId="1" applyNumberFormat="1" applyFont="1" applyBorder="1"/>
    <xf numFmtId="180" fontId="5" fillId="0" borderId="0" xfId="0" applyNumberFormat="1" applyFont="1" applyFill="1" applyBorder="1" applyAlignment="1">
      <alignment horizontal="center"/>
    </xf>
    <xf numFmtId="171" fontId="15" fillId="0" borderId="0" xfId="10" applyNumberFormat="1" applyFont="1" applyAlignment="1">
      <alignment horizontal="right"/>
    </xf>
    <xf numFmtId="171" fontId="0" fillId="0" borderId="0" xfId="0" applyAlignment="1">
      <alignment wrapText="1"/>
    </xf>
    <xf numFmtId="178" fontId="31" fillId="0" borderId="0" xfId="0" applyNumberFormat="1" applyFont="1"/>
    <xf numFmtId="171" fontId="32" fillId="0" borderId="0" xfId="24" applyFont="1" applyFill="1"/>
    <xf numFmtId="172" fontId="5" fillId="0" borderId="0" xfId="24" applyNumberFormat="1" applyFont="1" applyFill="1" applyAlignment="1">
      <alignment horizontal="right"/>
    </xf>
    <xf numFmtId="43" fontId="5" fillId="0" borderId="0" xfId="24" applyNumberFormat="1" applyFont="1" applyFill="1"/>
    <xf numFmtId="171" fontId="5" fillId="0" borderId="0" xfId="0" applyFont="1" applyFill="1" applyAlignment="1">
      <alignment wrapText="1"/>
    </xf>
    <xf numFmtId="171" fontId="5" fillId="0" borderId="0" xfId="0" applyFont="1" applyFill="1" applyAlignment="1">
      <alignment horizontal="center" wrapText="1"/>
    </xf>
    <xf numFmtId="171" fontId="5" fillId="0" borderId="0" xfId="0" applyFont="1" applyFill="1" applyBorder="1" applyAlignment="1">
      <alignment horizontal="center" wrapText="1"/>
    </xf>
    <xf numFmtId="171" fontId="4" fillId="0" borderId="0" xfId="0" applyFont="1" applyFill="1" applyBorder="1" applyAlignment="1">
      <alignment horizontal="center" wrapText="1"/>
    </xf>
    <xf numFmtId="167" fontId="5" fillId="0" borderId="0" xfId="8" applyNumberFormat="1" applyFont="1" applyFill="1" applyAlignment="1">
      <alignment horizontal="center" wrapText="1"/>
    </xf>
    <xf numFmtId="2" fontId="5" fillId="0" borderId="0" xfId="0" applyNumberFormat="1" applyFont="1" applyFill="1" applyAlignment="1">
      <alignment horizontal="center" wrapText="1"/>
    </xf>
    <xf numFmtId="171" fontId="0" fillId="0" borderId="0" xfId="0" applyFill="1" applyAlignment="1">
      <alignment wrapText="1"/>
    </xf>
    <xf numFmtId="167" fontId="5" fillId="6" borderId="0" xfId="24" applyNumberFormat="1" applyFont="1" applyFill="1"/>
    <xf numFmtId="171" fontId="0" fillId="0" borderId="0" xfId="0" applyAlignment="1">
      <alignment wrapText="1"/>
    </xf>
    <xf numFmtId="171" fontId="0" fillId="0" borderId="0" xfId="0" applyAlignment="1">
      <alignment wrapText="1"/>
    </xf>
    <xf numFmtId="181" fontId="0" fillId="0" borderId="0" xfId="1" applyNumberFormat="1" applyFont="1"/>
    <xf numFmtId="167" fontId="23" fillId="0" borderId="0" xfId="8" applyNumberFormat="1" applyFont="1" applyFill="1" applyAlignment="1">
      <alignment wrapText="1"/>
    </xf>
    <xf numFmtId="171" fontId="4" fillId="0" borderId="0" xfId="0" applyFont="1" applyAlignment="1">
      <alignment wrapText="1"/>
    </xf>
    <xf numFmtId="171" fontId="5" fillId="0" borderId="0" xfId="24" applyFont="1" applyFill="1" applyAlignment="1">
      <alignment wrapText="1"/>
    </xf>
    <xf numFmtId="171" fontId="0" fillId="0" borderId="0" xfId="0" applyAlignment="1">
      <alignment wrapText="1"/>
    </xf>
    <xf numFmtId="171" fontId="0" fillId="12" borderId="0" xfId="0" applyFill="1" applyAlignment="1">
      <alignment wrapText="1"/>
    </xf>
    <xf numFmtId="173" fontId="5" fillId="0" borderId="0" xfId="0" applyNumberFormat="1" applyFont="1" applyFill="1"/>
    <xf numFmtId="171" fontId="0" fillId="0" borderId="0" xfId="0" applyAlignment="1">
      <alignment wrapText="1"/>
    </xf>
    <xf numFmtId="171" fontId="15" fillId="0" borderId="0" xfId="10" applyNumberFormat="1" applyFont="1" applyAlignment="1">
      <alignment wrapText="1"/>
    </xf>
    <xf numFmtId="171" fontId="5" fillId="0" borderId="0" xfId="0" applyFont="1" applyFill="1" applyAlignment="1">
      <alignment horizontal="center"/>
    </xf>
    <xf numFmtId="171" fontId="33" fillId="0" borderId="0" xfId="0" applyFont="1" applyFill="1" applyAlignment="1">
      <alignment horizontal="centerContinuous"/>
    </xf>
    <xf numFmtId="171" fontId="34" fillId="0" borderId="0" xfId="0" applyFont="1" applyFill="1" applyAlignment="1">
      <alignment horizontal="centerContinuous"/>
    </xf>
    <xf numFmtId="171" fontId="6" fillId="0" borderId="0" xfId="0" applyFont="1" applyFill="1" applyBorder="1" applyAlignment="1">
      <alignment horizontal="centerContinuous"/>
    </xf>
    <xf numFmtId="171" fontId="33" fillId="0" borderId="0" xfId="0" applyFont="1" applyFill="1"/>
    <xf numFmtId="171" fontId="7" fillId="0" borderId="0" xfId="0" applyFont="1" applyFill="1" applyBorder="1" applyAlignment="1">
      <alignment horizontal="centerContinuous"/>
    </xf>
    <xf numFmtId="171" fontId="34" fillId="0" borderId="0" xfId="0" applyFont="1" applyFill="1"/>
    <xf numFmtId="171" fontId="5" fillId="0" borderId="0" xfId="0" quotePrefix="1" applyFont="1" applyFill="1" applyBorder="1" applyAlignment="1">
      <alignment horizontal="center"/>
    </xf>
    <xf numFmtId="8" fontId="35" fillId="0" borderId="0" xfId="0" applyNumberFormat="1" applyFont="1" applyFill="1" applyAlignment="1">
      <alignment horizontal="center"/>
    </xf>
    <xf numFmtId="8" fontId="35" fillId="0" borderId="0" xfId="0" applyNumberFormat="1" applyFont="1" applyFill="1" applyBorder="1" applyAlignment="1">
      <alignment horizontal="left"/>
    </xf>
    <xf numFmtId="171" fontId="5" fillId="0" borderId="22" xfId="0" applyFont="1" applyFill="1" applyBorder="1" applyAlignment="1">
      <alignment horizontal="center"/>
    </xf>
    <xf numFmtId="171" fontId="5" fillId="0" borderId="5" xfId="0" applyFont="1" applyFill="1" applyBorder="1" applyAlignment="1">
      <alignment horizontal="centerContinuous"/>
    </xf>
    <xf numFmtId="171" fontId="5" fillId="0" borderId="5" xfId="0" quotePrefix="1" applyFont="1" applyFill="1" applyBorder="1" applyAlignment="1">
      <alignment horizontal="centerContinuous"/>
    </xf>
    <xf numFmtId="171" fontId="5" fillId="0" borderId="4" xfId="0" applyFont="1" applyFill="1" applyBorder="1" applyAlignment="1">
      <alignment horizontal="centerContinuous"/>
    </xf>
    <xf numFmtId="171" fontId="5" fillId="0" borderId="7" xfId="0" applyFont="1" applyFill="1" applyBorder="1" applyAlignment="1">
      <alignment horizontal="centerContinuous"/>
    </xf>
    <xf numFmtId="171" fontId="5" fillId="0" borderId="3" xfId="0" applyFont="1" applyFill="1" applyBorder="1" applyAlignment="1">
      <alignment horizontal="centerContinuous"/>
    </xf>
    <xf numFmtId="171" fontId="5" fillId="0" borderId="22" xfId="0" applyFont="1" applyFill="1" applyBorder="1" applyAlignment="1">
      <alignment horizontal="centerContinuous"/>
    </xf>
    <xf numFmtId="171" fontId="5" fillId="0" borderId="2" xfId="0" applyFont="1" applyFill="1" applyBorder="1" applyAlignment="1">
      <alignment horizontal="centerContinuous"/>
    </xf>
    <xf numFmtId="171" fontId="5" fillId="0" borderId="8" xfId="0" applyFont="1" applyFill="1" applyBorder="1" applyAlignment="1">
      <alignment horizontal="centerContinuous"/>
    </xf>
    <xf numFmtId="171" fontId="5" fillId="0" borderId="23" xfId="0" applyFont="1" applyFill="1" applyBorder="1" applyAlignment="1">
      <alignment horizontal="center"/>
    </xf>
    <xf numFmtId="171" fontId="5" fillId="0" borderId="3" xfId="0" applyFont="1" applyFill="1" applyBorder="1" applyAlignment="1">
      <alignment horizontal="center"/>
    </xf>
    <xf numFmtId="171" fontId="5" fillId="0" borderId="9" xfId="0" applyFont="1" applyFill="1" applyBorder="1" applyAlignment="1">
      <alignment horizontal="center"/>
    </xf>
    <xf numFmtId="171" fontId="5" fillId="0" borderId="4" xfId="0" applyFont="1" applyFill="1" applyBorder="1" applyAlignment="1">
      <alignment horizontal="center"/>
    </xf>
    <xf numFmtId="171" fontId="5" fillId="0" borderId="0" xfId="0" quotePrefix="1" applyFont="1" applyFill="1" applyBorder="1"/>
    <xf numFmtId="171" fontId="4" fillId="0" borderId="0" xfId="0" applyFont="1" applyFill="1" applyBorder="1" applyAlignment="1">
      <alignment horizontal="left"/>
    </xf>
    <xf numFmtId="0" fontId="5" fillId="0" borderId="22" xfId="0" applyNumberFormat="1" applyFont="1" applyFill="1" applyBorder="1" applyAlignment="1">
      <alignment horizontal="center"/>
    </xf>
    <xf numFmtId="8" fontId="5" fillId="0" borderId="5" xfId="0" applyNumberFormat="1" applyFont="1" applyFill="1" applyBorder="1"/>
    <xf numFmtId="8" fontId="5" fillId="13" borderId="22" xfId="0" applyNumberFormat="1" applyFont="1" applyFill="1" applyBorder="1" applyAlignment="1">
      <alignment horizontal="center"/>
    </xf>
    <xf numFmtId="8" fontId="5" fillId="13" borderId="2" xfId="0" applyNumberFormat="1" applyFont="1" applyFill="1" applyBorder="1" applyAlignment="1">
      <alignment horizontal="center"/>
    </xf>
    <xf numFmtId="8" fontId="5" fillId="13" borderId="8" xfId="0" applyNumberFormat="1" applyFont="1" applyFill="1" applyBorder="1" applyAlignment="1">
      <alignment horizontal="center"/>
    </xf>
    <xf numFmtId="1" fontId="5" fillId="0" borderId="22" xfId="0" applyNumberFormat="1" applyFont="1" applyFill="1" applyBorder="1" applyAlignment="1">
      <alignment horizontal="center"/>
    </xf>
    <xf numFmtId="43" fontId="5" fillId="0" borderId="5" xfId="0" applyNumberFormat="1" applyFont="1" applyFill="1" applyBorder="1"/>
    <xf numFmtId="43" fontId="5" fillId="0" borderId="2" xfId="0" applyNumberFormat="1" applyFont="1" applyFill="1" applyBorder="1" applyAlignment="1">
      <alignment horizontal="center"/>
    </xf>
    <xf numFmtId="43" fontId="5" fillId="0" borderId="8" xfId="0" applyNumberFormat="1" applyFont="1" applyFill="1" applyBorder="1" applyAlignment="1">
      <alignment horizontal="center"/>
    </xf>
    <xf numFmtId="43" fontId="5" fillId="0" borderId="22" xfId="0" applyNumberFormat="1" applyFont="1" applyFill="1" applyBorder="1" applyAlignment="1">
      <alignment horizontal="center"/>
    </xf>
    <xf numFmtId="43" fontId="5" fillId="0" borderId="13" xfId="0" applyNumberFormat="1" applyFont="1" applyFill="1" applyBorder="1"/>
    <xf numFmtId="43" fontId="5" fillId="0" borderId="0" xfId="0" applyNumberFormat="1" applyFont="1" applyFill="1" applyBorder="1" applyAlignment="1">
      <alignment horizontal="center"/>
    </xf>
    <xf numFmtId="43" fontId="5" fillId="0" borderId="11" xfId="0" applyNumberFormat="1" applyFont="1" applyFill="1" applyBorder="1" applyAlignment="1">
      <alignment horizontal="center"/>
    </xf>
    <xf numFmtId="43" fontId="5" fillId="0" borderId="10" xfId="0" applyNumberFormat="1" applyFont="1" applyFill="1" applyBorder="1" applyAlignment="1">
      <alignment horizontal="center"/>
    </xf>
    <xf numFmtId="0" fontId="5" fillId="0" borderId="23" xfId="0" applyNumberFormat="1" applyFont="1" applyFill="1" applyBorder="1" applyAlignment="1">
      <alignment horizontal="center"/>
    </xf>
    <xf numFmtId="43" fontId="5" fillId="0" borderId="6" xfId="0" applyNumberFormat="1" applyFont="1" applyFill="1" applyBorder="1"/>
    <xf numFmtId="43" fontId="5" fillId="0" borderId="1" xfId="0" applyNumberFormat="1" applyFont="1" applyFill="1" applyBorder="1" applyAlignment="1">
      <alignment horizontal="center"/>
    </xf>
    <xf numFmtId="43" fontId="5" fillId="0" borderId="12" xfId="0" applyNumberFormat="1" applyFont="1" applyFill="1" applyBorder="1" applyAlignment="1">
      <alignment horizontal="center"/>
    </xf>
    <xf numFmtId="43" fontId="5" fillId="0" borderId="23" xfId="0" applyNumberFormat="1" applyFont="1" applyFill="1" applyBorder="1" applyAlignment="1">
      <alignment horizontal="center"/>
    </xf>
    <xf numFmtId="171" fontId="5" fillId="0" borderId="0" xfId="0" applyFont="1" applyFill="1" applyBorder="1" applyAlignment="1">
      <alignment horizontal="left"/>
    </xf>
    <xf numFmtId="171" fontId="5" fillId="0" borderId="0" xfId="0" quotePrefix="1" applyFont="1" applyFill="1" applyAlignment="1">
      <alignment horizontal="left" vertical="top"/>
    </xf>
    <xf numFmtId="172" fontId="5" fillId="0" borderId="0" xfId="0" applyNumberFormat="1" applyFont="1" applyFill="1"/>
    <xf numFmtId="1" fontId="5" fillId="0" borderId="10" xfId="0" applyNumberFormat="1" applyFont="1" applyFill="1" applyBorder="1" applyAlignment="1">
      <alignment horizontal="center"/>
    </xf>
    <xf numFmtId="1" fontId="5" fillId="0" borderId="23" xfId="0" applyNumberFormat="1" applyFont="1" applyFill="1" applyBorder="1" applyAlignment="1">
      <alignment horizontal="center"/>
    </xf>
    <xf numFmtId="8" fontId="5" fillId="6" borderId="0" xfId="2" applyNumberFormat="1" applyFont="1" applyFill="1"/>
    <xf numFmtId="174" fontId="5" fillId="6" borderId="0" xfId="24" applyNumberFormat="1" applyFont="1" applyFill="1" applyBorder="1"/>
    <xf numFmtId="172" fontId="5" fillId="6" borderId="0" xfId="24" applyNumberFormat="1" applyFont="1" applyFill="1"/>
    <xf numFmtId="44" fontId="5" fillId="0" borderId="0" xfId="2" applyFont="1"/>
    <xf numFmtId="171" fontId="5" fillId="0" borderId="3" xfId="24" applyFont="1" applyFill="1" applyBorder="1"/>
    <xf numFmtId="171" fontId="5" fillId="0" borderId="4" xfId="24" applyFont="1" applyFill="1" applyBorder="1"/>
    <xf numFmtId="171" fontId="5" fillId="6" borderId="0" xfId="24" applyFont="1" applyFill="1"/>
    <xf numFmtId="171" fontId="5" fillId="0" borderId="0" xfId="24" applyFont="1" applyFill="1" applyBorder="1" applyAlignment="1">
      <alignment horizontal="center" wrapText="1"/>
    </xf>
    <xf numFmtId="171" fontId="8" fillId="0" borderId="0" xfId="24" quotePrefix="1" applyFont="1" applyFill="1" applyBorder="1" applyAlignment="1">
      <alignment horizontal="center" wrapText="1"/>
    </xf>
    <xf numFmtId="171" fontId="5" fillId="12" borderId="0" xfId="24" applyFont="1" applyFill="1"/>
    <xf numFmtId="173" fontId="5" fillId="0" borderId="0" xfId="24" applyNumberFormat="1" applyFont="1" applyFill="1"/>
    <xf numFmtId="164" fontId="5" fillId="0" borderId="0" xfId="1" applyNumberFormat="1" applyFont="1" applyFill="1"/>
    <xf numFmtId="43" fontId="5" fillId="0" borderId="0" xfId="1" applyNumberFormat="1" applyFont="1" applyFill="1"/>
    <xf numFmtId="10" fontId="0" fillId="0" borderId="0" xfId="8" applyNumberFormat="1" applyFont="1"/>
    <xf numFmtId="173" fontId="5" fillId="6" borderId="0" xfId="24" applyNumberFormat="1" applyFont="1" applyFill="1"/>
    <xf numFmtId="171" fontId="0" fillId="0" borderId="0" xfId="0" applyFont="1" applyFill="1" applyAlignment="1">
      <alignment horizontal="centerContinuous"/>
    </xf>
    <xf numFmtId="171" fontId="4" fillId="0" borderId="0" xfId="0" applyFont="1" applyFill="1" applyAlignment="1">
      <alignment horizontal="right"/>
    </xf>
    <xf numFmtId="171" fontId="0" fillId="0" borderId="0" xfId="0" applyFont="1" applyFill="1" applyBorder="1" applyAlignment="1">
      <alignment horizontal="centerContinuous"/>
    </xf>
    <xf numFmtId="171" fontId="4" fillId="0" borderId="5" xfId="0" applyFont="1" applyFill="1" applyBorder="1" applyAlignment="1">
      <alignment horizontal="centerContinuous" wrapText="1"/>
    </xf>
    <xf numFmtId="171" fontId="9" fillId="0" borderId="6" xfId="0" applyFont="1" applyFill="1" applyBorder="1" applyAlignment="1">
      <alignment horizontal="centerContinuous"/>
    </xf>
    <xf numFmtId="171" fontId="8" fillId="0" borderId="0" xfId="0" quotePrefix="1" applyFont="1" applyFill="1" applyBorder="1" applyAlignment="1">
      <alignment horizontal="center"/>
    </xf>
    <xf numFmtId="0" fontId="0" fillId="0" borderId="0" xfId="0" applyNumberFormat="1" applyFont="1" applyFill="1"/>
    <xf numFmtId="6" fontId="0" fillId="0" borderId="0" xfId="0" applyNumberFormat="1" applyFont="1" applyFill="1" applyAlignment="1">
      <alignment horizontal="right"/>
    </xf>
    <xf numFmtId="8" fontId="0" fillId="0" borderId="0" xfId="0" applyNumberFormat="1" applyFont="1" applyFill="1" applyAlignment="1">
      <alignment horizontal="right"/>
    </xf>
    <xf numFmtId="8" fontId="0" fillId="0" borderId="0" xfId="0" applyNumberFormat="1" applyFont="1" applyFill="1"/>
    <xf numFmtId="8" fontId="0" fillId="0" borderId="0" xfId="0" applyNumberFormat="1" applyFont="1" applyFill="1" applyBorder="1"/>
    <xf numFmtId="165" fontId="0" fillId="0" borderId="0" xfId="0" applyNumberFormat="1" applyFont="1" applyFill="1" applyAlignment="1">
      <alignment horizontal="center"/>
    </xf>
    <xf numFmtId="8" fontId="0" fillId="0" borderId="0" xfId="0" applyNumberFormat="1" applyFont="1" applyFill="1" applyBorder="1" applyAlignment="1">
      <alignment horizontal="right"/>
    </xf>
    <xf numFmtId="0" fontId="0" fillId="0" borderId="0" xfId="5" applyNumberFormat="1" applyFont="1" applyFill="1"/>
    <xf numFmtId="165" fontId="0" fillId="0" borderId="0" xfId="5" applyNumberFormat="1" applyFont="1" applyFill="1" applyAlignment="1">
      <alignment horizontal="center"/>
    </xf>
    <xf numFmtId="171" fontId="0" fillId="0" borderId="0" xfId="5" applyFont="1" applyFill="1"/>
    <xf numFmtId="182" fontId="0" fillId="0" borderId="0" xfId="0" applyNumberFormat="1" applyFont="1" applyFill="1"/>
    <xf numFmtId="41" fontId="0" fillId="0" borderId="0" xfId="4" applyFont="1" applyFill="1"/>
    <xf numFmtId="171" fontId="0" fillId="0" borderId="0" xfId="0" applyFont="1" applyFill="1" applyAlignment="1">
      <alignment horizontal="center"/>
    </xf>
    <xf numFmtId="41" fontId="0" fillId="0" borderId="0" xfId="5" applyNumberFormat="1" applyFont="1" applyFill="1" applyBorder="1"/>
    <xf numFmtId="171" fontId="4" fillId="0" borderId="17" xfId="0" applyFont="1" applyFill="1" applyBorder="1" applyAlignment="1">
      <alignment horizontal="centerContinuous"/>
    </xf>
    <xf numFmtId="171" fontId="4" fillId="0" borderId="24" xfId="0" applyFont="1" applyFill="1" applyBorder="1" applyAlignment="1">
      <alignment horizontal="centerContinuous"/>
    </xf>
    <xf numFmtId="171" fontId="0" fillId="0" borderId="18" xfId="0" applyFont="1" applyFill="1" applyBorder="1" applyAlignment="1">
      <alignment horizontal="centerContinuous"/>
    </xf>
    <xf numFmtId="171" fontId="4" fillId="0" borderId="7" xfId="0" applyFont="1" applyFill="1" applyBorder="1" applyAlignment="1">
      <alignment horizontal="centerContinuous"/>
    </xf>
    <xf numFmtId="171" fontId="4" fillId="0" borderId="9" xfId="0" applyFont="1" applyFill="1" applyBorder="1" applyAlignment="1">
      <alignment horizontal="centerContinuous"/>
    </xf>
    <xf numFmtId="171" fontId="4" fillId="0" borderId="7" xfId="0" applyFont="1" applyFill="1" applyBorder="1" applyAlignment="1">
      <alignment horizontal="center"/>
    </xf>
    <xf numFmtId="41" fontId="0" fillId="0" borderId="0" xfId="0" applyNumberFormat="1" applyFont="1" applyFill="1"/>
    <xf numFmtId="6" fontId="0" fillId="0" borderId="0" xfId="2" applyNumberFormat="1" applyFont="1" applyFill="1" applyAlignment="1">
      <alignment horizontal="center"/>
    </xf>
    <xf numFmtId="8" fontId="0" fillId="0" borderId="0" xfId="2" applyNumberFormat="1" applyFont="1" applyFill="1" applyAlignment="1">
      <alignment horizontal="center"/>
    </xf>
    <xf numFmtId="41" fontId="36" fillId="0" borderId="0" xfId="0" applyNumberFormat="1" applyFont="1" applyFill="1"/>
    <xf numFmtId="167" fontId="36" fillId="0" borderId="0" xfId="8" applyNumberFormat="1" applyFont="1" applyFill="1"/>
    <xf numFmtId="6" fontId="36" fillId="0" borderId="0" xfId="2" applyNumberFormat="1" applyFont="1" applyFill="1" applyAlignment="1">
      <alignment horizontal="center"/>
    </xf>
    <xf numFmtId="8" fontId="36" fillId="0" borderId="0" xfId="2" applyNumberFormat="1" applyFont="1" applyFill="1" applyAlignment="1">
      <alignment horizontal="center"/>
    </xf>
    <xf numFmtId="6" fontId="0" fillId="0" borderId="0" xfId="2" applyNumberFormat="1" applyFont="1" applyFill="1"/>
    <xf numFmtId="8" fontId="0" fillId="0" borderId="0" xfId="2" applyNumberFormat="1" applyFont="1" applyFill="1"/>
    <xf numFmtId="171" fontId="4" fillId="0" borderId="7" xfId="5" applyFont="1" applyFill="1" applyBorder="1" applyAlignment="1">
      <alignment horizontal="centerContinuous"/>
    </xf>
    <xf numFmtId="171" fontId="0" fillId="0" borderId="0" xfId="5" applyFont="1" applyFill="1" applyAlignment="1">
      <alignment horizontal="left"/>
    </xf>
    <xf numFmtId="171" fontId="0" fillId="0" borderId="0" xfId="0" applyFont="1" applyFill="1" applyAlignment="1">
      <alignment horizontal="left"/>
    </xf>
    <xf numFmtId="173" fontId="0" fillId="0" borderId="0" xfId="0" applyNumberFormat="1" applyFont="1" applyFill="1"/>
    <xf numFmtId="164" fontId="0" fillId="0" borderId="0" xfId="0" applyNumberFormat="1" applyFont="1" applyFill="1" applyAlignment="1">
      <alignment horizontal="center"/>
    </xf>
    <xf numFmtId="171" fontId="36" fillId="0" borderId="0" xfId="0" applyFont="1" applyFill="1"/>
    <xf numFmtId="173" fontId="36" fillId="0" borderId="0" xfId="0" applyNumberFormat="1" applyFont="1" applyFill="1"/>
    <xf numFmtId="43" fontId="36" fillId="0" borderId="0" xfId="2" applyNumberFormat="1" applyFont="1" applyFill="1"/>
    <xf numFmtId="164" fontId="36" fillId="0" borderId="0" xfId="0" applyNumberFormat="1" applyFont="1" applyFill="1" applyAlignment="1">
      <alignment horizontal="center"/>
    </xf>
    <xf numFmtId="167" fontId="0" fillId="0" borderId="0" xfId="0" applyNumberFormat="1" applyFont="1" applyFill="1"/>
    <xf numFmtId="164" fontId="0" fillId="0" borderId="0" xfId="0" applyNumberFormat="1" applyFont="1" applyFill="1"/>
    <xf numFmtId="164" fontId="8" fillId="0" borderId="0" xfId="0" applyNumberFormat="1" applyFont="1" applyFill="1" applyAlignment="1">
      <alignment horizontal="right"/>
    </xf>
    <xf numFmtId="171" fontId="4" fillId="0" borderId="3" xfId="5" applyFont="1" applyFill="1" applyBorder="1" applyAlignment="1">
      <alignment horizontal="centerContinuous"/>
    </xf>
    <xf numFmtId="171" fontId="0" fillId="0" borderId="9" xfId="0" applyFont="1" applyFill="1" applyBorder="1" applyAlignment="1">
      <alignment horizontal="centerContinuous"/>
    </xf>
    <xf numFmtId="171" fontId="0" fillId="0" borderId="4" xfId="0" applyFont="1" applyFill="1" applyBorder="1" applyAlignment="1">
      <alignment horizontal="centerContinuous"/>
    </xf>
    <xf numFmtId="169" fontId="0" fillId="0" borderId="0" xfId="2" applyNumberFormat="1" applyFont="1" applyFill="1"/>
    <xf numFmtId="8" fontId="36" fillId="0" borderId="0" xfId="2" applyNumberFormat="1" applyFont="1" applyFill="1"/>
    <xf numFmtId="174" fontId="0" fillId="0" borderId="0" xfId="0" applyNumberFormat="1" applyFont="1" applyFill="1" applyBorder="1"/>
    <xf numFmtId="9" fontId="0" fillId="0" borderId="0" xfId="0" applyNumberFormat="1" applyFont="1" applyFill="1"/>
    <xf numFmtId="10" fontId="0" fillId="0" borderId="0" xfId="8" applyNumberFormat="1" applyFont="1" applyFill="1"/>
    <xf numFmtId="171" fontId="15" fillId="0" borderId="0" xfId="0" applyFont="1"/>
    <xf numFmtId="6" fontId="0" fillId="6" borderId="0" xfId="2" applyNumberFormat="1" applyFont="1" applyFill="1"/>
    <xf numFmtId="171" fontId="0" fillId="6" borderId="0" xfId="0" applyFont="1" applyFill="1"/>
    <xf numFmtId="174" fontId="0" fillId="6" borderId="0" xfId="0" applyNumberFormat="1" applyFont="1" applyFill="1" applyBorder="1"/>
    <xf numFmtId="8" fontId="0" fillId="6" borderId="0" xfId="2" applyNumberFormat="1" applyFont="1" applyFill="1"/>
    <xf numFmtId="8" fontId="36" fillId="6" borderId="0" xfId="2" applyNumberFormat="1" applyFont="1" applyFill="1"/>
    <xf numFmtId="9" fontId="0" fillId="6" borderId="0" xfId="0" applyNumberFormat="1" applyFont="1" applyFill="1"/>
    <xf numFmtId="164" fontId="0" fillId="6" borderId="0" xfId="0" applyNumberFormat="1" applyFont="1" applyFill="1"/>
    <xf numFmtId="171" fontId="5" fillId="0" borderId="0" xfId="24" applyFont="1" applyFill="1" applyAlignment="1"/>
    <xf numFmtId="165" fontId="5" fillId="6" borderId="0" xfId="24" applyNumberFormat="1" applyFont="1" applyFill="1" applyBorder="1" applyAlignment="1">
      <alignment horizontal="center"/>
    </xf>
    <xf numFmtId="43" fontId="32" fillId="0" borderId="0" xfId="1" applyNumberFormat="1" applyFont="1" applyFill="1"/>
    <xf numFmtId="172" fontId="32" fillId="0" borderId="0" xfId="24" applyNumberFormat="1" applyFont="1" applyFill="1"/>
    <xf numFmtId="183" fontId="5" fillId="6" borderId="0" xfId="1" applyNumberFormat="1" applyFont="1" applyFill="1"/>
    <xf numFmtId="184" fontId="0" fillId="0" borderId="0" xfId="8" applyNumberFormat="1" applyFont="1" applyFill="1"/>
    <xf numFmtId="8" fontId="5" fillId="11" borderId="0" xfId="24" applyNumberFormat="1" applyFont="1" applyFill="1" applyBorder="1"/>
    <xf numFmtId="0" fontId="4" fillId="0" borderId="0" xfId="24" applyNumberFormat="1" applyFont="1" applyFill="1" applyBorder="1"/>
    <xf numFmtId="8" fontId="4" fillId="0" borderId="0" xfId="24" applyNumberFormat="1" applyFont="1" applyFill="1" applyBorder="1"/>
    <xf numFmtId="171" fontId="4" fillId="0" borderId="0" xfId="0" applyFont="1"/>
    <xf numFmtId="0" fontId="4" fillId="0" borderId="0" xfId="0" applyNumberFormat="1" applyFont="1"/>
    <xf numFmtId="171" fontId="0" fillId="11" borderId="0" xfId="0" applyFill="1"/>
    <xf numFmtId="171" fontId="4" fillId="0" borderId="0" xfId="0" applyFont="1" applyBorder="1" applyAlignment="1">
      <alignment horizontal="center"/>
    </xf>
    <xf numFmtId="174" fontId="5" fillId="0" borderId="0" xfId="8" applyNumberFormat="1" applyFont="1" applyFill="1" applyAlignment="1">
      <alignment horizontal="right"/>
    </xf>
    <xf numFmtId="7" fontId="5" fillId="0" borderId="0" xfId="1" applyNumberFormat="1" applyFont="1" applyFill="1" applyAlignment="1">
      <alignment horizontal="right" vertical="center"/>
    </xf>
    <xf numFmtId="0" fontId="5" fillId="0" borderId="0" xfId="1" applyNumberFormat="1" applyFont="1" applyFill="1" applyAlignment="1">
      <alignment horizontal="right"/>
    </xf>
    <xf numFmtId="171" fontId="38" fillId="0" borderId="0" xfId="5" applyFont="1" applyFill="1" applyBorder="1"/>
    <xf numFmtId="0" fontId="5" fillId="12" borderId="0" xfId="1" applyNumberFormat="1" applyFont="1" applyFill="1" applyAlignment="1">
      <alignment horizontal="right"/>
    </xf>
    <xf numFmtId="8" fontId="5" fillId="12" borderId="0" xfId="24" applyNumberFormat="1" applyFont="1" applyFill="1" applyAlignment="1">
      <alignment horizontal="right"/>
    </xf>
    <xf numFmtId="171" fontId="5" fillId="0" borderId="0" xfId="24" applyFont="1" applyFill="1" applyBorder="1" applyAlignment="1"/>
    <xf numFmtId="171" fontId="0" fillId="12" borderId="0" xfId="0" applyFill="1"/>
    <xf numFmtId="171" fontId="0" fillId="6" borderId="0" xfId="0" applyFill="1"/>
    <xf numFmtId="8" fontId="5" fillId="6" borderId="0" xfId="24" applyNumberFormat="1" applyFont="1" applyFill="1" applyBorder="1"/>
    <xf numFmtId="171" fontId="0" fillId="0" borderId="0" xfId="0" applyFont="1" applyFill="1" applyAlignment="1">
      <alignment horizontal="right"/>
    </xf>
    <xf numFmtId="172" fontId="5" fillId="6" borderId="0" xfId="2" applyNumberFormat="1" applyFont="1" applyFill="1"/>
    <xf numFmtId="0" fontId="5" fillId="0" borderId="0" xfId="25" applyFont="1" applyFill="1"/>
    <xf numFmtId="44" fontId="5" fillId="0" borderId="0" xfId="2" applyFont="1" applyFill="1"/>
    <xf numFmtId="8" fontId="5" fillId="0" borderId="0" xfId="1" applyNumberFormat="1" applyFont="1" applyFill="1"/>
    <xf numFmtId="6" fontId="5" fillId="0" borderId="0" xfId="2" applyNumberFormat="1" applyFont="1" applyFill="1"/>
    <xf numFmtId="178" fontId="28" fillId="0" borderId="0" xfId="27" applyNumberFormat="1" applyFill="1" applyAlignment="1" applyProtection="1"/>
    <xf numFmtId="178" fontId="31" fillId="0" borderId="0" xfId="0" applyNumberFormat="1" applyFont="1" applyFill="1"/>
    <xf numFmtId="178" fontId="29" fillId="0" borderId="0" xfId="0" applyNumberFormat="1" applyFont="1" applyFill="1"/>
    <xf numFmtId="174" fontId="5" fillId="0" borderId="0" xfId="24" applyNumberFormat="1" applyFont="1" applyFill="1" applyBorder="1"/>
    <xf numFmtId="167" fontId="5" fillId="0" borderId="0" xfId="24" applyNumberFormat="1" applyFont="1" applyFill="1"/>
    <xf numFmtId="14" fontId="5" fillId="0" borderId="0" xfId="26" applyNumberFormat="1" applyFont="1" applyFill="1"/>
    <xf numFmtId="171" fontId="5" fillId="0" borderId="0" xfId="0" applyFont="1" applyFill="1" applyAlignment="1">
      <alignment horizontal="center" vertical="top"/>
    </xf>
    <xf numFmtId="171" fontId="5" fillId="0" borderId="0" xfId="0" applyFont="1" applyFill="1" applyAlignment="1">
      <alignment horizontal="center"/>
    </xf>
    <xf numFmtId="171" fontId="4" fillId="0" borderId="0" xfId="0" applyFont="1" applyBorder="1" applyAlignment="1">
      <alignment horizontal="center"/>
    </xf>
    <xf numFmtId="171" fontId="4" fillId="0" borderId="3" xfId="24" applyFont="1" applyFill="1" applyBorder="1" applyAlignment="1">
      <alignment horizontal="left" vertical="top"/>
    </xf>
    <xf numFmtId="171" fontId="4" fillId="0" borderId="9" xfId="24" applyFont="1" applyFill="1" applyBorder="1" applyAlignment="1">
      <alignment horizontal="left" vertical="top"/>
    </xf>
    <xf numFmtId="171" fontId="4" fillId="0" borderId="4" xfId="24" applyFont="1" applyFill="1" applyBorder="1" applyAlignment="1">
      <alignment horizontal="left" vertical="top"/>
    </xf>
    <xf numFmtId="165" fontId="5" fillId="0" borderId="0" xfId="24" applyNumberFormat="1" applyFont="1" applyFill="1" applyAlignment="1">
      <alignment horizontal="center" vertical="top" wrapText="1"/>
    </xf>
    <xf numFmtId="171" fontId="4" fillId="0" borderId="3" xfId="24" applyFont="1" applyFill="1" applyBorder="1" applyAlignment="1">
      <alignment horizontal="center"/>
    </xf>
    <xf numFmtId="171" fontId="4" fillId="0" borderId="9" xfId="24" applyFont="1" applyFill="1" applyBorder="1" applyAlignment="1">
      <alignment horizontal="center"/>
    </xf>
    <xf numFmtId="171" fontId="4" fillId="0" borderId="4" xfId="24" applyFont="1" applyFill="1" applyBorder="1" applyAlignment="1">
      <alignment horizontal="center"/>
    </xf>
  </cellXfs>
  <cellStyles count="30">
    <cellStyle name="Comma" xfId="1" builtinId="3"/>
    <cellStyle name="Comma 2" xfId="14"/>
    <cellStyle name="Comma 3" xfId="28"/>
    <cellStyle name="Currency" xfId="2" builtinId="4"/>
    <cellStyle name="Currency 2" xfId="15"/>
    <cellStyle name="Currency No Comma" xfId="16"/>
    <cellStyle name="Hyperlink" xfId="27" builtinId="8"/>
    <cellStyle name="Input" xfId="3" builtinId="20" customBuiltin="1"/>
    <cellStyle name="MCP" xfId="17"/>
    <cellStyle name="noninput" xfId="18"/>
    <cellStyle name="Normal" xfId="0" builtinId="0" customBuiltin="1"/>
    <cellStyle name="Normal 176" xfId="29"/>
    <cellStyle name="Normal 2" xfId="9"/>
    <cellStyle name="Normal 2 2" xfId="13"/>
    <cellStyle name="Normal 3" xfId="10"/>
    <cellStyle name="Normal 3 2" xfId="26"/>
    <cellStyle name="Normal 5" xfId="12"/>
    <cellStyle name="Normal_DRR AC Study - Utah Valley - 53 MW 90 CF (2.28.2005)" xfId="4"/>
    <cellStyle name="Normal_INF_06_03_07" xfId="25"/>
    <cellStyle name="Normal_OR AC Sch 37 - AC  Study (Gold) _2009 06 19" xfId="5"/>
    <cellStyle name="Normal_T-INF-10-15-04-TEMPLATE" xfId="6"/>
    <cellStyle name="Normal_UT 2008.Q2 - Compliance - Appendix B - AC Study_2008 08 05" xfId="11"/>
    <cellStyle name="Normal_UT AC 2004 - AC Study (As Ordered by Commission)" xfId="7"/>
    <cellStyle name="Normal_WY AC 2009 - AC Study (Wind Study)_2009 08 11" xfId="24"/>
    <cellStyle name="Password" xfId="19"/>
    <cellStyle name="Percent" xfId="8" builtinId="5"/>
    <cellStyle name="Percent 2" xfId="23"/>
    <cellStyle name="Unprot" xfId="20"/>
    <cellStyle name="Unprot$" xfId="21"/>
    <cellStyle name="Unprotect" xfId="22"/>
  </cellStyles>
  <dxfs count="1">
    <dxf>
      <font>
        <b/>
        <i/>
        <condense val="0"/>
        <extend val="0"/>
      </font>
      <fill>
        <patternFill>
          <bgColor indexed="42"/>
        </patternFill>
      </fill>
    </dxf>
  </dxfs>
  <tableStyles count="0" defaultTableStyle="TableStyleMedium9" defaultPivotStyle="PivotStyleLight16"/>
  <colors>
    <mruColors>
      <color rgb="FFCCECFF"/>
      <color rgb="FFCCFFCC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6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5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4.xml"/><Relationship Id="rId28" Type="http://schemas.openxmlformats.org/officeDocument/2006/relationships/externalLink" Target="externalLinks/externalLink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Relationship Id="rId27" Type="http://schemas.openxmlformats.org/officeDocument/2006/relationships/externalLink" Target="externalLinks/externalLink8.xml"/><Relationship Id="rId30" Type="http://schemas.openxmlformats.org/officeDocument/2006/relationships/externalLink" Target="externalLinks/externalLink11.xml"/><Relationship Id="rId35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voided%20Cost%20-%202018\349%20-%20UT%20Compliance%202018Q3%20-%20UT%20-%202018%20Dec\sch%2038%20filing%20package\4_Appendix%20B.1%20-%20UT%202018.Q3%20-%20AC%20Study%20NON-CONF%20Thermal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tah\Ut%20AC%202015%20Apr%20-%20Sch%2037%20Update\Sent%20out%202015%2004%2030%20(filing%20date)\UT%20Sch%2037%202015%20-%20Appendix%201%20-%20AC%20Study%20_2015%2004%2027_Proposed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voided%20Cost%20-%202020\002%20-%20Utah%202019Q4%20-%20UT%20-%202020%20Jan\Sch%2037%20Filing\20-035-T04%20RMP%20CONF%20Workpaper%201a%20-%20GRID%20AC%20Study%20Solar%20T%2003-26-20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voided%20Cost%20-%202020\002%20-%20Utah%202019Q4%20-%20UT%20-%202020%20Jan\Sch%2037%20Filing\20-035-T04%20RMP%20CONF%20Workpaper%201b%20-%20GRID%20AC%20Study%20Solar%20T%2003-26-20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voided%20Cost%20-%202019\064%20-%20IRP19%20Update%20-%20ST%20-%202019%20Oct\Scenarios\4_Appendix%20B.3%20-%20UT%202019.Q3%20-%20AC%20Study%20NON-CONF%20Wind%2060pctPTC_DeferUT_CP_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voided%20Cost%20-%202017\45%20-%20UT%20Compliance%20Filing%202016.Q4%20-%202017%20Feb\Scenario\45%20-%20UT%202016.Q4%20-%201---%20Avoided%20Cost%20Study%20_2017%2003%2009%20(GOLD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tah\Ut%20AC%202017%20Apr%20-%20Sch%2037%20Update\Sent%20Out\Public%20Workpapers\17-035-T07%20RMP%20Wkpr%20-%20Avoided%20Cost%20Study-Solar%20T%2005-30-17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tah\Ut%20AC%202013%20May%20-%20Sch%2037%20Update\Scenario\Preliminary%20and%20Draft%20Versions\UT%20Sch%2037%202013%20-%202a%20-%20L&amp;R%20%20Study%20_2013%2005%2021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Oregon\OR%20AC%202016%20Jan%20-%20Sch%2037\Sent%20out%20Settlement_2016%2005%2027\ORACSch%2037-AC%20%20Study(2015IRPUpdate_2018DeficitRenew_2028DeficitStd-1603OFPC)2016%2005%2027RenewORWind29CF100%25PTCnominalgrossedup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Oregon\OR%20AC%202016%20Jan%20-%20Sch%2037\Scenario\Scenarios_2016%2004%2005\delete_Sce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Oregon\OR%20AC%202016%20Jan%20-%20Sch%2037\Scenario\OR%20AC%20Sch%2037%20-%20AC%20%20Study_s1_Update_(OFPC15012)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eneric\Attributes%20&amp;%20Data%20Series\_All%20Data%20Series%20Files\GNw_Indexed%20STF%20(Confidential)%20(STF%20Ext%20280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endix B.1"/>
      <sheetName val="Table 1"/>
      <sheetName val="Table 2"/>
      <sheetName val="Table 4"/>
      <sheetName val="Table 5"/>
      <sheetName val="Table 3 TransCost D2 "/>
      <sheetName val="Table 3 UT Wind 2030"/>
      <sheetName val="Table 3 DJ Wind 2030"/>
      <sheetName val="Table 3 ID Wind 2030"/>
      <sheetName val="Table 3 ID Wind 2033"/>
      <sheetName val="Table 3 UT Wind 2036"/>
      <sheetName val="Table 3 WW Wind 2035"/>
      <sheetName val="Table 3 YK Wind 2035"/>
      <sheetName val="Table 3 OR Wind 2035"/>
      <sheetName val="Table 3 YK Solar 2030"/>
      <sheetName val="Table 3 YK Solar 2032"/>
      <sheetName val="Table 3 YK Solar 2033"/>
      <sheetName val="Table 3 UT Solar 2033 ST"/>
      <sheetName val="Table 3 UT Solar 2035 ST"/>
      <sheetName val="Table 3 UT Solar 2035 FT"/>
      <sheetName val="Table 3 OR Solar 2030"/>
      <sheetName val="Table 3 OR Solar 2031"/>
      <sheetName val="Table 3 OR Solar 2032"/>
      <sheetName val="Table 3 OR Solar 2033"/>
      <sheetName val="Table 3 EV2020 Wind_2020"/>
      <sheetName val="Table 3 EV2020 Wind_2021"/>
    </sheetNames>
    <sheetDataSet>
      <sheetData sheetId="0" refreshError="1"/>
      <sheetData sheetId="1">
        <row r="13">
          <cell r="B13">
            <v>2019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A BaseLoad"/>
      <sheetName val="Table 2B Wind"/>
      <sheetName val="Table 2C SolarFixed"/>
      <sheetName val="Table 2D SolarTracking"/>
      <sheetName val="Tables 3 to 5"/>
      <sheetName val="Table 6"/>
      <sheetName val="Table 7"/>
      <sheetName val="Table 8"/>
      <sheetName val="Table 9"/>
      <sheetName val="Table 10"/>
      <sheetName val="--- Do Not Print ---&gt;"/>
      <sheetName val="Tariff Page"/>
      <sheetName val="Tariff Page Solar Fixed"/>
      <sheetName val="Tariff Page Solar Tracking"/>
      <sheetName val="Tariff Page Wind"/>
      <sheetName val="Profile "/>
      <sheetName val="OFPC Sour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45">
          <cell r="B45">
            <v>2.1800000000000002</v>
          </cell>
        </row>
        <row r="46">
          <cell r="B46">
            <v>2.83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Data"/>
      <sheetName val="Summary"/>
      <sheetName val="Avoided Costs"/>
      <sheetName val="AC Dollars"/>
      <sheetName val="Delta"/>
      <sheetName val="NPC"/>
      <sheetName val="BASE"/>
      <sheetName val="Trapped Adj"/>
      <sheetName val="RenewContract$"/>
      <sheetName val="EIM"/>
      <sheetName val="Integration"/>
      <sheetName val="FuelCalc"/>
      <sheetName val="Hermiston"/>
      <sheetName val="GRID LTC ($)"/>
      <sheetName val="GRID LTC (MWH)"/>
      <sheetName val="GRID Emergency Purchase (MWh)"/>
      <sheetName val="GRID Emergency Purchase ($)"/>
      <sheetName val="GRID Transmission Costs ($)"/>
      <sheetName val="GRID Fuel Price ($MMBTu)"/>
      <sheetName val="GRID Fuel Used (MMBTu)"/>
      <sheetName val="GRID Thermal Fuel Burn ($)"/>
      <sheetName val="GRID Thermal Generation (MWH)"/>
      <sheetName val="GRID Hydro Generation (MWH)"/>
      <sheetName val="GRID Purchases (MWH)"/>
      <sheetName val="GRID Purchases ($)"/>
      <sheetName val="GRID Sales (MWH)"/>
      <sheetName val="GRID Sales ($)"/>
      <sheetName val="GRID Nameplate (MW)"/>
      <sheetName val="GRID Load (MWH)"/>
      <sheetName val="GRID ST Firm Sales (MWH)"/>
      <sheetName val="GRID ST Firm Sales ($)"/>
      <sheetName val="GRID ST Firm Purchases (MWH)"/>
      <sheetName val="GRID ST Firm Purchases ($)"/>
      <sheetName val="GRID Ready Reserve (MWH)"/>
      <sheetName val="GRID Spinning Reserve (MWH)"/>
      <sheetName val="GRID Reserves (MWh)"/>
      <sheetName val="MacroBuilder"/>
      <sheetName val="NPC Version Log"/>
    </sheetNames>
    <sheetDataSet>
      <sheetData sheetId="0" refreshError="1"/>
      <sheetData sheetId="1" refreshError="1"/>
      <sheetData sheetId="2">
        <row r="4">
          <cell r="B4" t="str">
            <v>Year</v>
          </cell>
          <cell r="C4" t="str">
            <v>Annual</v>
          </cell>
          <cell r="D4" t="str">
            <v>Jan</v>
          </cell>
          <cell r="E4" t="str">
            <v>Feb</v>
          </cell>
          <cell r="F4" t="str">
            <v>Mar</v>
          </cell>
          <cell r="G4" t="str">
            <v>Apr</v>
          </cell>
          <cell r="H4" t="str">
            <v>May</v>
          </cell>
          <cell r="I4" t="str">
            <v>Jun</v>
          </cell>
          <cell r="J4" t="str">
            <v>Jul</v>
          </cell>
          <cell r="K4" t="str">
            <v>Aug</v>
          </cell>
          <cell r="L4" t="str">
            <v>Sep</v>
          </cell>
          <cell r="M4" t="str">
            <v>Oct</v>
          </cell>
          <cell r="N4" t="str">
            <v>Nov</v>
          </cell>
          <cell r="O4" t="str">
            <v>Dec</v>
          </cell>
        </row>
        <row r="7">
          <cell r="B7">
            <v>2020</v>
          </cell>
          <cell r="C7">
            <v>13.684095090839312</v>
          </cell>
          <cell r="D7">
            <v>16.748297953488489</v>
          </cell>
          <cell r="E7">
            <v>10.391902883906749</v>
          </cell>
          <cell r="F7">
            <v>11.808131952298069</v>
          </cell>
          <cell r="G7">
            <v>10.83072400391732</v>
          </cell>
          <cell r="H7">
            <v>11.538932653436586</v>
          </cell>
          <cell r="I7">
            <v>10.848052972358937</v>
          </cell>
          <cell r="J7">
            <v>21.557951690099973</v>
          </cell>
          <cell r="K7">
            <v>23.158261453110576</v>
          </cell>
          <cell r="L7">
            <v>10.268393257331386</v>
          </cell>
          <cell r="M7">
            <v>10.797788018074737</v>
          </cell>
          <cell r="N7">
            <v>12.393292509357385</v>
          </cell>
          <cell r="O7">
            <v>8.039275279285965</v>
          </cell>
        </row>
        <row r="8">
          <cell r="B8">
            <v>2021</v>
          </cell>
          <cell r="C8">
            <v>13.355970310526079</v>
          </cell>
          <cell r="D8">
            <v>19.068685381454792</v>
          </cell>
          <cell r="E8">
            <v>11.691637532448096</v>
          </cell>
          <cell r="F8">
            <v>10.864075797676728</v>
          </cell>
          <cell r="G8">
            <v>9.3257716506128041</v>
          </cell>
          <cell r="H8">
            <v>10.372356076035759</v>
          </cell>
          <cell r="I8">
            <v>11.433206344388246</v>
          </cell>
          <cell r="J8">
            <v>19.362190319447141</v>
          </cell>
          <cell r="K8">
            <v>17.614546309717461</v>
          </cell>
          <cell r="L8">
            <v>13.359403083388809</v>
          </cell>
          <cell r="M8">
            <v>11.482369858768314</v>
          </cell>
          <cell r="N8">
            <v>11.512957754285809</v>
          </cell>
          <cell r="O8">
            <v>14.269653585293959</v>
          </cell>
        </row>
        <row r="9">
          <cell r="B9">
            <v>2022</v>
          </cell>
          <cell r="C9">
            <v>13.883896734035281</v>
          </cell>
          <cell r="D9">
            <v>13.648753892502052</v>
          </cell>
          <cell r="E9">
            <v>13.259474226190845</v>
          </cell>
          <cell r="F9">
            <v>11.713250337500659</v>
          </cell>
          <cell r="G9">
            <v>10.074673167347514</v>
          </cell>
          <cell r="H9">
            <v>11.346655686233667</v>
          </cell>
          <cell r="I9">
            <v>12.732663448824141</v>
          </cell>
          <cell r="J9">
            <v>20.042602130166781</v>
          </cell>
          <cell r="K9">
            <v>18.591075177471712</v>
          </cell>
          <cell r="L9">
            <v>13.967129640354223</v>
          </cell>
          <cell r="M9">
            <v>11.954569622601714</v>
          </cell>
          <cell r="N9">
            <v>12.683297172598106</v>
          </cell>
          <cell r="O9">
            <v>14.427511437024373</v>
          </cell>
        </row>
        <row r="10">
          <cell r="B10">
            <v>2023</v>
          </cell>
          <cell r="C10">
            <v>14.438731787686274</v>
          </cell>
          <cell r="D10">
            <v>14.375007725818035</v>
          </cell>
          <cell r="E10">
            <v>13.38359807174248</v>
          </cell>
          <cell r="F10">
            <v>11.764345825379175</v>
          </cell>
          <cell r="G10">
            <v>10.672481360444529</v>
          </cell>
          <cell r="H10">
            <v>11.878606204516231</v>
          </cell>
          <cell r="I10">
            <v>13.142440897830314</v>
          </cell>
          <cell r="J10">
            <v>20.079431376855435</v>
          </cell>
          <cell r="K10">
            <v>19.125283863715751</v>
          </cell>
          <cell r="L10">
            <v>14.793854754861938</v>
          </cell>
          <cell r="M10">
            <v>13.112177686559422</v>
          </cell>
          <cell r="N10">
            <v>13.512012983080201</v>
          </cell>
          <cell r="O10">
            <v>15.86729297742524</v>
          </cell>
        </row>
        <row r="11">
          <cell r="B11">
            <v>2024</v>
          </cell>
          <cell r="C11">
            <v>3.5653733898160689</v>
          </cell>
          <cell r="D11">
            <v>5.1144658498316389</v>
          </cell>
          <cell r="E11">
            <v>2.8201296965849987</v>
          </cell>
          <cell r="F11">
            <v>0.70904959870418616</v>
          </cell>
          <cell r="G11">
            <v>-0.62072766212687869</v>
          </cell>
          <cell r="H11">
            <v>2.8478024295484659</v>
          </cell>
          <cell r="I11">
            <v>4.3571545990770941</v>
          </cell>
          <cell r="J11">
            <v>7.1706627375320915</v>
          </cell>
          <cell r="K11">
            <v>5.6667216897076749</v>
          </cell>
          <cell r="L11">
            <v>4.2368770999412897</v>
          </cell>
          <cell r="M11">
            <v>1.5881328191336386</v>
          </cell>
          <cell r="N11">
            <v>3.1034102888060775</v>
          </cell>
          <cell r="O11">
            <v>4.5333532886924894</v>
          </cell>
        </row>
        <row r="12">
          <cell r="B12">
            <v>2025</v>
          </cell>
          <cell r="C12">
            <v>3.6635688617884172</v>
          </cell>
          <cell r="D12">
            <v>5.3016601714086571</v>
          </cell>
          <cell r="E12">
            <v>4.9874924556616493</v>
          </cell>
          <cell r="F12">
            <v>0.99425129017488378</v>
          </cell>
          <cell r="G12">
            <v>-0.51328124184520441</v>
          </cell>
          <cell r="H12">
            <v>2.6076724727149942</v>
          </cell>
          <cell r="I12">
            <v>4.3693205324671185</v>
          </cell>
          <cell r="J12">
            <v>6.6160443327672551</v>
          </cell>
          <cell r="K12">
            <v>5.5552977674962563</v>
          </cell>
          <cell r="L12">
            <v>4.6834803912690299</v>
          </cell>
          <cell r="M12">
            <v>1.5482633032881774</v>
          </cell>
          <cell r="N12">
            <v>3.211095509848902</v>
          </cell>
          <cell r="O12">
            <v>4.389314112349199</v>
          </cell>
        </row>
        <row r="13">
          <cell r="B13">
            <v>2026</v>
          </cell>
          <cell r="C13">
            <v>4.5679821117753825</v>
          </cell>
          <cell r="D13">
            <v>6.6646573412817123</v>
          </cell>
          <cell r="E13">
            <v>2.7894935060856625</v>
          </cell>
          <cell r="F13">
            <v>2.7653433266093304</v>
          </cell>
          <cell r="G13">
            <v>4.5597588515347766E-2</v>
          </cell>
          <cell r="H13">
            <v>3.2699748202493595</v>
          </cell>
          <cell r="I13">
            <v>4.6132583921046342</v>
          </cell>
          <cell r="J13">
            <v>8.2578597266831526</v>
          </cell>
          <cell r="K13">
            <v>7.268482100082112</v>
          </cell>
          <cell r="L13">
            <v>4.4774491362779161</v>
          </cell>
          <cell r="M13">
            <v>3.0600842078941817</v>
          </cell>
          <cell r="N13">
            <v>4.9113401731345352</v>
          </cell>
          <cell r="O13">
            <v>6.6802499497419214</v>
          </cell>
        </row>
        <row r="14">
          <cell r="B14">
            <v>2027</v>
          </cell>
          <cell r="C14">
            <v>5.4884840566162945</v>
          </cell>
          <cell r="D14">
            <v>7.757869751981179</v>
          </cell>
          <cell r="E14">
            <v>5.5960327943834773</v>
          </cell>
          <cell r="F14">
            <v>4.196064972814419</v>
          </cell>
          <cell r="G14">
            <v>0.74056833928058685</v>
          </cell>
          <cell r="H14">
            <v>3.9997227483744067</v>
          </cell>
          <cell r="I14">
            <v>5.6048602935006366</v>
          </cell>
          <cell r="J14">
            <v>8.8697495453570845</v>
          </cell>
          <cell r="K14">
            <v>7.8726075353172771</v>
          </cell>
          <cell r="L14">
            <v>5.2361387637041625</v>
          </cell>
          <cell r="M14">
            <v>4.1096660344439142</v>
          </cell>
          <cell r="N14">
            <v>5.5121806262769217</v>
          </cell>
          <cell r="O14">
            <v>7.0430582263127999</v>
          </cell>
        </row>
        <row r="15">
          <cell r="B15">
            <v>2028</v>
          </cell>
          <cell r="C15">
            <v>7.4676220897770973</v>
          </cell>
          <cell r="D15">
            <v>9.1467178330424819</v>
          </cell>
          <cell r="E15">
            <v>7.6213652698780212</v>
          </cell>
          <cell r="F15">
            <v>5.6114396185205413</v>
          </cell>
          <cell r="G15">
            <v>2.2179334615741655</v>
          </cell>
          <cell r="H15">
            <v>4.7043250839311819</v>
          </cell>
          <cell r="I15">
            <v>7.9260900257497635</v>
          </cell>
          <cell r="J15">
            <v>12.202987880995364</v>
          </cell>
          <cell r="K15">
            <v>11.721456781187104</v>
          </cell>
          <cell r="L15">
            <v>6.9760803648289995</v>
          </cell>
          <cell r="M15">
            <v>5.4676688127499897</v>
          </cell>
          <cell r="N15">
            <v>7.5952013491654702</v>
          </cell>
          <cell r="O15">
            <v>7.9656312151594797</v>
          </cell>
        </row>
        <row r="16">
          <cell r="B16">
            <v>2029</v>
          </cell>
          <cell r="C16">
            <v>8.8541793582118835</v>
          </cell>
          <cell r="D16">
            <v>10.36725037340649</v>
          </cell>
          <cell r="E16">
            <v>7.7733292564671572</v>
          </cell>
          <cell r="F16">
            <v>6.448419805912482</v>
          </cell>
          <cell r="G16">
            <v>3.5368492765740962</v>
          </cell>
          <cell r="H16">
            <v>5.6544112357147034</v>
          </cell>
          <cell r="I16">
            <v>7.1820549559599574</v>
          </cell>
          <cell r="J16">
            <v>17.024134019601323</v>
          </cell>
          <cell r="K16">
            <v>11.809428433200912</v>
          </cell>
          <cell r="L16">
            <v>8.2132577378618787</v>
          </cell>
          <cell r="M16">
            <v>5.8412147344543603</v>
          </cell>
          <cell r="N16">
            <v>8.696832297003052</v>
          </cell>
          <cell r="O16">
            <v>15.902099383066268</v>
          </cell>
        </row>
        <row r="17">
          <cell r="B17">
            <v>2030</v>
          </cell>
          <cell r="C17">
            <v>5.4967194158307553</v>
          </cell>
          <cell r="D17">
            <v>8.0153880972203417</v>
          </cell>
          <cell r="E17">
            <v>5.1345498328298005</v>
          </cell>
          <cell r="F17">
            <v>5.2325797413947521</v>
          </cell>
          <cell r="G17">
            <v>3.8202225872961941</v>
          </cell>
          <cell r="H17">
            <v>4.0100982079705227</v>
          </cell>
          <cell r="I17">
            <v>5.2576541354923192</v>
          </cell>
          <cell r="J17">
            <v>8.9920559854011248</v>
          </cell>
          <cell r="K17">
            <v>6.7527328828533646</v>
          </cell>
          <cell r="L17">
            <v>4.3958237353328959</v>
          </cell>
          <cell r="M17">
            <v>5.1878242158559571</v>
          </cell>
          <cell r="N17">
            <v>0.69234221963188913</v>
          </cell>
          <cell r="O17">
            <v>8.9015149140129015</v>
          </cell>
        </row>
        <row r="18">
          <cell r="B18">
            <v>2031</v>
          </cell>
          <cell r="C18">
            <v>8.2525002798002536</v>
          </cell>
          <cell r="D18">
            <v>10.246149392196271</v>
          </cell>
          <cell r="E18">
            <v>8.822951247930396</v>
          </cell>
          <cell r="F18">
            <v>5.8088974298418199</v>
          </cell>
          <cell r="G18">
            <v>6.555993870894687</v>
          </cell>
          <cell r="H18">
            <v>5.4519651657025401</v>
          </cell>
          <cell r="I18">
            <v>6.8951075667763808</v>
          </cell>
          <cell r="J18">
            <v>13.297465225238712</v>
          </cell>
          <cell r="K18">
            <v>11.599723633411504</v>
          </cell>
          <cell r="L18">
            <v>6.9120104261155584</v>
          </cell>
          <cell r="M18">
            <v>5.3480024246757987</v>
          </cell>
          <cell r="N18">
            <v>8.938905719675514</v>
          </cell>
          <cell r="O18">
            <v>10.628679738403365</v>
          </cell>
        </row>
        <row r="19">
          <cell r="B19">
            <v>2032</v>
          </cell>
          <cell r="C19">
            <v>9.996686495200958</v>
          </cell>
          <cell r="D19">
            <v>9.480180672855731</v>
          </cell>
          <cell r="E19">
            <v>9.5709665496656662</v>
          </cell>
          <cell r="F19">
            <v>6.5527805917445558</v>
          </cell>
          <cell r="G19">
            <v>6.1165748159214335</v>
          </cell>
          <cell r="H19">
            <v>6.221124426283736</v>
          </cell>
          <cell r="I19">
            <v>9.688081209737355</v>
          </cell>
          <cell r="J19">
            <v>16.851488235052152</v>
          </cell>
          <cell r="K19">
            <v>13.926010351915384</v>
          </cell>
          <cell r="L19">
            <v>10.173587377149186</v>
          </cell>
          <cell r="M19">
            <v>8.9868227441844954</v>
          </cell>
          <cell r="N19">
            <v>9.2193164576992324</v>
          </cell>
          <cell r="O19">
            <v>11.914654807350088</v>
          </cell>
        </row>
        <row r="20">
          <cell r="B20">
            <v>2033</v>
          </cell>
          <cell r="C20">
            <v>10.485104410032308</v>
          </cell>
          <cell r="D20">
            <v>11.884752132850457</v>
          </cell>
          <cell r="E20">
            <v>5.9381702254482214</v>
          </cell>
          <cell r="F20">
            <v>7.2477869960606949</v>
          </cell>
          <cell r="G20">
            <v>4.4021577991701122</v>
          </cell>
          <cell r="H20">
            <v>5.6430519197776556</v>
          </cell>
          <cell r="I20">
            <v>9.1258174610006257</v>
          </cell>
          <cell r="J20">
            <v>15.381794526644677</v>
          </cell>
          <cell r="K20">
            <v>15.834610752507635</v>
          </cell>
          <cell r="L20">
            <v>12.277238333673843</v>
          </cell>
          <cell r="M20">
            <v>12.094604689525607</v>
          </cell>
          <cell r="N20">
            <v>14.800904984903097</v>
          </cell>
          <cell r="O20">
            <v>11.346047806623886</v>
          </cell>
        </row>
        <row r="21">
          <cell r="B21">
            <v>2034</v>
          </cell>
          <cell r="C21">
            <v>10.574859420151084</v>
          </cell>
          <cell r="D21">
            <v>14.847659224876576</v>
          </cell>
          <cell r="E21">
            <v>8.1375796815403518</v>
          </cell>
          <cell r="F21">
            <v>8.3294609345041426</v>
          </cell>
          <cell r="G21">
            <v>4.7858432033473273</v>
          </cell>
          <cell r="H21">
            <v>5.5096880453052375</v>
          </cell>
          <cell r="I21">
            <v>9.761973129383188</v>
          </cell>
          <cell r="J21">
            <v>17.410841792836948</v>
          </cell>
          <cell r="K21">
            <v>16.59468596743741</v>
          </cell>
          <cell r="L21">
            <v>10.191266286665147</v>
          </cell>
          <cell r="M21">
            <v>6.7156556812619925</v>
          </cell>
          <cell r="N21">
            <v>13.673228669855561</v>
          </cell>
          <cell r="O21">
            <v>12.205191279667343</v>
          </cell>
        </row>
        <row r="22">
          <cell r="B22">
            <v>2035</v>
          </cell>
          <cell r="C22">
            <v>11.762861793701221</v>
          </cell>
          <cell r="D22">
            <v>19.801354974212583</v>
          </cell>
          <cell r="E22">
            <v>8.9418446851366724</v>
          </cell>
          <cell r="F22">
            <v>10.973189997132911</v>
          </cell>
          <cell r="G22">
            <v>5.8517206235914827</v>
          </cell>
          <cell r="H22">
            <v>7.1797140932231311</v>
          </cell>
          <cell r="I22">
            <v>10.569667739767883</v>
          </cell>
          <cell r="J22">
            <v>16.063128237644865</v>
          </cell>
          <cell r="K22">
            <v>17.367017247752234</v>
          </cell>
          <cell r="L22">
            <v>12.326854893433049</v>
          </cell>
          <cell r="M22">
            <v>10.214826654023797</v>
          </cell>
          <cell r="N22">
            <v>10.579378867884516</v>
          </cell>
          <cell r="O22">
            <v>13.271121941850121</v>
          </cell>
        </row>
        <row r="23">
          <cell r="B23">
            <v>2036</v>
          </cell>
          <cell r="C23">
            <v>12.078537057597128</v>
          </cell>
          <cell r="D23">
            <v>11.754808360634714</v>
          </cell>
          <cell r="E23">
            <v>15.690843308399382</v>
          </cell>
          <cell r="F23">
            <v>12.605084911802974</v>
          </cell>
          <cell r="G23">
            <v>7.1116391241962198</v>
          </cell>
          <cell r="H23">
            <v>7.5768309316247224</v>
          </cell>
          <cell r="I23">
            <v>10.171553787828136</v>
          </cell>
          <cell r="J23">
            <v>17.012826687035467</v>
          </cell>
          <cell r="K23">
            <v>18.387075723827852</v>
          </cell>
          <cell r="L23">
            <v>11.046914110233713</v>
          </cell>
          <cell r="M23">
            <v>7.9118930314830402</v>
          </cell>
          <cell r="N23">
            <v>13.000916547632412</v>
          </cell>
          <cell r="O23">
            <v>15.917110024698628</v>
          </cell>
        </row>
        <row r="24">
          <cell r="B24">
            <v>2037</v>
          </cell>
          <cell r="C24">
            <v>11.769596488448615</v>
          </cell>
          <cell r="D24">
            <v>13.861762421886072</v>
          </cell>
          <cell r="E24">
            <v>11.678017667965078</v>
          </cell>
          <cell r="F24">
            <v>12.454632336226748</v>
          </cell>
          <cell r="G24">
            <v>5.1721073658299739</v>
          </cell>
          <cell r="H24">
            <v>6.7169453634344967</v>
          </cell>
          <cell r="I24">
            <v>9.2744534698635075</v>
          </cell>
          <cell r="J24">
            <v>18.789810966600417</v>
          </cell>
          <cell r="K24">
            <v>19.748002677294274</v>
          </cell>
          <cell r="L24">
            <v>8.9248332136000048</v>
          </cell>
          <cell r="M24">
            <v>9.7635536930842068</v>
          </cell>
          <cell r="N24">
            <v>14.061868835484267</v>
          </cell>
          <cell r="O24">
            <v>12.099944818140964</v>
          </cell>
        </row>
      </sheetData>
      <sheetData sheetId="3" refreshError="1"/>
      <sheetData sheetId="4">
        <row r="1">
          <cell r="A1" t="str">
            <v>PacifiCorp</v>
          </cell>
        </row>
        <row r="2">
          <cell r="A2" t="str">
            <v>Avoided Cost Study</v>
          </cell>
        </row>
        <row r="3">
          <cell r="A3" t="str">
            <v>Period = 2020-2029</v>
          </cell>
          <cell r="F3">
            <v>43831</v>
          </cell>
          <cell r="G3">
            <v>43862</v>
          </cell>
          <cell r="H3">
            <v>43891</v>
          </cell>
          <cell r="I3">
            <v>43922</v>
          </cell>
          <cell r="J3">
            <v>43952</v>
          </cell>
          <cell r="K3">
            <v>43983</v>
          </cell>
          <cell r="L3">
            <v>44013</v>
          </cell>
          <cell r="M3">
            <v>44044</v>
          </cell>
          <cell r="N3">
            <v>44075</v>
          </cell>
          <cell r="O3">
            <v>44105</v>
          </cell>
          <cell r="P3">
            <v>44136</v>
          </cell>
          <cell r="Q3">
            <v>44166</v>
          </cell>
          <cell r="R3">
            <v>2021</v>
          </cell>
          <cell r="S3">
            <v>44197</v>
          </cell>
          <cell r="T3">
            <v>44228</v>
          </cell>
          <cell r="U3">
            <v>44256</v>
          </cell>
          <cell r="V3">
            <v>44287</v>
          </cell>
          <cell r="W3">
            <v>44317</v>
          </cell>
          <cell r="X3">
            <v>44348</v>
          </cell>
          <cell r="Y3">
            <v>44378</v>
          </cell>
          <cell r="Z3">
            <v>44409</v>
          </cell>
          <cell r="AA3">
            <v>44440</v>
          </cell>
          <cell r="AB3">
            <v>44470</v>
          </cell>
          <cell r="AC3">
            <v>44501</v>
          </cell>
          <cell r="AD3">
            <v>44531</v>
          </cell>
          <cell r="AE3">
            <v>2022</v>
          </cell>
          <cell r="AF3">
            <v>44562</v>
          </cell>
          <cell r="AG3">
            <v>44593</v>
          </cell>
          <cell r="AH3">
            <v>44621</v>
          </cell>
          <cell r="AI3">
            <v>44652</v>
          </cell>
          <cell r="AJ3">
            <v>44682</v>
          </cell>
          <cell r="AK3">
            <v>44713</v>
          </cell>
          <cell r="AL3">
            <v>44743</v>
          </cell>
          <cell r="AM3">
            <v>44774</v>
          </cell>
          <cell r="AN3">
            <v>44805</v>
          </cell>
          <cell r="AO3">
            <v>44835</v>
          </cell>
          <cell r="AP3">
            <v>44866</v>
          </cell>
          <cell r="AQ3">
            <v>44896</v>
          </cell>
          <cell r="AR3">
            <v>2023</v>
          </cell>
          <cell r="AS3">
            <v>44927</v>
          </cell>
          <cell r="AT3">
            <v>44958</v>
          </cell>
          <cell r="AU3">
            <v>44986</v>
          </cell>
          <cell r="AV3">
            <v>45017</v>
          </cell>
          <cell r="AW3">
            <v>45047</v>
          </cell>
          <cell r="AX3">
            <v>45078</v>
          </cell>
          <cell r="AY3">
            <v>45108</v>
          </cell>
          <cell r="AZ3">
            <v>45139</v>
          </cell>
          <cell r="BA3">
            <v>45170</v>
          </cell>
          <cell r="BB3">
            <v>45200</v>
          </cell>
          <cell r="BC3">
            <v>45231</v>
          </cell>
          <cell r="BD3">
            <v>45261</v>
          </cell>
          <cell r="BE3">
            <v>2024</v>
          </cell>
          <cell r="BF3">
            <v>45292</v>
          </cell>
          <cell r="BG3">
            <v>45323</v>
          </cell>
          <cell r="BH3">
            <v>45352</v>
          </cell>
          <cell r="BI3">
            <v>45383</v>
          </cell>
          <cell r="BJ3">
            <v>45413</v>
          </cell>
          <cell r="BK3">
            <v>45444</v>
          </cell>
          <cell r="BL3">
            <v>45474</v>
          </cell>
          <cell r="BM3">
            <v>45505</v>
          </cell>
          <cell r="BN3">
            <v>45536</v>
          </cell>
          <cell r="BO3">
            <v>45566</v>
          </cell>
          <cell r="BP3">
            <v>45597</v>
          </cell>
          <cell r="BQ3">
            <v>45627</v>
          </cell>
          <cell r="BR3">
            <v>2025</v>
          </cell>
          <cell r="BS3">
            <v>45658</v>
          </cell>
          <cell r="BT3">
            <v>45689</v>
          </cell>
          <cell r="BU3">
            <v>45717</v>
          </cell>
          <cell r="BV3">
            <v>45748</v>
          </cell>
          <cell r="BW3">
            <v>45778</v>
          </cell>
          <cell r="BX3">
            <v>45809</v>
          </cell>
          <cell r="BY3">
            <v>45839</v>
          </cell>
          <cell r="BZ3">
            <v>45870</v>
          </cell>
          <cell r="CA3">
            <v>45901</v>
          </cell>
          <cell r="CB3">
            <v>45931</v>
          </cell>
          <cell r="CC3">
            <v>45962</v>
          </cell>
          <cell r="CD3">
            <v>45992</v>
          </cell>
          <cell r="CE3">
            <v>2026</v>
          </cell>
          <cell r="CF3">
            <v>46023</v>
          </cell>
          <cell r="CG3">
            <v>46054</v>
          </cell>
          <cell r="CH3">
            <v>46082</v>
          </cell>
          <cell r="CI3">
            <v>46113</v>
          </cell>
          <cell r="CJ3">
            <v>46143</v>
          </cell>
          <cell r="CK3">
            <v>46174</v>
          </cell>
          <cell r="CL3">
            <v>46204</v>
          </cell>
          <cell r="CM3">
            <v>46235</v>
          </cell>
          <cell r="CN3">
            <v>46266</v>
          </cell>
          <cell r="CO3">
            <v>46296</v>
          </cell>
          <cell r="CP3">
            <v>46327</v>
          </cell>
          <cell r="CQ3">
            <v>46357</v>
          </cell>
          <cell r="CR3">
            <v>2027</v>
          </cell>
          <cell r="CS3">
            <v>46388</v>
          </cell>
          <cell r="CT3">
            <v>46419</v>
          </cell>
          <cell r="CU3">
            <v>46447</v>
          </cell>
          <cell r="CV3">
            <v>46478</v>
          </cell>
          <cell r="CW3">
            <v>46508</v>
          </cell>
          <cell r="CX3">
            <v>46539</v>
          </cell>
          <cell r="CY3">
            <v>46569</v>
          </cell>
          <cell r="CZ3">
            <v>46600</v>
          </cell>
          <cell r="DA3">
            <v>46631</v>
          </cell>
          <cell r="DB3">
            <v>46661</v>
          </cell>
          <cell r="DC3">
            <v>46692</v>
          </cell>
          <cell r="DD3">
            <v>46722</v>
          </cell>
          <cell r="DE3">
            <v>2028</v>
          </cell>
          <cell r="DF3">
            <v>46753</v>
          </cell>
          <cell r="DG3">
            <v>46784</v>
          </cell>
          <cell r="DH3">
            <v>46813</v>
          </cell>
          <cell r="DI3">
            <v>46844</v>
          </cell>
          <cell r="DJ3">
            <v>46874</v>
          </cell>
          <cell r="DK3">
            <v>46905</v>
          </cell>
          <cell r="DL3">
            <v>46935</v>
          </cell>
          <cell r="DM3">
            <v>46966</v>
          </cell>
          <cell r="DN3">
            <v>46997</v>
          </cell>
          <cell r="DO3">
            <v>47027</v>
          </cell>
          <cell r="DP3">
            <v>47058</v>
          </cell>
          <cell r="DQ3">
            <v>47088</v>
          </cell>
          <cell r="DR3">
            <v>2029</v>
          </cell>
          <cell r="DS3">
            <v>47119</v>
          </cell>
          <cell r="DT3">
            <v>47150</v>
          </cell>
          <cell r="DU3">
            <v>47178</v>
          </cell>
          <cell r="DV3">
            <v>47209</v>
          </cell>
          <cell r="DW3">
            <v>47239</v>
          </cell>
          <cell r="DX3">
            <v>47270</v>
          </cell>
          <cell r="DY3">
            <v>47300</v>
          </cell>
          <cell r="DZ3">
            <v>47331</v>
          </cell>
          <cell r="EA3">
            <v>47362</v>
          </cell>
          <cell r="EB3">
            <v>47392</v>
          </cell>
          <cell r="EC3">
            <v>47423</v>
          </cell>
          <cell r="ED3">
            <v>47453</v>
          </cell>
        </row>
        <row r="5">
          <cell r="R5" t="str">
            <v>$</v>
          </cell>
          <cell r="AE5" t="str">
            <v>$</v>
          </cell>
          <cell r="AR5" t="str">
            <v>$</v>
          </cell>
          <cell r="BE5" t="str">
            <v>$</v>
          </cell>
          <cell r="BR5" t="str">
            <v>$</v>
          </cell>
          <cell r="CE5" t="str">
            <v>$</v>
          </cell>
          <cell r="CR5" t="str">
            <v>$</v>
          </cell>
          <cell r="DE5" t="str">
            <v>$</v>
          </cell>
          <cell r="DR5" t="str">
            <v>$</v>
          </cell>
        </row>
        <row r="7">
          <cell r="A7" t="str">
            <v>Special Sales For Resale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200.19999999995343</v>
          </cell>
          <cell r="J32">
            <v>971.75</v>
          </cell>
          <cell r="K32">
            <v>199.19999999995343</v>
          </cell>
          <cell r="L32">
            <v>1934</v>
          </cell>
          <cell r="M32">
            <v>1904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2293.2000000029802</v>
          </cell>
          <cell r="S32">
            <v>0</v>
          </cell>
          <cell r="T32">
            <v>0</v>
          </cell>
          <cell r="U32">
            <v>77</v>
          </cell>
          <cell r="V32">
            <v>131.5</v>
          </cell>
          <cell r="W32">
            <v>995.69999999995343</v>
          </cell>
          <cell r="X32">
            <v>534.5</v>
          </cell>
          <cell r="Y32">
            <v>246</v>
          </cell>
          <cell r="Z32">
            <v>308.5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1610.0999999940395</v>
          </cell>
          <cell r="AF32">
            <v>0</v>
          </cell>
          <cell r="AG32">
            <v>0</v>
          </cell>
          <cell r="AH32">
            <v>0</v>
          </cell>
          <cell r="AI32">
            <v>170.5999999998603</v>
          </cell>
          <cell r="AJ32">
            <v>95.699999999953434</v>
          </cell>
          <cell r="AK32">
            <v>179.89999999990687</v>
          </cell>
          <cell r="AL32">
            <v>805.40000000037253</v>
          </cell>
          <cell r="AM32">
            <v>358.5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1765.3999999985099</v>
          </cell>
          <cell r="AS32">
            <v>0</v>
          </cell>
          <cell r="AT32">
            <v>0</v>
          </cell>
          <cell r="AU32">
            <v>0</v>
          </cell>
          <cell r="AV32">
            <v>212.39999999990687</v>
          </cell>
          <cell r="AW32">
            <v>521.10000000009313</v>
          </cell>
          <cell r="AX32">
            <v>331.70000000018626</v>
          </cell>
          <cell r="AY32">
            <v>205.70000000018626</v>
          </cell>
          <cell r="AZ32">
            <v>494.5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79.199999999254942</v>
          </cell>
          <cell r="BF32">
            <v>0</v>
          </cell>
          <cell r="BG32">
            <v>0</v>
          </cell>
          <cell r="BH32">
            <v>0</v>
          </cell>
          <cell r="BI32">
            <v>-12.700000000186265</v>
          </cell>
          <cell r="BJ32">
            <v>85.599999999860302</v>
          </cell>
          <cell r="BK32">
            <v>6.2999999998137355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-267.5</v>
          </cell>
          <cell r="BS32">
            <v>0</v>
          </cell>
          <cell r="BT32">
            <v>0</v>
          </cell>
          <cell r="BU32">
            <v>-14.800000000046566</v>
          </cell>
          <cell r="BV32">
            <v>0</v>
          </cell>
          <cell r="BW32">
            <v>9.8000000000465661</v>
          </cell>
          <cell r="BX32">
            <v>-56</v>
          </cell>
          <cell r="BY32">
            <v>-136.5</v>
          </cell>
          <cell r="BZ32">
            <v>-70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-31.899999991059303</v>
          </cell>
          <cell r="CF32">
            <v>0</v>
          </cell>
          <cell r="CG32">
            <v>0</v>
          </cell>
          <cell r="CH32">
            <v>20.100000000093132</v>
          </cell>
          <cell r="CI32">
            <v>0</v>
          </cell>
          <cell r="CJ32">
            <v>10.699999999953434</v>
          </cell>
          <cell r="CK32">
            <v>2.7999999998137355</v>
          </cell>
          <cell r="CL32">
            <v>-65.5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-2.3999999910593033</v>
          </cell>
          <cell r="CS32">
            <v>0</v>
          </cell>
          <cell r="CT32">
            <v>-26.700000000186265</v>
          </cell>
          <cell r="CU32">
            <v>0</v>
          </cell>
          <cell r="CV32">
            <v>109.20000000018626</v>
          </cell>
          <cell r="CW32">
            <v>-24.899999999906868</v>
          </cell>
          <cell r="CX32">
            <v>0</v>
          </cell>
          <cell r="CY32">
            <v>28</v>
          </cell>
          <cell r="CZ32">
            <v>-88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-989.90000000596046</v>
          </cell>
          <cell r="DF32">
            <v>0</v>
          </cell>
          <cell r="DG32">
            <v>-42.599999999627471</v>
          </cell>
          <cell r="DH32">
            <v>80.299999999813735</v>
          </cell>
          <cell r="DI32">
            <v>-45.899999999906868</v>
          </cell>
          <cell r="DJ32">
            <v>-93.700000000186265</v>
          </cell>
          <cell r="DK32">
            <v>-0.29999999981373549</v>
          </cell>
          <cell r="DL32">
            <v>133.5</v>
          </cell>
          <cell r="DM32">
            <v>-591.5</v>
          </cell>
          <cell r="DN32">
            <v>0</v>
          </cell>
          <cell r="DO32">
            <v>-429.70000000018626</v>
          </cell>
          <cell r="DP32">
            <v>0</v>
          </cell>
          <cell r="DQ32">
            <v>0</v>
          </cell>
          <cell r="DR32">
            <v>1779.0999999940395</v>
          </cell>
          <cell r="DS32">
            <v>0</v>
          </cell>
          <cell r="DT32">
            <v>331.5</v>
          </cell>
          <cell r="DU32">
            <v>101.19999999995343</v>
          </cell>
          <cell r="DV32">
            <v>540.10000000009313</v>
          </cell>
          <cell r="DW32">
            <v>-76.700000000186265</v>
          </cell>
          <cell r="DX32">
            <v>41.799999999813735</v>
          </cell>
          <cell r="DY32">
            <v>300</v>
          </cell>
          <cell r="DZ32">
            <v>387</v>
          </cell>
          <cell r="EA32">
            <v>0</v>
          </cell>
          <cell r="EB32">
            <v>162</v>
          </cell>
          <cell r="EC32">
            <v>15</v>
          </cell>
          <cell r="ED32">
            <v>-22.799999999813735</v>
          </cell>
        </row>
        <row r="33">
          <cell r="F33">
            <v>817.5</v>
          </cell>
          <cell r="G33">
            <v>803</v>
          </cell>
          <cell r="H33">
            <v>177.80000000004657</v>
          </cell>
          <cell r="I33">
            <v>419.39999999990687</v>
          </cell>
          <cell r="J33">
            <v>593.60000000009313</v>
          </cell>
          <cell r="K33">
            <v>119</v>
          </cell>
          <cell r="L33">
            <v>1356.5</v>
          </cell>
          <cell r="M33">
            <v>551</v>
          </cell>
          <cell r="N33">
            <v>21</v>
          </cell>
          <cell r="O33">
            <v>72.799999999813735</v>
          </cell>
          <cell r="P33">
            <v>2.7000000001862645</v>
          </cell>
          <cell r="Q33">
            <v>683</v>
          </cell>
          <cell r="R33">
            <v>4352.6999999955297</v>
          </cell>
          <cell r="S33">
            <v>1735</v>
          </cell>
          <cell r="T33">
            <v>-3300.5</v>
          </cell>
          <cell r="U33">
            <v>286.20000000018626</v>
          </cell>
          <cell r="V33">
            <v>361.39999999990687</v>
          </cell>
          <cell r="W33">
            <v>-442.5</v>
          </cell>
          <cell r="X33">
            <v>153.79999999981374</v>
          </cell>
          <cell r="Y33">
            <v>1109</v>
          </cell>
          <cell r="Z33">
            <v>432</v>
          </cell>
          <cell r="AA33">
            <v>360</v>
          </cell>
          <cell r="AB33">
            <v>1017.5</v>
          </cell>
          <cell r="AC33">
            <v>920.79999999981374</v>
          </cell>
          <cell r="AD33">
            <v>1720</v>
          </cell>
          <cell r="AE33">
            <v>7593.2000000029802</v>
          </cell>
          <cell r="AF33">
            <v>494</v>
          </cell>
          <cell r="AG33">
            <v>1154.5</v>
          </cell>
          <cell r="AH33">
            <v>405</v>
          </cell>
          <cell r="AI33">
            <v>676</v>
          </cell>
          <cell r="AJ33">
            <v>736</v>
          </cell>
          <cell r="AK33">
            <v>0</v>
          </cell>
          <cell r="AL33">
            <v>26.5</v>
          </cell>
          <cell r="AM33">
            <v>0</v>
          </cell>
          <cell r="AN33">
            <v>315.5</v>
          </cell>
          <cell r="AO33">
            <v>1829.2000000001863</v>
          </cell>
          <cell r="AP33">
            <v>899.79999999981374</v>
          </cell>
          <cell r="AQ33">
            <v>1056.7000000001863</v>
          </cell>
          <cell r="AR33">
            <v>11801.59999999404</v>
          </cell>
          <cell r="AS33">
            <v>2324</v>
          </cell>
          <cell r="AT33">
            <v>926</v>
          </cell>
          <cell r="AU33">
            <v>540.70000000018626</v>
          </cell>
          <cell r="AV33">
            <v>1251.8999999999069</v>
          </cell>
          <cell r="AW33">
            <v>999.4000000001397</v>
          </cell>
          <cell r="AX33">
            <v>166.79999999981374</v>
          </cell>
          <cell r="AY33">
            <v>44.5</v>
          </cell>
          <cell r="AZ33">
            <v>0</v>
          </cell>
          <cell r="BA33">
            <v>220</v>
          </cell>
          <cell r="BB33">
            <v>2453</v>
          </cell>
          <cell r="BC33">
            <v>1572.2999999998137</v>
          </cell>
          <cell r="BD33">
            <v>1303</v>
          </cell>
          <cell r="BE33">
            <v>1962.2000000029802</v>
          </cell>
          <cell r="BF33">
            <v>-21</v>
          </cell>
          <cell r="BG33">
            <v>109</v>
          </cell>
          <cell r="BH33">
            <v>269.70000000018626</v>
          </cell>
          <cell r="BI33">
            <v>359</v>
          </cell>
          <cell r="BJ33">
            <v>0</v>
          </cell>
          <cell r="BK33">
            <v>-58</v>
          </cell>
          <cell r="BL33">
            <v>-97</v>
          </cell>
          <cell r="BM33">
            <v>0</v>
          </cell>
          <cell r="BN33">
            <v>0</v>
          </cell>
          <cell r="BO33">
            <v>754.5</v>
          </cell>
          <cell r="BP33">
            <v>387</v>
          </cell>
          <cell r="BQ33">
            <v>259</v>
          </cell>
          <cell r="BR33">
            <v>4305.5</v>
          </cell>
          <cell r="BS33">
            <v>439.5</v>
          </cell>
          <cell r="BT33">
            <v>329.5</v>
          </cell>
          <cell r="BU33">
            <v>354.70000000018626</v>
          </cell>
          <cell r="BV33">
            <v>411.29999999981374</v>
          </cell>
          <cell r="BW33">
            <v>0</v>
          </cell>
          <cell r="BX33">
            <v>0</v>
          </cell>
          <cell r="BY33">
            <v>95.5</v>
          </cell>
          <cell r="BZ33">
            <v>0</v>
          </cell>
          <cell r="CA33">
            <v>0</v>
          </cell>
          <cell r="CB33">
            <v>610</v>
          </cell>
          <cell r="CC33">
            <v>2012</v>
          </cell>
          <cell r="CD33">
            <v>53</v>
          </cell>
          <cell r="CE33">
            <v>4228.2000000029802</v>
          </cell>
          <cell r="CF33">
            <v>876</v>
          </cell>
          <cell r="CG33">
            <v>146.5</v>
          </cell>
          <cell r="CH33">
            <v>252</v>
          </cell>
          <cell r="CI33">
            <v>735.20000000018626</v>
          </cell>
          <cell r="CJ33">
            <v>0</v>
          </cell>
          <cell r="CK33">
            <v>0</v>
          </cell>
          <cell r="CL33">
            <v>128</v>
          </cell>
          <cell r="CM33">
            <v>0</v>
          </cell>
          <cell r="CN33">
            <v>0</v>
          </cell>
          <cell r="CO33">
            <v>658.5</v>
          </cell>
          <cell r="CP33">
            <v>744</v>
          </cell>
          <cell r="CQ33">
            <v>688</v>
          </cell>
          <cell r="CR33">
            <v>5832</v>
          </cell>
          <cell r="CS33">
            <v>4184</v>
          </cell>
          <cell r="CT33">
            <v>217.5</v>
          </cell>
          <cell r="CU33">
            <v>542</v>
          </cell>
          <cell r="CV33">
            <v>390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-211</v>
          </cell>
          <cell r="DC33">
            <v>233.5</v>
          </cell>
          <cell r="DD33">
            <v>476</v>
          </cell>
          <cell r="DE33">
            <v>5205</v>
          </cell>
          <cell r="DF33">
            <v>1774</v>
          </cell>
          <cell r="DG33">
            <v>918.5</v>
          </cell>
          <cell r="DH33">
            <v>226.5</v>
          </cell>
          <cell r="DI33">
            <v>525.5</v>
          </cell>
          <cell r="DJ33">
            <v>0</v>
          </cell>
          <cell r="DK33">
            <v>-30.5</v>
          </cell>
          <cell r="DL33">
            <v>495</v>
          </cell>
          <cell r="DM33">
            <v>254</v>
          </cell>
          <cell r="DN33">
            <v>-33</v>
          </cell>
          <cell r="DO33">
            <v>2144</v>
          </cell>
          <cell r="DP33">
            <v>-4842</v>
          </cell>
          <cell r="DQ33">
            <v>3773</v>
          </cell>
          <cell r="DR33">
            <v>5832.0999999940395</v>
          </cell>
          <cell r="DS33">
            <v>1949.5</v>
          </cell>
          <cell r="DT33">
            <v>307</v>
          </cell>
          <cell r="DU33">
            <v>626</v>
          </cell>
          <cell r="DV33">
            <v>53.5</v>
          </cell>
          <cell r="DW33">
            <v>25.599999999627471</v>
          </cell>
          <cell r="DX33">
            <v>0</v>
          </cell>
          <cell r="DY33">
            <v>936</v>
          </cell>
          <cell r="DZ33">
            <v>-302.5</v>
          </cell>
          <cell r="EA33">
            <v>189</v>
          </cell>
          <cell r="EB33">
            <v>1308.5</v>
          </cell>
          <cell r="EC33">
            <v>489</v>
          </cell>
          <cell r="ED33">
            <v>250.5</v>
          </cell>
        </row>
        <row r="34">
          <cell r="F34">
            <v>-253</v>
          </cell>
          <cell r="G34">
            <v>59</v>
          </cell>
          <cell r="H34">
            <v>4238.5</v>
          </cell>
          <cell r="I34">
            <v>599.79999999981374</v>
          </cell>
          <cell r="J34">
            <v>1146.9000000000233</v>
          </cell>
          <cell r="K34">
            <v>4661.5</v>
          </cell>
          <cell r="L34">
            <v>15412</v>
          </cell>
          <cell r="M34">
            <v>8331.5</v>
          </cell>
          <cell r="N34">
            <v>4629</v>
          </cell>
          <cell r="O34">
            <v>1987</v>
          </cell>
          <cell r="P34">
            <v>8</v>
          </cell>
          <cell r="Q34">
            <v>0</v>
          </cell>
          <cell r="R34">
            <v>3653.429999999702</v>
          </cell>
          <cell r="S34">
            <v>-42.900000000139698</v>
          </cell>
          <cell r="T34">
            <v>0</v>
          </cell>
          <cell r="U34">
            <v>281.79999999981374</v>
          </cell>
          <cell r="V34">
            <v>307.93999999994412</v>
          </cell>
          <cell r="W34">
            <v>93.940000000002328</v>
          </cell>
          <cell r="X34">
            <v>45.349999999976717</v>
          </cell>
          <cell r="Y34">
            <v>2590.2999999998137</v>
          </cell>
          <cell r="Z34">
            <v>351.5</v>
          </cell>
          <cell r="AA34">
            <v>25.5</v>
          </cell>
          <cell r="AB34">
            <v>0</v>
          </cell>
          <cell r="AC34">
            <v>0</v>
          </cell>
          <cell r="AD34">
            <v>0</v>
          </cell>
          <cell r="AE34">
            <v>-7966.2500000037253</v>
          </cell>
          <cell r="AF34">
            <v>-14599.700000000186</v>
          </cell>
          <cell r="AG34">
            <v>0</v>
          </cell>
          <cell r="AH34">
            <v>0</v>
          </cell>
          <cell r="AI34">
            <v>485.30000000004657</v>
          </cell>
          <cell r="AJ34">
            <v>773.81000000005588</v>
          </cell>
          <cell r="AK34">
            <v>248.03999999992084</v>
          </cell>
          <cell r="AL34">
            <v>4097.7999999998137</v>
          </cell>
          <cell r="AM34">
            <v>1001</v>
          </cell>
          <cell r="AN34">
            <v>27.5</v>
          </cell>
          <cell r="AO34">
            <v>0</v>
          </cell>
          <cell r="AP34">
            <v>0</v>
          </cell>
          <cell r="AQ34">
            <v>0</v>
          </cell>
          <cell r="AR34">
            <v>-4876.1400000043213</v>
          </cell>
          <cell r="AS34">
            <v>-13899.5</v>
          </cell>
          <cell r="AT34">
            <v>109.9000000001397</v>
          </cell>
          <cell r="AU34">
            <v>232.0999999998603</v>
          </cell>
          <cell r="AV34">
            <v>530.76000000000931</v>
          </cell>
          <cell r="AW34">
            <v>42.849999999976717</v>
          </cell>
          <cell r="AX34">
            <v>854.05000000004657</v>
          </cell>
          <cell r="AY34">
            <v>5757.4000000003725</v>
          </cell>
          <cell r="AZ34">
            <v>1070.2999999998137</v>
          </cell>
          <cell r="BA34">
            <v>327.0999999998603</v>
          </cell>
          <cell r="BB34">
            <v>95</v>
          </cell>
          <cell r="BC34">
            <v>3.9000000000232831</v>
          </cell>
          <cell r="BD34">
            <v>0</v>
          </cell>
          <cell r="BE34">
            <v>5250.1900000050664</v>
          </cell>
          <cell r="BF34">
            <v>146.65000000002328</v>
          </cell>
          <cell r="BG34">
            <v>-31.099999999860302</v>
          </cell>
          <cell r="BH34">
            <v>296.29999999981374</v>
          </cell>
          <cell r="BI34">
            <v>574.40000000037253</v>
          </cell>
          <cell r="BJ34">
            <v>2230.4000000001397</v>
          </cell>
          <cell r="BK34">
            <v>604.20000000018626</v>
          </cell>
          <cell r="BL34">
            <v>827</v>
          </cell>
          <cell r="BM34">
            <v>186.5</v>
          </cell>
          <cell r="BN34">
            <v>108.59999999962747</v>
          </cell>
          <cell r="BO34">
            <v>382.5</v>
          </cell>
          <cell r="BP34">
            <v>-199</v>
          </cell>
          <cell r="BQ34">
            <v>123.73999999999069</v>
          </cell>
          <cell r="BR34">
            <v>5179.269999999553</v>
          </cell>
          <cell r="BS34">
            <v>274.75</v>
          </cell>
          <cell r="BT34">
            <v>51.399999999906868</v>
          </cell>
          <cell r="BU34">
            <v>636</v>
          </cell>
          <cell r="BV34">
            <v>808.20000000018626</v>
          </cell>
          <cell r="BW34">
            <v>2345.1999999999534</v>
          </cell>
          <cell r="BX34">
            <v>583.79999999981374</v>
          </cell>
          <cell r="BY34">
            <v>1022.5</v>
          </cell>
          <cell r="BZ34">
            <v>-363</v>
          </cell>
          <cell r="CA34">
            <v>305.59999999962747</v>
          </cell>
          <cell r="CB34">
            <v>-407.29999999981374</v>
          </cell>
          <cell r="CC34">
            <v>-96.379999999888241</v>
          </cell>
          <cell r="CD34">
            <v>18.5</v>
          </cell>
          <cell r="CE34">
            <v>6829.2000000029802</v>
          </cell>
          <cell r="CF34">
            <v>-5.8000000000465661</v>
          </cell>
          <cell r="CG34">
            <v>152.39999999990687</v>
          </cell>
          <cell r="CH34">
            <v>998</v>
          </cell>
          <cell r="CI34">
            <v>-117.20000000018626</v>
          </cell>
          <cell r="CJ34">
            <v>591.80000000004657</v>
          </cell>
          <cell r="CK34">
            <v>1134.5</v>
          </cell>
          <cell r="CL34">
            <v>2288.5</v>
          </cell>
          <cell r="CM34">
            <v>1627.5</v>
          </cell>
          <cell r="CN34">
            <v>135.40000000037253</v>
          </cell>
          <cell r="CO34">
            <v>-84.799999999813735</v>
          </cell>
          <cell r="CP34">
            <v>482.89999999990687</v>
          </cell>
          <cell r="CQ34">
            <v>-374</v>
          </cell>
          <cell r="CR34">
            <v>8164.9100000038743</v>
          </cell>
          <cell r="CS34">
            <v>45.310000000055879</v>
          </cell>
          <cell r="CT34">
            <v>-708.20000000018626</v>
          </cell>
          <cell r="CU34">
            <v>496</v>
          </cell>
          <cell r="CV34">
            <v>367.29999999981374</v>
          </cell>
          <cell r="CW34">
            <v>2245</v>
          </cell>
          <cell r="CX34">
            <v>1897.2999999998137</v>
          </cell>
          <cell r="CY34">
            <v>2311</v>
          </cell>
          <cell r="CZ34">
            <v>1273.5</v>
          </cell>
          <cell r="DA34">
            <v>200.59999999962747</v>
          </cell>
          <cell r="DB34">
            <v>33.5</v>
          </cell>
          <cell r="DC34">
            <v>24.399999999906868</v>
          </cell>
          <cell r="DD34">
            <v>-20.800000000046566</v>
          </cell>
          <cell r="DE34">
            <v>18066.40000000596</v>
          </cell>
          <cell r="DF34">
            <v>-261</v>
          </cell>
          <cell r="DG34">
            <v>728.59999999962747</v>
          </cell>
          <cell r="DH34">
            <v>496.29999999981374</v>
          </cell>
          <cell r="DI34">
            <v>116.5</v>
          </cell>
          <cell r="DJ34">
            <v>2711.6999999999534</v>
          </cell>
          <cell r="DK34">
            <v>3034</v>
          </cell>
          <cell r="DL34">
            <v>6738</v>
          </cell>
          <cell r="DM34">
            <v>3630.5</v>
          </cell>
          <cell r="DN34">
            <v>105.5</v>
          </cell>
          <cell r="DO34">
            <v>283.5</v>
          </cell>
          <cell r="DP34">
            <v>254.30000000004657</v>
          </cell>
          <cell r="DQ34">
            <v>228.5</v>
          </cell>
          <cell r="DR34">
            <v>30421.399999991059</v>
          </cell>
          <cell r="DS34">
            <v>518</v>
          </cell>
          <cell r="DT34">
            <v>503.70000000018626</v>
          </cell>
          <cell r="DU34">
            <v>168.29999999981374</v>
          </cell>
          <cell r="DV34">
            <v>636.5</v>
          </cell>
          <cell r="DW34">
            <v>1061</v>
          </cell>
          <cell r="DX34">
            <v>2038.2000000001863</v>
          </cell>
          <cell r="DY34">
            <v>22818</v>
          </cell>
          <cell r="DZ34">
            <v>1676.5</v>
          </cell>
          <cell r="EA34">
            <v>1428.2000000001863</v>
          </cell>
          <cell r="EB34">
            <v>541</v>
          </cell>
          <cell r="EC34">
            <v>612.19999999995343</v>
          </cell>
          <cell r="ED34">
            <v>-1580.2000000001863</v>
          </cell>
        </row>
        <row r="35">
          <cell r="F35">
            <v>70.100000000093132</v>
          </cell>
          <cell r="G35">
            <v>148.05000000004657</v>
          </cell>
          <cell r="H35">
            <v>0</v>
          </cell>
          <cell r="I35">
            <v>478.73999999999069</v>
          </cell>
          <cell r="J35">
            <v>260.06000000005588</v>
          </cell>
          <cell r="K35">
            <v>398.70000000018626</v>
          </cell>
          <cell r="L35">
            <v>2334</v>
          </cell>
          <cell r="M35">
            <v>3015</v>
          </cell>
          <cell r="N35">
            <v>2509.2999999998137</v>
          </cell>
          <cell r="O35">
            <v>326.60000000009313</v>
          </cell>
          <cell r="P35">
            <v>0</v>
          </cell>
          <cell r="Q35">
            <v>79.700000000186265</v>
          </cell>
          <cell r="R35">
            <v>3578.7400000020862</v>
          </cell>
          <cell r="S35">
            <v>-1025.2000000001863</v>
          </cell>
          <cell r="T35">
            <v>478.90000000037253</v>
          </cell>
          <cell r="U35">
            <v>50.700000000186265</v>
          </cell>
          <cell r="V35">
            <v>659.33999999985099</v>
          </cell>
          <cell r="W35">
            <v>914</v>
          </cell>
          <cell r="X35">
            <v>73.899999999906868</v>
          </cell>
          <cell r="Y35">
            <v>251.80000000074506</v>
          </cell>
          <cell r="Z35">
            <v>0</v>
          </cell>
          <cell r="AA35">
            <v>758.5</v>
          </cell>
          <cell r="AB35">
            <v>867.90000000037253</v>
          </cell>
          <cell r="AC35">
            <v>405.09999999962747</v>
          </cell>
          <cell r="AD35">
            <v>143.79999999981374</v>
          </cell>
          <cell r="AE35">
            <v>5051.3399999961257</v>
          </cell>
          <cell r="AF35">
            <v>182</v>
          </cell>
          <cell r="AG35">
            <v>226.70000000018626</v>
          </cell>
          <cell r="AH35">
            <v>362.83999999985099</v>
          </cell>
          <cell r="AI35">
            <v>366.57999999984168</v>
          </cell>
          <cell r="AJ35">
            <v>568.12000000011176</v>
          </cell>
          <cell r="AK35">
            <v>0</v>
          </cell>
          <cell r="AL35">
            <v>122</v>
          </cell>
          <cell r="AM35">
            <v>422</v>
          </cell>
          <cell r="AN35">
            <v>980.20000000018626</v>
          </cell>
          <cell r="AO35">
            <v>763</v>
          </cell>
          <cell r="AP35">
            <v>823.70000000018626</v>
          </cell>
          <cell r="AQ35">
            <v>234.19999999925494</v>
          </cell>
          <cell r="AR35">
            <v>8840.8499999940395</v>
          </cell>
          <cell r="AS35">
            <v>633.70000000018626</v>
          </cell>
          <cell r="AT35">
            <v>1117.2000000001863</v>
          </cell>
          <cell r="AU35">
            <v>298.39999999990687</v>
          </cell>
          <cell r="AV35">
            <v>209.4000000001397</v>
          </cell>
          <cell r="AW35">
            <v>1521.0500000000466</v>
          </cell>
          <cell r="AX35">
            <v>163.39999999990687</v>
          </cell>
          <cell r="AY35">
            <v>489</v>
          </cell>
          <cell r="AZ35">
            <v>1462.2000000011176</v>
          </cell>
          <cell r="BA35">
            <v>576.5</v>
          </cell>
          <cell r="BB35">
            <v>826.20000000018626</v>
          </cell>
          <cell r="BC35">
            <v>955.09999999962747</v>
          </cell>
          <cell r="BD35">
            <v>588.70000000111759</v>
          </cell>
          <cell r="BE35">
            <v>818.59999999403954</v>
          </cell>
          <cell r="BF35">
            <v>27</v>
          </cell>
          <cell r="BG35">
            <v>105.79999999981374</v>
          </cell>
          <cell r="BH35">
            <v>216.39999999990687</v>
          </cell>
          <cell r="BI35">
            <v>35</v>
          </cell>
          <cell r="BJ35">
            <v>81.600000000093132</v>
          </cell>
          <cell r="BK35">
            <v>0</v>
          </cell>
          <cell r="BL35">
            <v>34.300000000279397</v>
          </cell>
          <cell r="BM35">
            <v>163.5</v>
          </cell>
          <cell r="BN35">
            <v>146.20000000018626</v>
          </cell>
          <cell r="BO35">
            <v>-114</v>
          </cell>
          <cell r="BP35">
            <v>99.200000000186265</v>
          </cell>
          <cell r="BQ35">
            <v>23.600000000558794</v>
          </cell>
          <cell r="BR35">
            <v>1411.3499999940395</v>
          </cell>
          <cell r="BS35">
            <v>68.5</v>
          </cell>
          <cell r="BT35">
            <v>67.099999999627471</v>
          </cell>
          <cell r="BU35">
            <v>479.25</v>
          </cell>
          <cell r="BV35">
            <v>281.1999999997206</v>
          </cell>
          <cell r="BW35">
            <v>101.29999999981374</v>
          </cell>
          <cell r="BX35">
            <v>0</v>
          </cell>
          <cell r="BY35">
            <v>-306.79999999981374</v>
          </cell>
          <cell r="BZ35">
            <v>33.5</v>
          </cell>
          <cell r="CA35">
            <v>368.29999999981374</v>
          </cell>
          <cell r="CB35">
            <v>246.70000000018626</v>
          </cell>
          <cell r="CC35">
            <v>72.299999999813735</v>
          </cell>
          <cell r="CD35">
            <v>0</v>
          </cell>
          <cell r="CE35">
            <v>4660.440000012517</v>
          </cell>
          <cell r="CF35">
            <v>36.300000000745058</v>
          </cell>
          <cell r="CG35">
            <v>77.200000000186265</v>
          </cell>
          <cell r="CH35">
            <v>-667.95999999996275</v>
          </cell>
          <cell r="CI35">
            <v>-909.50000000046566</v>
          </cell>
          <cell r="CJ35">
            <v>0</v>
          </cell>
          <cell r="CK35">
            <v>0</v>
          </cell>
          <cell r="CL35">
            <v>4831.7000000001863</v>
          </cell>
          <cell r="CM35">
            <v>26.799999999813735</v>
          </cell>
          <cell r="CN35">
            <v>334.59999999962747</v>
          </cell>
          <cell r="CO35">
            <v>578.59999999962747</v>
          </cell>
          <cell r="CP35">
            <v>315.5</v>
          </cell>
          <cell r="CQ35">
            <v>37.199999999254942</v>
          </cell>
          <cell r="CR35">
            <v>-918.64000000059605</v>
          </cell>
          <cell r="CS35">
            <v>56</v>
          </cell>
          <cell r="CT35">
            <v>426.39999999944121</v>
          </cell>
          <cell r="CU35">
            <v>391.45999999996275</v>
          </cell>
          <cell r="CV35">
            <v>415.10000000009313</v>
          </cell>
          <cell r="CW35">
            <v>114.10000000009313</v>
          </cell>
          <cell r="CX35">
            <v>0</v>
          </cell>
          <cell r="CY35">
            <v>526</v>
          </cell>
          <cell r="CZ35">
            <v>-3297</v>
          </cell>
          <cell r="DA35">
            <v>169.5</v>
          </cell>
          <cell r="DB35">
            <v>180.40000000037253</v>
          </cell>
          <cell r="DC35">
            <v>75.800000000745058</v>
          </cell>
          <cell r="DD35">
            <v>23.599999999627471</v>
          </cell>
          <cell r="DE35">
            <v>2466.2999999895692</v>
          </cell>
          <cell r="DF35">
            <v>-962.5</v>
          </cell>
          <cell r="DG35">
            <v>666.79999999981374</v>
          </cell>
          <cell r="DH35">
            <v>111.29999999981374</v>
          </cell>
          <cell r="DI35">
            <v>403.20000000018626</v>
          </cell>
          <cell r="DJ35">
            <v>145.5</v>
          </cell>
          <cell r="DK35">
            <v>-125.79999999981374</v>
          </cell>
          <cell r="DL35">
            <v>893.70000000018626</v>
          </cell>
          <cell r="DM35">
            <v>1393.2000000001863</v>
          </cell>
          <cell r="DN35">
            <v>542.09999999962747</v>
          </cell>
          <cell r="DO35">
            <v>491.29999999888241</v>
          </cell>
          <cell r="DP35">
            <v>-163.00000000093132</v>
          </cell>
          <cell r="DQ35">
            <v>-929.5</v>
          </cell>
          <cell r="DR35">
            <v>5019.3000000044703</v>
          </cell>
          <cell r="DS35">
            <v>418</v>
          </cell>
          <cell r="DT35">
            <v>1042.4000000003725</v>
          </cell>
          <cell r="DU35">
            <v>-433.70000000018626</v>
          </cell>
          <cell r="DV35">
            <v>902.10000000009313</v>
          </cell>
          <cell r="DW35">
            <v>60.700000000186265</v>
          </cell>
          <cell r="DX35">
            <v>-51</v>
          </cell>
          <cell r="DY35">
            <v>138.69999999925494</v>
          </cell>
          <cell r="DZ35">
            <v>287.29999999981374</v>
          </cell>
          <cell r="EA35">
            <v>314</v>
          </cell>
          <cell r="EB35">
            <v>631.79999999981374</v>
          </cell>
          <cell r="EC35">
            <v>58</v>
          </cell>
          <cell r="ED35">
            <v>1651</v>
          </cell>
        </row>
        <row r="36">
          <cell r="F36">
            <v>0</v>
          </cell>
          <cell r="G36">
            <v>0</v>
          </cell>
          <cell r="H36">
            <v>72.120000000053551</v>
          </cell>
          <cell r="I36">
            <v>533.20000000018626</v>
          </cell>
          <cell r="J36">
            <v>1907.7000000001863</v>
          </cell>
          <cell r="K36">
            <v>176.60000000009313</v>
          </cell>
          <cell r="L36">
            <v>4990</v>
          </cell>
          <cell r="M36">
            <v>-2366</v>
          </cell>
          <cell r="N36">
            <v>-1373</v>
          </cell>
          <cell r="O36">
            <v>0</v>
          </cell>
          <cell r="P36">
            <v>178.39999999990687</v>
          </cell>
          <cell r="Q36">
            <v>0</v>
          </cell>
          <cell r="R36">
            <v>70.600000001490116</v>
          </cell>
          <cell r="S36">
            <v>0</v>
          </cell>
          <cell r="T36">
            <v>0</v>
          </cell>
          <cell r="U36">
            <v>8.6000000000931323</v>
          </cell>
          <cell r="V36">
            <v>0</v>
          </cell>
          <cell r="W36">
            <v>20.5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19</v>
          </cell>
          <cell r="AC36">
            <v>22.5</v>
          </cell>
          <cell r="AD36">
            <v>0</v>
          </cell>
          <cell r="AE36">
            <v>54.60300000756979</v>
          </cell>
          <cell r="AF36">
            <v>0</v>
          </cell>
          <cell r="AG36">
            <v>0</v>
          </cell>
          <cell r="AH36">
            <v>9</v>
          </cell>
          <cell r="AI36">
            <v>14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26.400000000372529</v>
          </cell>
          <cell r="AP36">
            <v>5.2029999999977008</v>
          </cell>
          <cell r="AQ36">
            <v>0</v>
          </cell>
          <cell r="AR36">
            <v>66.060000000055879</v>
          </cell>
          <cell r="AS36">
            <v>25.739999999997963</v>
          </cell>
          <cell r="AT36">
            <v>0</v>
          </cell>
          <cell r="AU36">
            <v>18.082000000002154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22.237999999997555</v>
          </cell>
          <cell r="BC36">
            <v>0</v>
          </cell>
          <cell r="BD36">
            <v>0</v>
          </cell>
          <cell r="BE36">
            <v>-12.266000000061467</v>
          </cell>
          <cell r="BF36">
            <v>0</v>
          </cell>
          <cell r="BG36">
            <v>0</v>
          </cell>
          <cell r="BH36">
            <v>0</v>
          </cell>
          <cell r="BI36">
            <v>-12.265999999995984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20.58199999993667</v>
          </cell>
          <cell r="BS36">
            <v>0</v>
          </cell>
          <cell r="BT36">
            <v>0</v>
          </cell>
          <cell r="BU36">
            <v>0</v>
          </cell>
          <cell r="BV36">
            <v>20.581999999994878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-127.30000000004657</v>
          </cell>
          <cell r="CF36">
            <v>0</v>
          </cell>
          <cell r="CG36">
            <v>0</v>
          </cell>
          <cell r="CH36">
            <v>-19.110000000000582</v>
          </cell>
          <cell r="CI36">
            <v>0</v>
          </cell>
          <cell r="CJ36">
            <v>0</v>
          </cell>
          <cell r="CK36">
            <v>0</v>
          </cell>
          <cell r="CL36">
            <v>-108.19000000000233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37.896999999997206</v>
          </cell>
          <cell r="CS36">
            <v>0</v>
          </cell>
          <cell r="CT36">
            <v>35.743000000002212</v>
          </cell>
          <cell r="CU36">
            <v>2.1539999999949941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172.55299999995623</v>
          </cell>
          <cell r="DS36">
            <v>0</v>
          </cell>
          <cell r="DT36">
            <v>0</v>
          </cell>
          <cell r="DU36">
            <v>74.468999999997322</v>
          </cell>
          <cell r="DV36">
            <v>0</v>
          </cell>
          <cell r="DW36">
            <v>0</v>
          </cell>
          <cell r="DX36">
            <v>0</v>
          </cell>
          <cell r="DY36">
            <v>97.589999999996508</v>
          </cell>
          <cell r="DZ36">
            <v>0.49399999999150168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</row>
        <row r="38">
          <cell r="F38">
            <v>0</v>
          </cell>
          <cell r="G38">
            <v>0</v>
          </cell>
          <cell r="H38">
            <v>0</v>
          </cell>
          <cell r="I38">
            <v>-62.342129999946337</v>
          </cell>
          <cell r="J38">
            <v>-213.26351999992039</v>
          </cell>
          <cell r="K38">
            <v>-36.090359999914654</v>
          </cell>
          <cell r="L38">
            <v>-214.20059999998193</v>
          </cell>
          <cell r="M38">
            <v>-136.98600000014994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-622.10676999948919</v>
          </cell>
          <cell r="S38">
            <v>0</v>
          </cell>
          <cell r="T38">
            <v>0</v>
          </cell>
          <cell r="U38">
            <v>-19.507199999992736</v>
          </cell>
          <cell r="V38">
            <v>-44.203619999985676</v>
          </cell>
          <cell r="W38">
            <v>-259.58800000004703</v>
          </cell>
          <cell r="X38">
            <v>-231.79169999994338</v>
          </cell>
          <cell r="Y38">
            <v>-46.271400000201538</v>
          </cell>
          <cell r="Z38">
            <v>-20.744850000133738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-334.70659999921918</v>
          </cell>
          <cell r="AF38">
            <v>0</v>
          </cell>
          <cell r="AG38">
            <v>0</v>
          </cell>
          <cell r="AH38">
            <v>0</v>
          </cell>
          <cell r="AI38">
            <v>-57.605600000009872</v>
          </cell>
          <cell r="AJ38">
            <v>-25.740000000107102</v>
          </cell>
          <cell r="AK38">
            <v>-105.08849999995437</v>
          </cell>
          <cell r="AL38">
            <v>-119.29499999969266</v>
          </cell>
          <cell r="AM38">
            <v>-26.977500000037253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-385.06334999855608</v>
          </cell>
          <cell r="AS38">
            <v>0</v>
          </cell>
          <cell r="AT38">
            <v>0</v>
          </cell>
          <cell r="AU38">
            <v>0</v>
          </cell>
          <cell r="AV38">
            <v>-56.019269999989774</v>
          </cell>
          <cell r="AW38">
            <v>-134.48790000006557</v>
          </cell>
          <cell r="AX38">
            <v>-135.49067999992985</v>
          </cell>
          <cell r="AY38">
            <v>-16.883099999977276</v>
          </cell>
          <cell r="AZ38">
            <v>-42.182400000048801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-16.119000000879169</v>
          </cell>
          <cell r="BF38">
            <v>0</v>
          </cell>
          <cell r="BG38">
            <v>0</v>
          </cell>
          <cell r="BH38">
            <v>0</v>
          </cell>
          <cell r="BI38">
            <v>2.0475000000442378</v>
          </cell>
          <cell r="BJ38">
            <v>-16.298100000072736</v>
          </cell>
          <cell r="BK38">
            <v>-1.8683999999193475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13.504590000957251</v>
          </cell>
          <cell r="BS38">
            <v>0</v>
          </cell>
          <cell r="BT38">
            <v>0</v>
          </cell>
          <cell r="BU38">
            <v>-0.83699999994132668</v>
          </cell>
          <cell r="BV38">
            <v>0</v>
          </cell>
          <cell r="BW38">
            <v>-1.7158499999786727</v>
          </cell>
          <cell r="BX38">
            <v>5.1188399998936802</v>
          </cell>
          <cell r="BY38">
            <v>7.4339999998919666</v>
          </cell>
          <cell r="BZ38">
            <v>3.5046000003349036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-2.0110499998554587</v>
          </cell>
          <cell r="CF38">
            <v>0</v>
          </cell>
          <cell r="CG38">
            <v>0</v>
          </cell>
          <cell r="CH38">
            <v>-2.9183999999077059</v>
          </cell>
          <cell r="CI38">
            <v>0</v>
          </cell>
          <cell r="CJ38">
            <v>-2.0520000000251457</v>
          </cell>
          <cell r="CK38">
            <v>-0.84164999995846301</v>
          </cell>
          <cell r="CL38">
            <v>3.8010000002104789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-3.6724999994039536</v>
          </cell>
          <cell r="CS38">
            <v>0</v>
          </cell>
          <cell r="CT38">
            <v>1.8104000000166707</v>
          </cell>
          <cell r="CU38">
            <v>0</v>
          </cell>
          <cell r="CV38">
            <v>-8.0446000000229105</v>
          </cell>
          <cell r="CW38">
            <v>0.17519999999785796</v>
          </cell>
          <cell r="CX38">
            <v>0</v>
          </cell>
          <cell r="CY38">
            <v>-1.4429999999701977</v>
          </cell>
          <cell r="CZ38">
            <v>3.8294999999925494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24.597259998321533</v>
          </cell>
          <cell r="DF38">
            <v>0</v>
          </cell>
          <cell r="DG38">
            <v>-1.0853700000443496</v>
          </cell>
          <cell r="DH38">
            <v>-16.594499999948312</v>
          </cell>
          <cell r="DI38">
            <v>6.1295000000973232</v>
          </cell>
          <cell r="DJ38">
            <v>4.3953000000910833</v>
          </cell>
          <cell r="DK38">
            <v>-2.6355200000107288</v>
          </cell>
          <cell r="DL38">
            <v>-12.78000000002794</v>
          </cell>
          <cell r="DM38">
            <v>30.558399999979883</v>
          </cell>
          <cell r="DN38">
            <v>0</v>
          </cell>
          <cell r="DO38">
            <v>16.60944999998901</v>
          </cell>
          <cell r="DP38">
            <v>0</v>
          </cell>
          <cell r="DQ38">
            <v>0</v>
          </cell>
          <cell r="DR38">
            <v>-177.10303999856114</v>
          </cell>
          <cell r="DS38">
            <v>0</v>
          </cell>
          <cell r="DT38">
            <v>-22.925519999989774</v>
          </cell>
          <cell r="DU38">
            <v>-28.412100000015926</v>
          </cell>
          <cell r="DV38">
            <v>-85.716719999909401</v>
          </cell>
          <cell r="DW38">
            <v>10.633499999996275</v>
          </cell>
          <cell r="DX38">
            <v>-1.2433399998117238</v>
          </cell>
          <cell r="DY38">
            <v>-6.5071999998763204</v>
          </cell>
          <cell r="DZ38">
            <v>-22.426599999889731</v>
          </cell>
          <cell r="EA38">
            <v>0</v>
          </cell>
          <cell r="EB38">
            <v>-17.307359999918845</v>
          </cell>
          <cell r="EC38">
            <v>-3.4119000000646338</v>
          </cell>
          <cell r="ED38">
            <v>0.21419999992940575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</row>
        <row r="41">
          <cell r="F41">
            <v>634.59999999776483</v>
          </cell>
          <cell r="G41">
            <v>1010.0500000007451</v>
          </cell>
          <cell r="H41">
            <v>4488.4199999980628</v>
          </cell>
          <cell r="I41">
            <v>2168.9978699982166</v>
          </cell>
          <cell r="J41">
            <v>4666.746479999274</v>
          </cell>
          <cell r="K41">
            <v>5518.9096400011331</v>
          </cell>
          <cell r="L41">
            <v>25812.299400001764</v>
          </cell>
          <cell r="M41">
            <v>11298.513999998569</v>
          </cell>
          <cell r="N41">
            <v>5786.2999999970198</v>
          </cell>
          <cell r="O41">
            <v>2386.4000000022352</v>
          </cell>
          <cell r="P41">
            <v>189.10000000149012</v>
          </cell>
          <cell r="Q41">
            <v>762.69999999925494</v>
          </cell>
          <cell r="R41">
            <v>13326.563230007887</v>
          </cell>
          <cell r="S41">
            <v>666.89999999850988</v>
          </cell>
          <cell r="T41">
            <v>-2821.6000000014901</v>
          </cell>
          <cell r="U41">
            <v>684.79279999993742</v>
          </cell>
          <cell r="V41">
            <v>1415.9763799989596</v>
          </cell>
          <cell r="W41">
            <v>1322.0520000001416</v>
          </cell>
          <cell r="X41">
            <v>575.75830000080168</v>
          </cell>
          <cell r="Y41">
            <v>4150.8286000005901</v>
          </cell>
          <cell r="Z41">
            <v>1071.2551499977708</v>
          </cell>
          <cell r="AA41">
            <v>1144</v>
          </cell>
          <cell r="AB41">
            <v>1904.3999999985099</v>
          </cell>
          <cell r="AC41">
            <v>1348.3999999985099</v>
          </cell>
          <cell r="AD41">
            <v>1863.7999999970198</v>
          </cell>
          <cell r="AE41">
            <v>6008.2864000201225</v>
          </cell>
          <cell r="AF41">
            <v>-13923.699999999255</v>
          </cell>
          <cell r="AG41">
            <v>1381.1999999992549</v>
          </cell>
          <cell r="AH41">
            <v>776.83999999985099</v>
          </cell>
          <cell r="AI41">
            <v>1654.8744000000879</v>
          </cell>
          <cell r="AJ41">
            <v>2147.8899999987334</v>
          </cell>
          <cell r="AK41">
            <v>322.85150000266731</v>
          </cell>
          <cell r="AL41">
            <v>4932.4050000011921</v>
          </cell>
          <cell r="AM41">
            <v>1754.5225000008941</v>
          </cell>
          <cell r="AN41">
            <v>1323.1999999992549</v>
          </cell>
          <cell r="AO41">
            <v>2618.6000000014901</v>
          </cell>
          <cell r="AP41">
            <v>1728.7030000016093</v>
          </cell>
          <cell r="AQ41">
            <v>1290.9000000003725</v>
          </cell>
          <cell r="AR41">
            <v>17212.70664998889</v>
          </cell>
          <cell r="AS41">
            <v>-10916.059999998659</v>
          </cell>
          <cell r="AT41">
            <v>2153.1000000014901</v>
          </cell>
          <cell r="AU41">
            <v>1089.2820000015199</v>
          </cell>
          <cell r="AV41">
            <v>2148.4407299999148</v>
          </cell>
          <cell r="AW41">
            <v>2949.912100000307</v>
          </cell>
          <cell r="AX41">
            <v>1380.4593199994415</v>
          </cell>
          <cell r="AY41">
            <v>6479.7168999947608</v>
          </cell>
          <cell r="AZ41">
            <v>2984.8176000006497</v>
          </cell>
          <cell r="BA41">
            <v>1123.5999999940395</v>
          </cell>
          <cell r="BB41">
            <v>3396.4380000010133</v>
          </cell>
          <cell r="BC41">
            <v>2531.2999999988824</v>
          </cell>
          <cell r="BD41">
            <v>1891.7000000011176</v>
          </cell>
          <cell r="BE41">
            <v>8081.8050000071526</v>
          </cell>
          <cell r="BF41">
            <v>152.65000000223517</v>
          </cell>
          <cell r="BG41">
            <v>183.69999999925494</v>
          </cell>
          <cell r="BH41">
            <v>782.40000000037253</v>
          </cell>
          <cell r="BI41">
            <v>945.48149999976158</v>
          </cell>
          <cell r="BJ41">
            <v>2381.3019000003114</v>
          </cell>
          <cell r="BK41">
            <v>550.63159999996424</v>
          </cell>
          <cell r="BL41">
            <v>764.30000000074506</v>
          </cell>
          <cell r="BM41">
            <v>350</v>
          </cell>
          <cell r="BN41">
            <v>254.80000000074506</v>
          </cell>
          <cell r="BO41">
            <v>1023</v>
          </cell>
          <cell r="BP41">
            <v>287.20000000111759</v>
          </cell>
          <cell r="BQ41">
            <v>406.33999999985099</v>
          </cell>
          <cell r="BR41">
            <v>10662.706590026617</v>
          </cell>
          <cell r="BS41">
            <v>782.75</v>
          </cell>
          <cell r="BT41">
            <v>447.99999999813735</v>
          </cell>
          <cell r="BU41">
            <v>1454.3129999991506</v>
          </cell>
          <cell r="BV41">
            <v>1521.2819999996573</v>
          </cell>
          <cell r="BW41">
            <v>2454.5841500014067</v>
          </cell>
          <cell r="BX41">
            <v>532.91883999854326</v>
          </cell>
          <cell r="BY41">
            <v>682.13399999961257</v>
          </cell>
          <cell r="BZ41">
            <v>-395.99540000036359</v>
          </cell>
          <cell r="CA41">
            <v>673.89999999850988</v>
          </cell>
          <cell r="CB41">
            <v>449.39999999850988</v>
          </cell>
          <cell r="CC41">
            <v>1987.9199999999255</v>
          </cell>
          <cell r="CD41">
            <v>71.5</v>
          </cell>
          <cell r="CE41">
            <v>15556.628950029612</v>
          </cell>
          <cell r="CF41">
            <v>906.5</v>
          </cell>
          <cell r="CG41">
            <v>376.09999999776483</v>
          </cell>
          <cell r="CH41">
            <v>580.11160000041127</v>
          </cell>
          <cell r="CI41">
            <v>-291.5</v>
          </cell>
          <cell r="CJ41">
            <v>600.44799999892712</v>
          </cell>
          <cell r="CK41">
            <v>1136.458350000903</v>
          </cell>
          <cell r="CL41">
            <v>7078.3110000006855</v>
          </cell>
          <cell r="CM41">
            <v>1654.3000000007451</v>
          </cell>
          <cell r="CN41">
            <v>470</v>
          </cell>
          <cell r="CO41">
            <v>1152.3000000007451</v>
          </cell>
          <cell r="CP41">
            <v>1542.4000000003725</v>
          </cell>
          <cell r="CQ41">
            <v>351.19999999925494</v>
          </cell>
          <cell r="CR41">
            <v>13110.094500035048</v>
          </cell>
          <cell r="CS41">
            <v>4285.3100000023842</v>
          </cell>
          <cell r="CT41">
            <v>-53.446599997580051</v>
          </cell>
          <cell r="CU41">
            <v>1431.613999998197</v>
          </cell>
          <cell r="CV41">
            <v>1273.5554000027478</v>
          </cell>
          <cell r="CW41">
            <v>2334.3751999996603</v>
          </cell>
          <cell r="CX41">
            <v>1897.3000000007451</v>
          </cell>
          <cell r="CY41">
            <v>2863.5570000000298</v>
          </cell>
          <cell r="CZ41">
            <v>-2107.6704999990761</v>
          </cell>
          <cell r="DA41">
            <v>370.10000000149012</v>
          </cell>
          <cell r="DB41">
            <v>2.8999999985098839</v>
          </cell>
          <cell r="DC41">
            <v>333.69999999925494</v>
          </cell>
          <cell r="DD41">
            <v>478.80000000074506</v>
          </cell>
          <cell r="DE41">
            <v>24772.39725998044</v>
          </cell>
          <cell r="DF41">
            <v>550.5</v>
          </cell>
          <cell r="DG41">
            <v>2270.2146299984306</v>
          </cell>
          <cell r="DH41">
            <v>897.80550000071526</v>
          </cell>
          <cell r="DI41">
            <v>1005.4295000005513</v>
          </cell>
          <cell r="DJ41">
            <v>2767.8952999990433</v>
          </cell>
          <cell r="DK41">
            <v>2874.7644799984992</v>
          </cell>
          <cell r="DL41">
            <v>8247.4199999943376</v>
          </cell>
          <cell r="DM41">
            <v>4716.7584000006318</v>
          </cell>
          <cell r="DN41">
            <v>614.60000000149012</v>
          </cell>
          <cell r="DO41">
            <v>2505.7094499990344</v>
          </cell>
          <cell r="DP41">
            <v>-4750.7000000029802</v>
          </cell>
          <cell r="DQ41">
            <v>3072</v>
          </cell>
          <cell r="DR41">
            <v>43047.349959999323</v>
          </cell>
          <cell r="DS41">
            <v>2885.5</v>
          </cell>
          <cell r="DT41">
            <v>2161.6744799986482</v>
          </cell>
          <cell r="DU41">
            <v>507.85690000094473</v>
          </cell>
          <cell r="DV41">
            <v>2046.4832799993455</v>
          </cell>
          <cell r="DW41">
            <v>1081.2335000000894</v>
          </cell>
          <cell r="DX41">
            <v>2027.7566599994898</v>
          </cell>
          <cell r="DY41">
            <v>24283.782799996436</v>
          </cell>
          <cell r="DZ41">
            <v>2026.3674000017345</v>
          </cell>
          <cell r="EA41">
            <v>1931.2000000029802</v>
          </cell>
          <cell r="EB41">
            <v>2625.9926399998367</v>
          </cell>
          <cell r="EC41">
            <v>1170.7881000004709</v>
          </cell>
          <cell r="ED41">
            <v>298.71419999748468</v>
          </cell>
        </row>
        <row r="43">
          <cell r="A43" t="str">
            <v>Total Special Sales For Resale</v>
          </cell>
          <cell r="F43">
            <v>634.59999999403954</v>
          </cell>
          <cell r="G43">
            <v>1010.0500000044703</v>
          </cell>
          <cell r="H43">
            <v>4488.4200000017881</v>
          </cell>
          <cell r="I43">
            <v>2168.9978699982166</v>
          </cell>
          <cell r="J43">
            <v>4666.746479999274</v>
          </cell>
          <cell r="K43">
            <v>5518.9096399992704</v>
          </cell>
          <cell r="L43">
            <v>25812.299400001764</v>
          </cell>
          <cell r="M43">
            <v>11298.513999998569</v>
          </cell>
          <cell r="N43">
            <v>5786.2999999970198</v>
          </cell>
          <cell r="O43">
            <v>2386.4000000059605</v>
          </cell>
          <cell r="P43">
            <v>189.10000000149012</v>
          </cell>
          <cell r="Q43">
            <v>762.70000000298023</v>
          </cell>
          <cell r="R43">
            <v>13326.563229978085</v>
          </cell>
          <cell r="S43">
            <v>666.89999999850988</v>
          </cell>
          <cell r="T43">
            <v>-2821.6000000014901</v>
          </cell>
          <cell r="U43">
            <v>684.79279999993742</v>
          </cell>
          <cell r="V43">
            <v>1415.9763799989596</v>
          </cell>
          <cell r="W43">
            <v>1322.0520000001416</v>
          </cell>
          <cell r="X43">
            <v>575.75830000080168</v>
          </cell>
          <cell r="Y43">
            <v>4150.8286000005901</v>
          </cell>
          <cell r="Z43">
            <v>1071.2551499977708</v>
          </cell>
          <cell r="AA43">
            <v>1144</v>
          </cell>
          <cell r="AB43">
            <v>1904.3999999985099</v>
          </cell>
          <cell r="AC43">
            <v>1348.3999999985099</v>
          </cell>
          <cell r="AD43">
            <v>1863.7999999970198</v>
          </cell>
          <cell r="AE43">
            <v>6008.2864000201225</v>
          </cell>
          <cell r="AF43">
            <v>-13923.699999999255</v>
          </cell>
          <cell r="AG43">
            <v>1381.1999999992549</v>
          </cell>
          <cell r="AH43">
            <v>776.83999999985099</v>
          </cell>
          <cell r="AI43">
            <v>1654.8743999991566</v>
          </cell>
          <cell r="AJ43">
            <v>2147.8899999987334</v>
          </cell>
          <cell r="AK43">
            <v>322.85150000266731</v>
          </cell>
          <cell r="AL43">
            <v>4932.4050000011921</v>
          </cell>
          <cell r="AM43">
            <v>1754.5225000008941</v>
          </cell>
          <cell r="AN43">
            <v>1323.1999999992549</v>
          </cell>
          <cell r="AO43">
            <v>2618.6000000014901</v>
          </cell>
          <cell r="AP43">
            <v>1728.7030000016093</v>
          </cell>
          <cell r="AQ43">
            <v>1290.9000000003725</v>
          </cell>
          <cell r="AR43">
            <v>17212.706649959087</v>
          </cell>
          <cell r="AS43">
            <v>-10916.059999998659</v>
          </cell>
          <cell r="AT43">
            <v>2153.1000000014901</v>
          </cell>
          <cell r="AU43">
            <v>1089.2820000015199</v>
          </cell>
          <cell r="AV43">
            <v>2148.4407299999148</v>
          </cell>
          <cell r="AW43">
            <v>2949.912100000307</v>
          </cell>
          <cell r="AX43">
            <v>1380.4593199994415</v>
          </cell>
          <cell r="AY43">
            <v>6479.7168999947608</v>
          </cell>
          <cell r="AZ43">
            <v>2984.8176000006497</v>
          </cell>
          <cell r="BA43">
            <v>1123.5999999940395</v>
          </cell>
          <cell r="BB43">
            <v>3396.4380000010133</v>
          </cell>
          <cell r="BC43">
            <v>2531.2999999988824</v>
          </cell>
          <cell r="BD43">
            <v>1891.7000000011176</v>
          </cell>
          <cell r="BE43">
            <v>8081.8050000071526</v>
          </cell>
          <cell r="BF43">
            <v>152.65000000223517</v>
          </cell>
          <cell r="BG43">
            <v>183.69999999925494</v>
          </cell>
          <cell r="BH43">
            <v>782.40000000037253</v>
          </cell>
          <cell r="BI43">
            <v>945.48149999976158</v>
          </cell>
          <cell r="BJ43">
            <v>2381.3019000003114</v>
          </cell>
          <cell r="BK43">
            <v>550.63159999996424</v>
          </cell>
          <cell r="BL43">
            <v>764.30000000074506</v>
          </cell>
          <cell r="BM43">
            <v>350</v>
          </cell>
          <cell r="BN43">
            <v>254.80000000074506</v>
          </cell>
          <cell r="BO43">
            <v>1023</v>
          </cell>
          <cell r="BP43">
            <v>287.20000000111759</v>
          </cell>
          <cell r="BQ43">
            <v>406.33999999985099</v>
          </cell>
          <cell r="BR43">
            <v>10662.706590026617</v>
          </cell>
          <cell r="BS43">
            <v>782.75</v>
          </cell>
          <cell r="BT43">
            <v>447.99999999813735</v>
          </cell>
          <cell r="BU43">
            <v>1454.3129999991506</v>
          </cell>
          <cell r="BV43">
            <v>1521.2819999996573</v>
          </cell>
          <cell r="BW43">
            <v>2454.5841500014067</v>
          </cell>
          <cell r="BX43">
            <v>532.91883999854326</v>
          </cell>
          <cell r="BY43">
            <v>682.13399999961257</v>
          </cell>
          <cell r="BZ43">
            <v>-395.99540000036359</v>
          </cell>
          <cell r="CA43">
            <v>673.89999999850988</v>
          </cell>
          <cell r="CB43">
            <v>449.39999999850988</v>
          </cell>
          <cell r="CC43">
            <v>1987.9199999999255</v>
          </cell>
          <cell r="CD43">
            <v>71.5</v>
          </cell>
          <cell r="CE43">
            <v>15556.628950029612</v>
          </cell>
          <cell r="CF43">
            <v>906.5</v>
          </cell>
          <cell r="CG43">
            <v>376.09999999776483</v>
          </cell>
          <cell r="CH43">
            <v>580.11160000041127</v>
          </cell>
          <cell r="CI43">
            <v>-291.5</v>
          </cell>
          <cell r="CJ43">
            <v>600.44799999892712</v>
          </cell>
          <cell r="CK43">
            <v>1136.458350000903</v>
          </cell>
          <cell r="CL43">
            <v>7078.3110000006855</v>
          </cell>
          <cell r="CM43">
            <v>1654.3000000007451</v>
          </cell>
          <cell r="CN43">
            <v>470</v>
          </cell>
          <cell r="CO43">
            <v>1152.3000000007451</v>
          </cell>
          <cell r="CP43">
            <v>1542.4000000003725</v>
          </cell>
          <cell r="CQ43">
            <v>351.19999999925494</v>
          </cell>
          <cell r="CR43">
            <v>13110.094500035048</v>
          </cell>
          <cell r="CS43">
            <v>4285.3100000023842</v>
          </cell>
          <cell r="CT43">
            <v>-53.446599997580051</v>
          </cell>
          <cell r="CU43">
            <v>1431.613999998197</v>
          </cell>
          <cell r="CV43">
            <v>1273.5554000027478</v>
          </cell>
          <cell r="CW43">
            <v>2334.3751999996603</v>
          </cell>
          <cell r="CX43">
            <v>1897.3000000007451</v>
          </cell>
          <cell r="CY43">
            <v>2863.5570000000298</v>
          </cell>
          <cell r="CZ43">
            <v>-2107.6704999990761</v>
          </cell>
          <cell r="DA43">
            <v>370.10000000149012</v>
          </cell>
          <cell r="DB43">
            <v>2.8999999985098839</v>
          </cell>
          <cell r="DC43">
            <v>333.69999999925494</v>
          </cell>
          <cell r="DD43">
            <v>478.80000000074506</v>
          </cell>
          <cell r="DE43">
            <v>24772.39725998044</v>
          </cell>
          <cell r="DF43">
            <v>550.5</v>
          </cell>
          <cell r="DG43">
            <v>2270.2146299984306</v>
          </cell>
          <cell r="DH43">
            <v>897.80550000071526</v>
          </cell>
          <cell r="DI43">
            <v>1005.4295000005513</v>
          </cell>
          <cell r="DJ43">
            <v>2767.8952999990433</v>
          </cell>
          <cell r="DK43">
            <v>2874.7644799984992</v>
          </cell>
          <cell r="DL43">
            <v>8247.4199999943376</v>
          </cell>
          <cell r="DM43">
            <v>4716.7584000006318</v>
          </cell>
          <cell r="DN43">
            <v>614.60000000149012</v>
          </cell>
          <cell r="DO43">
            <v>2505.7094499990344</v>
          </cell>
          <cell r="DP43">
            <v>-4750.7000000029802</v>
          </cell>
          <cell r="DQ43">
            <v>3072</v>
          </cell>
          <cell r="DR43">
            <v>43047.349959999323</v>
          </cell>
          <cell r="DS43">
            <v>2885.5</v>
          </cell>
          <cell r="DT43">
            <v>2161.6744799986482</v>
          </cell>
          <cell r="DU43">
            <v>507.85690000094473</v>
          </cell>
          <cell r="DV43">
            <v>2046.4832799993455</v>
          </cell>
          <cell r="DW43">
            <v>1081.2335000000894</v>
          </cell>
          <cell r="DX43">
            <v>2027.7566599994898</v>
          </cell>
          <cell r="DY43">
            <v>24283.782799996436</v>
          </cell>
          <cell r="DZ43">
            <v>2026.3674000017345</v>
          </cell>
          <cell r="EA43">
            <v>1931.2000000029802</v>
          </cell>
          <cell r="EB43">
            <v>2625.9926399998367</v>
          </cell>
          <cell r="EC43">
            <v>1170.7881000004709</v>
          </cell>
          <cell r="ED43">
            <v>298.71419999748468</v>
          </cell>
        </row>
        <row r="46">
          <cell r="A46" t="str">
            <v>Purchased Power &amp; Net Interchange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35.4819296002388</v>
          </cell>
          <cell r="S51">
            <v>0</v>
          </cell>
          <cell r="T51">
            <v>0</v>
          </cell>
          <cell r="U51">
            <v>0</v>
          </cell>
          <cell r="V51">
            <v>35.481929600005969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49.686087129637599</v>
          </cell>
          <cell r="AF51">
            <v>0</v>
          </cell>
          <cell r="AG51">
            <v>0</v>
          </cell>
          <cell r="AH51">
            <v>0</v>
          </cell>
          <cell r="AI51">
            <v>49.68608713010326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40.161922736093402</v>
          </cell>
          <cell r="AS51">
            <v>0</v>
          </cell>
          <cell r="AT51">
            <v>0</v>
          </cell>
          <cell r="AU51">
            <v>40.161922736093402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3370.4114561062306</v>
          </cell>
          <cell r="BF51">
            <v>149.14170882466715</v>
          </cell>
          <cell r="BG51">
            <v>587.96807019994594</v>
          </cell>
          <cell r="BH51">
            <v>307.53628136403859</v>
          </cell>
          <cell r="BI51">
            <v>411.39192412607372</v>
          </cell>
          <cell r="BJ51">
            <v>321.64268492162228</v>
          </cell>
          <cell r="BK51">
            <v>174.97810615994968</v>
          </cell>
          <cell r="BL51">
            <v>88.171370567986742</v>
          </cell>
          <cell r="BM51">
            <v>153.10769327823073</v>
          </cell>
          <cell r="BN51">
            <v>246.0813760496676</v>
          </cell>
          <cell r="BO51">
            <v>487.84103777993005</v>
          </cell>
          <cell r="BP51">
            <v>269.91377490211744</v>
          </cell>
          <cell r="BQ51">
            <v>172.63742793002166</v>
          </cell>
          <cell r="BR51">
            <v>2494.5423114784062</v>
          </cell>
          <cell r="BS51">
            <v>82.853671819902956</v>
          </cell>
          <cell r="BT51">
            <v>215.4041808869224</v>
          </cell>
          <cell r="BU51">
            <v>273.96037942916155</v>
          </cell>
          <cell r="BV51">
            <v>438.42158405017108</v>
          </cell>
          <cell r="BW51">
            <v>307.70964399934746</v>
          </cell>
          <cell r="BX51">
            <v>307.05025891843252</v>
          </cell>
          <cell r="BY51">
            <v>149.26348262000829</v>
          </cell>
          <cell r="BZ51">
            <v>207.49747466994449</v>
          </cell>
          <cell r="CA51">
            <v>70.652491020038724</v>
          </cell>
          <cell r="CB51">
            <v>215.48652201506775</v>
          </cell>
          <cell r="CC51">
            <v>189.79382489004638</v>
          </cell>
          <cell r="CD51">
            <v>36.448797160061076</v>
          </cell>
          <cell r="CE51">
            <v>3017.8219878599048</v>
          </cell>
          <cell r="CF51">
            <v>-40.505641980096698</v>
          </cell>
          <cell r="CG51">
            <v>255.30770991195459</v>
          </cell>
          <cell r="CH51">
            <v>429.3833783166483</v>
          </cell>
          <cell r="CI51">
            <v>572.26591490511782</v>
          </cell>
          <cell r="CJ51">
            <v>172.04331226996146</v>
          </cell>
          <cell r="CK51">
            <v>76.188478082884103</v>
          </cell>
          <cell r="CL51">
            <v>160.88699755002744</v>
          </cell>
          <cell r="CM51">
            <v>156.37359566497616</v>
          </cell>
          <cell r="CN51">
            <v>404.57514253002591</v>
          </cell>
          <cell r="CO51">
            <v>527.68735442403704</v>
          </cell>
          <cell r="CP51">
            <v>113.5528514359612</v>
          </cell>
          <cell r="CQ51">
            <v>190.06289474782534</v>
          </cell>
          <cell r="CR51">
            <v>2503.5086023267359</v>
          </cell>
          <cell r="CS51">
            <v>314.73939120012801</v>
          </cell>
          <cell r="CT51">
            <v>338.35984062461648</v>
          </cell>
          <cell r="CU51">
            <v>302.26222832989879</v>
          </cell>
          <cell r="CV51">
            <v>93.315436690114439</v>
          </cell>
          <cell r="CW51">
            <v>216.76803519483656</v>
          </cell>
          <cell r="CX51">
            <v>56.829091219929978</v>
          </cell>
          <cell r="CY51">
            <v>340.3053350399714</v>
          </cell>
          <cell r="CZ51">
            <v>55.758096660021693</v>
          </cell>
          <cell r="DA51">
            <v>226.09488119999878</v>
          </cell>
          <cell r="DB51">
            <v>255.58262340002693</v>
          </cell>
          <cell r="DC51">
            <v>112.99389371694997</v>
          </cell>
          <cell r="DD51">
            <v>190.49974905001</v>
          </cell>
          <cell r="DE51">
            <v>560.32924172095954</v>
          </cell>
          <cell r="DF51">
            <v>56.413795190048404</v>
          </cell>
          <cell r="DG51">
            <v>0</v>
          </cell>
          <cell r="DH51">
            <v>47.241168099921197</v>
          </cell>
          <cell r="DI51">
            <v>461.86783731100149</v>
          </cell>
          <cell r="DJ51">
            <v>-299.21665582992136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164.48160952993203</v>
          </cell>
          <cell r="DP51">
            <v>32.293686039978638</v>
          </cell>
          <cell r="DQ51">
            <v>97.247801379999146</v>
          </cell>
          <cell r="DR51">
            <v>221.52512561157346</v>
          </cell>
          <cell r="DS51">
            <v>0</v>
          </cell>
          <cell r="DT51">
            <v>0</v>
          </cell>
          <cell r="DU51">
            <v>155.51371433003806</v>
          </cell>
          <cell r="DV51">
            <v>-168.19166700122878</v>
          </cell>
          <cell r="DW51">
            <v>55.922719740075991</v>
          </cell>
          <cell r="DX51">
            <v>0</v>
          </cell>
          <cell r="DY51">
            <v>11.266598300077021</v>
          </cell>
          <cell r="DZ51">
            <v>72.834276000037789</v>
          </cell>
          <cell r="EA51">
            <v>-1.7906316199805588</v>
          </cell>
          <cell r="EB51">
            <v>95.970115863019601</v>
          </cell>
          <cell r="EC51">
            <v>0</v>
          </cell>
          <cell r="ED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167.88899349980056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71.624034899985418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96.264958600047976</v>
          </cell>
          <cell r="AC52">
            <v>0</v>
          </cell>
          <cell r="AD52">
            <v>0</v>
          </cell>
          <cell r="AE52">
            <v>162.91291978023946</v>
          </cell>
          <cell r="AF52">
            <v>0</v>
          </cell>
          <cell r="AG52">
            <v>0</v>
          </cell>
          <cell r="AH52">
            <v>85.928533679922111</v>
          </cell>
          <cell r="AI52">
            <v>42.194911859929562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34.789474240038544</v>
          </cell>
          <cell r="AP52">
            <v>0</v>
          </cell>
          <cell r="AQ52">
            <v>0</v>
          </cell>
          <cell r="AR52">
            <v>174.16339831985533</v>
          </cell>
          <cell r="AS52">
            <v>0</v>
          </cell>
          <cell r="AT52">
            <v>0</v>
          </cell>
          <cell r="AU52">
            <v>0</v>
          </cell>
          <cell r="AV52">
            <v>62.642966939951293</v>
          </cell>
          <cell r="AW52">
            <v>0</v>
          </cell>
          <cell r="AX52">
            <v>0</v>
          </cell>
          <cell r="AY52">
            <v>71.677951179910451</v>
          </cell>
          <cell r="AZ52">
            <v>0</v>
          </cell>
          <cell r="BA52">
            <v>0</v>
          </cell>
          <cell r="BB52">
            <v>39.842480199993588</v>
          </cell>
          <cell r="BC52">
            <v>0</v>
          </cell>
          <cell r="BD52">
            <v>0</v>
          </cell>
          <cell r="BE52">
            <v>1928.6353637445718</v>
          </cell>
          <cell r="BF52">
            <v>176.51521059800871</v>
          </cell>
          <cell r="BG52">
            <v>103.11527464998653</v>
          </cell>
          <cell r="BH52">
            <v>238.41581762197893</v>
          </cell>
          <cell r="BI52">
            <v>244.8134299746016</v>
          </cell>
          <cell r="BJ52">
            <v>205.41512366593815</v>
          </cell>
          <cell r="BK52">
            <v>187.32704323995858</v>
          </cell>
          <cell r="BL52">
            <v>73.615433100028895</v>
          </cell>
          <cell r="BM52">
            <v>116.00814900000114</v>
          </cell>
          <cell r="BN52">
            <v>236.9151788399322</v>
          </cell>
          <cell r="BO52">
            <v>111.68812425993383</v>
          </cell>
          <cell r="BP52">
            <v>99.989875611965545</v>
          </cell>
          <cell r="BQ52">
            <v>134.81670318398392</v>
          </cell>
          <cell r="BR52">
            <v>1596.7992587694898</v>
          </cell>
          <cell r="BS52">
            <v>104.71779398800572</v>
          </cell>
          <cell r="BT52">
            <v>203.68047143198783</v>
          </cell>
          <cell r="BU52">
            <v>155.25434098998085</v>
          </cell>
          <cell r="BV52">
            <v>178.82145322998986</v>
          </cell>
          <cell r="BW52">
            <v>316.53417921997607</v>
          </cell>
          <cell r="BX52">
            <v>155.64150035206694</v>
          </cell>
          <cell r="BY52">
            <v>17.897931599989533</v>
          </cell>
          <cell r="BZ52">
            <v>111.41914739995264</v>
          </cell>
          <cell r="CA52">
            <v>116.52349479182158</v>
          </cell>
          <cell r="CB52">
            <v>92.361560745979659</v>
          </cell>
          <cell r="CC52">
            <v>58.850868519977666</v>
          </cell>
          <cell r="CD52">
            <v>85.096516499994323</v>
          </cell>
          <cell r="CE52">
            <v>1554.5352973435074</v>
          </cell>
          <cell r="CF52">
            <v>117.60731458902592</v>
          </cell>
          <cell r="CG52">
            <v>240.32655751600396</v>
          </cell>
          <cell r="CH52">
            <v>260.25096584006678</v>
          </cell>
          <cell r="CI52">
            <v>262.48305023799185</v>
          </cell>
          <cell r="CJ52">
            <v>121.89880848000757</v>
          </cell>
          <cell r="CK52">
            <v>241.74890691996552</v>
          </cell>
          <cell r="CL52">
            <v>27.978994480101392</v>
          </cell>
          <cell r="CM52">
            <v>0</v>
          </cell>
          <cell r="CN52">
            <v>35.015930579975247</v>
          </cell>
          <cell r="CO52">
            <v>222.09858617198188</v>
          </cell>
          <cell r="CP52">
            <v>25.126182527979836</v>
          </cell>
          <cell r="CQ52">
            <v>0</v>
          </cell>
          <cell r="CR52">
            <v>1809.7627924764529</v>
          </cell>
          <cell r="CS52">
            <v>46.818723380041774</v>
          </cell>
          <cell r="CT52">
            <v>140.61415562796174</v>
          </cell>
          <cell r="CU52">
            <v>216.6082219480304</v>
          </cell>
          <cell r="CV52">
            <v>181.00219806400128</v>
          </cell>
          <cell r="CW52">
            <v>60.996434918022715</v>
          </cell>
          <cell r="CX52">
            <v>93.937113979947753</v>
          </cell>
          <cell r="CY52">
            <v>0</v>
          </cell>
          <cell r="CZ52">
            <v>163.00008576002438</v>
          </cell>
          <cell r="DA52">
            <v>166.56771558197215</v>
          </cell>
          <cell r="DB52">
            <v>445.00776078912895</v>
          </cell>
          <cell r="DC52">
            <v>276.67400952801108</v>
          </cell>
          <cell r="DD52">
            <v>18.536372900009155</v>
          </cell>
          <cell r="DE52">
            <v>951.04676102288067</v>
          </cell>
          <cell r="DF52">
            <v>41.771400819998235</v>
          </cell>
          <cell r="DG52">
            <v>0.56659154000226408</v>
          </cell>
          <cell r="DH52">
            <v>99.558830736670643</v>
          </cell>
          <cell r="DI52">
            <v>163.37016777205281</v>
          </cell>
          <cell r="DJ52">
            <v>76.400057283928618</v>
          </cell>
          <cell r="DK52">
            <v>126.94129833998159</v>
          </cell>
          <cell r="DL52">
            <v>0</v>
          </cell>
          <cell r="DM52">
            <v>0</v>
          </cell>
          <cell r="DN52">
            <v>102.32423043996096</v>
          </cell>
          <cell r="DO52">
            <v>267.6818430100102</v>
          </cell>
          <cell r="DP52">
            <v>72.432341079984326</v>
          </cell>
          <cell r="DQ52">
            <v>0</v>
          </cell>
          <cell r="DR52">
            <v>628.2929094620049</v>
          </cell>
          <cell r="DS52">
            <v>0</v>
          </cell>
          <cell r="DT52">
            <v>46.284910939983092</v>
          </cell>
          <cell r="DU52">
            <v>119.19115708000027</v>
          </cell>
          <cell r="DV52">
            <v>146.91510083992034</v>
          </cell>
          <cell r="DW52">
            <v>182.29695622401778</v>
          </cell>
          <cell r="DX52">
            <v>0</v>
          </cell>
          <cell r="DY52">
            <v>0</v>
          </cell>
          <cell r="DZ52">
            <v>0</v>
          </cell>
          <cell r="EA52">
            <v>52.346825379994698</v>
          </cell>
          <cell r="EB52">
            <v>81.257959000067785</v>
          </cell>
          <cell r="EC52">
            <v>0</v>
          </cell>
          <cell r="ED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100.24874999979511</v>
          </cell>
          <cell r="AS53">
            <v>0</v>
          </cell>
          <cell r="AT53">
            <v>0</v>
          </cell>
          <cell r="AU53">
            <v>100.24874999999884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1367.1397944730707</v>
          </cell>
          <cell r="BF53">
            <v>98.801832739991369</v>
          </cell>
          <cell r="BG53">
            <v>6.8453785161982523</v>
          </cell>
          <cell r="BH53">
            <v>118.69778142598807</v>
          </cell>
          <cell r="BI53">
            <v>120.52964535690262</v>
          </cell>
          <cell r="BJ53">
            <v>402.52609311201377</v>
          </cell>
          <cell r="BK53">
            <v>452.33610840002075</v>
          </cell>
          <cell r="BL53">
            <v>0</v>
          </cell>
          <cell r="BM53">
            <v>0</v>
          </cell>
          <cell r="BN53">
            <v>0</v>
          </cell>
          <cell r="BO53">
            <v>167.40295492197038</v>
          </cell>
          <cell r="BP53">
            <v>0</v>
          </cell>
          <cell r="BQ53">
            <v>0</v>
          </cell>
          <cell r="BR53">
            <v>679.87940995953977</v>
          </cell>
          <cell r="BS53">
            <v>0</v>
          </cell>
          <cell r="BT53">
            <v>103.40825580099772</v>
          </cell>
          <cell r="BU53">
            <v>2.1709232800058089</v>
          </cell>
          <cell r="BV53">
            <v>408.92918890999863</v>
          </cell>
          <cell r="BW53">
            <v>39.668504208966624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125.7025377600221</v>
          </cell>
          <cell r="CC53">
            <v>0</v>
          </cell>
          <cell r="CD53">
            <v>0</v>
          </cell>
          <cell r="CE53">
            <v>697.62777454825118</v>
          </cell>
          <cell r="CF53">
            <v>0</v>
          </cell>
          <cell r="CG53">
            <v>79.018610750004882</v>
          </cell>
          <cell r="CH53">
            <v>0</v>
          </cell>
          <cell r="CI53">
            <v>101.58214493899141</v>
          </cell>
          <cell r="CJ53">
            <v>0</v>
          </cell>
          <cell r="CK53">
            <v>0</v>
          </cell>
          <cell r="CL53">
            <v>0</v>
          </cell>
          <cell r="CM53">
            <v>122.98311696999008</v>
          </cell>
          <cell r="CN53">
            <v>394.04390188903199</v>
          </cell>
          <cell r="CO53">
            <v>0</v>
          </cell>
          <cell r="CP53">
            <v>0</v>
          </cell>
          <cell r="CQ53">
            <v>0</v>
          </cell>
          <cell r="CR53">
            <v>442.10526327323169</v>
          </cell>
          <cell r="CS53">
            <v>0</v>
          </cell>
          <cell r="CT53">
            <v>0</v>
          </cell>
          <cell r="CU53">
            <v>22.286818360007601</v>
          </cell>
          <cell r="CV53">
            <v>118.15546814998379</v>
          </cell>
          <cell r="CW53">
            <v>248.57221770001343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53.090759062994039</v>
          </cell>
          <cell r="DC53">
            <v>0</v>
          </cell>
          <cell r="DD53">
            <v>0</v>
          </cell>
          <cell r="DE53">
            <v>77.850591877941042</v>
          </cell>
          <cell r="DF53">
            <v>0</v>
          </cell>
          <cell r="DG53">
            <v>0</v>
          </cell>
          <cell r="DH53">
            <v>0</v>
          </cell>
          <cell r="DI53">
            <v>5.1348078074806836</v>
          </cell>
          <cell r="DJ53">
            <v>0</v>
          </cell>
          <cell r="DK53">
            <v>0</v>
          </cell>
          <cell r="DL53">
            <v>72.715784070023801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164.89400387369096</v>
          </cell>
          <cell r="AF54">
            <v>0</v>
          </cell>
          <cell r="AG54">
            <v>0</v>
          </cell>
          <cell r="AH54">
            <v>0</v>
          </cell>
          <cell r="AI54">
            <v>100.6669067699695</v>
          </cell>
          <cell r="AJ54">
            <v>64.227097103954293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41.91378365829587</v>
          </cell>
          <cell r="AS54">
            <v>0</v>
          </cell>
          <cell r="AT54">
            <v>0</v>
          </cell>
          <cell r="AU54">
            <v>41.913783657015301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2040.9353173421696</v>
          </cell>
          <cell r="BF54">
            <v>94.584795539965853</v>
          </cell>
          <cell r="BG54">
            <v>234.18664185900707</v>
          </cell>
          <cell r="BH54">
            <v>274.71968486101832</v>
          </cell>
          <cell r="BI54">
            <v>293.52351813297719</v>
          </cell>
          <cell r="BJ54">
            <v>233.98370334005449</v>
          </cell>
          <cell r="BK54">
            <v>174.97421100002248</v>
          </cell>
          <cell r="BL54">
            <v>0</v>
          </cell>
          <cell r="BM54">
            <v>0</v>
          </cell>
          <cell r="BN54">
            <v>254.2711139699677</v>
          </cell>
          <cell r="BO54">
            <v>260.49872952001169</v>
          </cell>
          <cell r="BP54">
            <v>125.69157280499348</v>
          </cell>
          <cell r="BQ54">
            <v>94.501346312987152</v>
          </cell>
          <cell r="BR54">
            <v>1472.8791344389319</v>
          </cell>
          <cell r="BS54">
            <v>60.639636690029874</v>
          </cell>
          <cell r="BT54">
            <v>105.28245204000268</v>
          </cell>
          <cell r="BU54">
            <v>180.42477908998262</v>
          </cell>
          <cell r="BV54">
            <v>229.00285277992953</v>
          </cell>
          <cell r="BW54">
            <v>143.45803973998409</v>
          </cell>
          <cell r="BX54">
            <v>114.34543800901156</v>
          </cell>
          <cell r="BY54">
            <v>0</v>
          </cell>
          <cell r="BZ54">
            <v>0</v>
          </cell>
          <cell r="CA54">
            <v>240.53875120228622</v>
          </cell>
          <cell r="CB54">
            <v>162.42820869002026</v>
          </cell>
          <cell r="CC54">
            <v>79.517245100985747</v>
          </cell>
          <cell r="CD54">
            <v>157.24173109797994</v>
          </cell>
          <cell r="CE54">
            <v>1279.3429552968591</v>
          </cell>
          <cell r="CF54">
            <v>19.583134979940951</v>
          </cell>
          <cell r="CG54">
            <v>172.63902857998619</v>
          </cell>
          <cell r="CH54">
            <v>78.817273980006576</v>
          </cell>
          <cell r="CI54">
            <v>248.84211018297356</v>
          </cell>
          <cell r="CJ54">
            <v>233.72318521200214</v>
          </cell>
          <cell r="CK54">
            <v>50.012523690005764</v>
          </cell>
          <cell r="CL54">
            <v>18.106689000036567</v>
          </cell>
          <cell r="CM54">
            <v>156.80521617294289</v>
          </cell>
          <cell r="CN54">
            <v>113.51907180005219</v>
          </cell>
          <cell r="CO54">
            <v>136.38544274994638</v>
          </cell>
          <cell r="CP54">
            <v>50.909278949955478</v>
          </cell>
          <cell r="CQ54">
            <v>0</v>
          </cell>
          <cell r="CR54">
            <v>1120.4034016337246</v>
          </cell>
          <cell r="CS54">
            <v>16.98506306996569</v>
          </cell>
          <cell r="CT54">
            <v>52.157157780602574</v>
          </cell>
          <cell r="CU54">
            <v>182.98188861005474</v>
          </cell>
          <cell r="CV54">
            <v>144.87125201988965</v>
          </cell>
          <cell r="CW54">
            <v>132.15160894801375</v>
          </cell>
          <cell r="CX54">
            <v>78.284299170016311</v>
          </cell>
          <cell r="CY54">
            <v>48.232693500001915</v>
          </cell>
          <cell r="CZ54">
            <v>37.525648229988292</v>
          </cell>
          <cell r="DA54">
            <v>163.44150024000555</v>
          </cell>
          <cell r="DB54">
            <v>221.86689656588715</v>
          </cell>
          <cell r="DC54">
            <v>41.905393499997444</v>
          </cell>
          <cell r="DD54">
            <v>0</v>
          </cell>
          <cell r="DE54">
            <v>667.89792490191758</v>
          </cell>
          <cell r="DF54">
            <v>0</v>
          </cell>
          <cell r="DG54">
            <v>0</v>
          </cell>
          <cell r="DH54">
            <v>8.8477697370108217</v>
          </cell>
          <cell r="DI54">
            <v>43.754576400038786</v>
          </cell>
          <cell r="DJ54">
            <v>153.11933165998198</v>
          </cell>
          <cell r="DK54">
            <v>149.23610848502722</v>
          </cell>
          <cell r="DL54">
            <v>0</v>
          </cell>
          <cell r="DM54">
            <v>49.451700899982825</v>
          </cell>
          <cell r="DN54">
            <v>62.986825259984471</v>
          </cell>
          <cell r="DO54">
            <v>144.15274191007484</v>
          </cell>
          <cell r="DP54">
            <v>0</v>
          </cell>
          <cell r="DQ54">
            <v>56.348870549991261</v>
          </cell>
          <cell r="DR54">
            <v>627.03109462093562</v>
          </cell>
          <cell r="DS54">
            <v>0</v>
          </cell>
          <cell r="DT54">
            <v>-16.157401140022557</v>
          </cell>
          <cell r="DU54">
            <v>-13.529523520497605</v>
          </cell>
          <cell r="DV54">
            <v>218.76981306297239</v>
          </cell>
          <cell r="DW54">
            <v>345.35654947801959</v>
          </cell>
          <cell r="DX54">
            <v>0</v>
          </cell>
          <cell r="DY54">
            <v>23.484049050020985</v>
          </cell>
          <cell r="DZ54">
            <v>0</v>
          </cell>
          <cell r="EA54">
            <v>0</v>
          </cell>
          <cell r="EB54">
            <v>69.10760768991895</v>
          </cell>
          <cell r="EC54">
            <v>0</v>
          </cell>
          <cell r="ED54">
            <v>0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1511.6358952531591</v>
          </cell>
          <cell r="BF55">
            <v>0</v>
          </cell>
          <cell r="BG55">
            <v>277.20763294579228</v>
          </cell>
          <cell r="BH55">
            <v>419.65594200752093</v>
          </cell>
          <cell r="BI55">
            <v>113.11013123800512</v>
          </cell>
          <cell r="BJ55">
            <v>385.0796192009584</v>
          </cell>
          <cell r="BK55">
            <v>0</v>
          </cell>
          <cell r="BL55">
            <v>0</v>
          </cell>
          <cell r="BM55">
            <v>211.89420180901652</v>
          </cell>
          <cell r="BN55">
            <v>0</v>
          </cell>
          <cell r="BO55">
            <v>2.3013803199864924</v>
          </cell>
          <cell r="BP55">
            <v>102.38698773199576</v>
          </cell>
          <cell r="BQ55">
            <v>0</v>
          </cell>
          <cell r="BR55">
            <v>446.83198992582038</v>
          </cell>
          <cell r="BS55">
            <v>0</v>
          </cell>
          <cell r="BT55">
            <v>19.090022569987923</v>
          </cell>
          <cell r="BU55">
            <v>0</v>
          </cell>
          <cell r="BV55">
            <v>74.301776579988655</v>
          </cell>
          <cell r="BW55">
            <v>156.93946522596525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196.50072555000952</v>
          </cell>
          <cell r="CD55">
            <v>0</v>
          </cell>
          <cell r="CE55">
            <v>539.59046393819153</v>
          </cell>
          <cell r="CF55">
            <v>0</v>
          </cell>
          <cell r="CG55">
            <v>0</v>
          </cell>
          <cell r="CH55">
            <v>0</v>
          </cell>
          <cell r="CI55">
            <v>493.19217266800115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46.398291269957554</v>
          </cell>
          <cell r="CO55">
            <v>0</v>
          </cell>
          <cell r="CP55">
            <v>0</v>
          </cell>
          <cell r="CQ55">
            <v>0</v>
          </cell>
          <cell r="CR55">
            <v>571.65662615001202</v>
          </cell>
          <cell r="CS55">
            <v>0</v>
          </cell>
          <cell r="CT55">
            <v>0</v>
          </cell>
          <cell r="CU55">
            <v>0</v>
          </cell>
          <cell r="CV55">
            <v>106.19728805002524</v>
          </cell>
          <cell r="CW55">
            <v>351.05476445000386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114.40457364998292</v>
          </cell>
          <cell r="DC55">
            <v>0</v>
          </cell>
          <cell r="DD55">
            <v>0</v>
          </cell>
          <cell r="DE55">
            <v>339.54936753585935</v>
          </cell>
          <cell r="DF55">
            <v>0</v>
          </cell>
          <cell r="DG55">
            <v>0</v>
          </cell>
          <cell r="DH55">
            <v>106.91832670700387</v>
          </cell>
          <cell r="DI55">
            <v>220.46526879997691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12.165772028994979</v>
          </cell>
          <cell r="DP55">
            <v>0</v>
          </cell>
          <cell r="DQ55">
            <v>0</v>
          </cell>
          <cell r="DR55">
            <v>71.289005669765174</v>
          </cell>
          <cell r="DS55">
            <v>0</v>
          </cell>
          <cell r="DT55">
            <v>0</v>
          </cell>
          <cell r="DU55">
            <v>0</v>
          </cell>
          <cell r="DV55">
            <v>71.289005669998005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62.038333140313625</v>
          </cell>
          <cell r="S56">
            <v>0</v>
          </cell>
          <cell r="T56">
            <v>0</v>
          </cell>
          <cell r="U56">
            <v>0</v>
          </cell>
          <cell r="V56">
            <v>34.456498799961992</v>
          </cell>
          <cell r="W56">
            <v>27.581834340002388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78.911920500919223</v>
          </cell>
          <cell r="AF56">
            <v>0</v>
          </cell>
          <cell r="AG56">
            <v>0</v>
          </cell>
          <cell r="AH56">
            <v>0</v>
          </cell>
          <cell r="AI56">
            <v>37.221967260004021</v>
          </cell>
          <cell r="AJ56">
            <v>41.689953240100294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15.337260959669948</v>
          </cell>
          <cell r="AS56">
            <v>0</v>
          </cell>
          <cell r="AT56">
            <v>0</v>
          </cell>
          <cell r="AU56">
            <v>15.337260960019194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1185.7116327043623</v>
          </cell>
          <cell r="BF56">
            <v>197.91904705198249</v>
          </cell>
          <cell r="BG56">
            <v>161.87853504990926</v>
          </cell>
          <cell r="BH56">
            <v>61.838900388102047</v>
          </cell>
          <cell r="BI56">
            <v>49.005859980010428</v>
          </cell>
          <cell r="BJ56">
            <v>54.836839776020497</v>
          </cell>
          <cell r="BK56">
            <v>78.334694760036655</v>
          </cell>
          <cell r="BL56">
            <v>62.7060476699844</v>
          </cell>
          <cell r="BM56">
            <v>0</v>
          </cell>
          <cell r="BN56">
            <v>277.79948834993411</v>
          </cell>
          <cell r="BO56">
            <v>126.766858410032</v>
          </cell>
          <cell r="BP56">
            <v>27.854521200002637</v>
          </cell>
          <cell r="BQ56">
            <v>86.770840067998506</v>
          </cell>
          <cell r="BR56">
            <v>706.09717856440693</v>
          </cell>
          <cell r="BS56">
            <v>0</v>
          </cell>
          <cell r="BT56">
            <v>88.712732099986169</v>
          </cell>
          <cell r="BU56">
            <v>111.00597239995841</v>
          </cell>
          <cell r="BV56">
            <v>112.16154170397203</v>
          </cell>
          <cell r="BW56">
            <v>79.318575839977711</v>
          </cell>
          <cell r="BX56">
            <v>64.038258300046436</v>
          </cell>
          <cell r="BY56">
            <v>9.4178035199875012</v>
          </cell>
          <cell r="BZ56">
            <v>0</v>
          </cell>
          <cell r="CA56">
            <v>0</v>
          </cell>
          <cell r="CB56">
            <v>85.375774842046667</v>
          </cell>
          <cell r="CC56">
            <v>100.02035809797235</v>
          </cell>
          <cell r="CD56">
            <v>56.046161759993993</v>
          </cell>
          <cell r="CE56">
            <v>1048.9729487635195</v>
          </cell>
          <cell r="CF56">
            <v>32.249533379974309</v>
          </cell>
          <cell r="CG56">
            <v>11.9885303399642</v>
          </cell>
          <cell r="CH56">
            <v>103.30809276003856</v>
          </cell>
          <cell r="CI56">
            <v>306.60783888597507</v>
          </cell>
          <cell r="CJ56">
            <v>90.03315744001884</v>
          </cell>
          <cell r="CK56">
            <v>56.658268379978836</v>
          </cell>
          <cell r="CL56">
            <v>0</v>
          </cell>
          <cell r="CM56">
            <v>22.559967419947498</v>
          </cell>
          <cell r="CN56">
            <v>0</v>
          </cell>
          <cell r="CO56">
            <v>290.38847293198342</v>
          </cell>
          <cell r="CP56">
            <v>34.909945980005432</v>
          </cell>
          <cell r="CQ56">
            <v>100.26914124604082</v>
          </cell>
          <cell r="CR56">
            <v>1099.4311177628115</v>
          </cell>
          <cell r="CS56">
            <v>24.585495179984719</v>
          </cell>
          <cell r="CT56">
            <v>61.707028680015355</v>
          </cell>
          <cell r="CU56">
            <v>156.12442024436314</v>
          </cell>
          <cell r="CV56">
            <v>119.7927463799715</v>
          </cell>
          <cell r="CW56">
            <v>58.282597859972157</v>
          </cell>
          <cell r="CX56">
            <v>131.77641039411537</v>
          </cell>
          <cell r="CY56">
            <v>69.127825140021741</v>
          </cell>
          <cell r="CZ56">
            <v>40.105275840032846</v>
          </cell>
          <cell r="DA56">
            <v>102.31826642400119</v>
          </cell>
          <cell r="DB56">
            <v>195.69452957995236</v>
          </cell>
          <cell r="DC56">
            <v>52.816302179999184</v>
          </cell>
          <cell r="DD56">
            <v>87.100219859974459</v>
          </cell>
          <cell r="DE56">
            <v>594.55204267054796</v>
          </cell>
          <cell r="DF56">
            <v>0</v>
          </cell>
          <cell r="DG56">
            <v>20.918836499971803</v>
          </cell>
          <cell r="DH56">
            <v>121.83446639997419</v>
          </cell>
          <cell r="DI56">
            <v>67.43092869000975</v>
          </cell>
          <cell r="DJ56">
            <v>17.282858340069652</v>
          </cell>
          <cell r="DK56">
            <v>75.454832519986667</v>
          </cell>
          <cell r="DL56">
            <v>0</v>
          </cell>
          <cell r="DM56">
            <v>42.177744114072993</v>
          </cell>
          <cell r="DN56">
            <v>74.232378660002723</v>
          </cell>
          <cell r="DO56">
            <v>86.369568090012763</v>
          </cell>
          <cell r="DP56">
            <v>33.180256475985516</v>
          </cell>
          <cell r="DQ56">
            <v>55.670172881975304</v>
          </cell>
          <cell r="DR56">
            <v>742.23650175705552</v>
          </cell>
          <cell r="DS56">
            <v>0</v>
          </cell>
          <cell r="DT56">
            <v>11.343966779997572</v>
          </cell>
          <cell r="DU56">
            <v>56.945264580019284</v>
          </cell>
          <cell r="DV56">
            <v>199.63030950003304</v>
          </cell>
          <cell r="DW56">
            <v>232.85769179998897</v>
          </cell>
          <cell r="DX56">
            <v>0</v>
          </cell>
          <cell r="DY56">
            <v>71.211115518002771</v>
          </cell>
          <cell r="DZ56">
            <v>0</v>
          </cell>
          <cell r="EA56">
            <v>0</v>
          </cell>
          <cell r="EB56">
            <v>170.24815357796615</v>
          </cell>
          <cell r="EC56">
            <v>0</v>
          </cell>
          <cell r="ED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159.61090649990365</v>
          </cell>
          <cell r="AF58">
            <v>0</v>
          </cell>
          <cell r="AG58">
            <v>0</v>
          </cell>
          <cell r="AH58">
            <v>55.251810749992728</v>
          </cell>
          <cell r="AI58">
            <v>29.71912875000271</v>
          </cell>
          <cell r="AJ58">
            <v>5.2411624999949709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69.398804500000551</v>
          </cell>
          <cell r="AP58">
            <v>0</v>
          </cell>
          <cell r="AQ58">
            <v>0</v>
          </cell>
          <cell r="AR58">
            <v>131.6777757499367</v>
          </cell>
          <cell r="AS58">
            <v>0</v>
          </cell>
          <cell r="AT58">
            <v>0</v>
          </cell>
          <cell r="AU58">
            <v>0.2815499999851454</v>
          </cell>
          <cell r="AV58">
            <v>21.607675000006566</v>
          </cell>
          <cell r="AW58">
            <v>0</v>
          </cell>
          <cell r="AX58">
            <v>0</v>
          </cell>
          <cell r="AY58">
            <v>21.275024999980815</v>
          </cell>
          <cell r="AZ58">
            <v>0</v>
          </cell>
          <cell r="BA58">
            <v>0</v>
          </cell>
          <cell r="BB58">
            <v>88.513525749993278</v>
          </cell>
          <cell r="BC58">
            <v>0</v>
          </cell>
          <cell r="BD58">
            <v>0</v>
          </cell>
          <cell r="BE58">
            <v>731.17074300022796</v>
          </cell>
          <cell r="BF58">
            <v>62.722856499996851</v>
          </cell>
          <cell r="BG58">
            <v>81.496012499992503</v>
          </cell>
          <cell r="BH58">
            <v>15.482307500002207</v>
          </cell>
          <cell r="BI58">
            <v>42.695727500016801</v>
          </cell>
          <cell r="BJ58">
            <v>42.875360000005458</v>
          </cell>
          <cell r="BK58">
            <v>41.348880000005011</v>
          </cell>
          <cell r="BL58">
            <v>70.802468249981757</v>
          </cell>
          <cell r="BM58">
            <v>104.82537825003965</v>
          </cell>
          <cell r="BN58">
            <v>98.252562499954365</v>
          </cell>
          <cell r="BO58">
            <v>112.36047475002124</v>
          </cell>
          <cell r="BP58">
            <v>28.919152500006021</v>
          </cell>
          <cell r="BQ58">
            <v>29.389562750002369</v>
          </cell>
          <cell r="BR58">
            <v>801.99370769038796</v>
          </cell>
          <cell r="BS58">
            <v>76.105759250000119</v>
          </cell>
          <cell r="BT58">
            <v>143.01850268998533</v>
          </cell>
          <cell r="BU58">
            <v>81.786721499986015</v>
          </cell>
          <cell r="BV58">
            <v>67.864386249973904</v>
          </cell>
          <cell r="BW58">
            <v>0</v>
          </cell>
          <cell r="BX58">
            <v>44.955442500009667</v>
          </cell>
          <cell r="BY58">
            <v>83.121129999984987</v>
          </cell>
          <cell r="BZ58">
            <v>74.059427500003949</v>
          </cell>
          <cell r="CA58">
            <v>23.087767500022892</v>
          </cell>
          <cell r="CB58">
            <v>151.88356250000652</v>
          </cell>
          <cell r="CC58">
            <v>18.235305499998503</v>
          </cell>
          <cell r="CD58">
            <v>37.875702499994077</v>
          </cell>
          <cell r="CE58">
            <v>899.85551662510261</v>
          </cell>
          <cell r="CF58">
            <v>111.25729999999749</v>
          </cell>
          <cell r="CG58">
            <v>122.77832287500496</v>
          </cell>
          <cell r="CH58">
            <v>97.788847499992698</v>
          </cell>
          <cell r="CI58">
            <v>105.52002500003437</v>
          </cell>
          <cell r="CJ58">
            <v>110.70215999998618</v>
          </cell>
          <cell r="CK58">
            <v>84.284389500040561</v>
          </cell>
          <cell r="CL58">
            <v>24.678955000010319</v>
          </cell>
          <cell r="CM58">
            <v>24.53308249998372</v>
          </cell>
          <cell r="CN58">
            <v>117.75498999998672</v>
          </cell>
          <cell r="CO58">
            <v>64.489145000028657</v>
          </cell>
          <cell r="CP58">
            <v>12.273744249992887</v>
          </cell>
          <cell r="CQ58">
            <v>23.7945550000004</v>
          </cell>
          <cell r="CR58">
            <v>839.56777114979923</v>
          </cell>
          <cell r="CS58">
            <v>53.129048749993672</v>
          </cell>
          <cell r="CT58">
            <v>82.80814839998493</v>
          </cell>
          <cell r="CU58">
            <v>66.031127249996644</v>
          </cell>
          <cell r="CV58">
            <v>135.26951750001172</v>
          </cell>
          <cell r="CW58">
            <v>103.17953000002308</v>
          </cell>
          <cell r="CX58">
            <v>0</v>
          </cell>
          <cell r="CY58">
            <v>0</v>
          </cell>
          <cell r="CZ58">
            <v>23.502202500007115</v>
          </cell>
          <cell r="DA58">
            <v>131.78011975000845</v>
          </cell>
          <cell r="DB58">
            <v>164.38947199998074</v>
          </cell>
          <cell r="DC58">
            <v>49.919432499998948</v>
          </cell>
          <cell r="DD58">
            <v>29.559172499997658</v>
          </cell>
          <cell r="DE58">
            <v>453.27549589984119</v>
          </cell>
          <cell r="DF58">
            <v>17.477599999998347</v>
          </cell>
          <cell r="DG58">
            <v>13.549135000008391</v>
          </cell>
          <cell r="DH58">
            <v>59.568094999995083</v>
          </cell>
          <cell r="DI58">
            <v>56.331131500017364</v>
          </cell>
          <cell r="DJ58">
            <v>98.757972499995958</v>
          </cell>
          <cell r="DK58">
            <v>31.510537750029471</v>
          </cell>
          <cell r="DL58">
            <v>0</v>
          </cell>
          <cell r="DM58">
            <v>23.741150000016205</v>
          </cell>
          <cell r="DN58">
            <v>22.113037500006612</v>
          </cell>
          <cell r="DO58">
            <v>104.46669790000306</v>
          </cell>
          <cell r="DP58">
            <v>8.127083750005113</v>
          </cell>
          <cell r="DQ58">
            <v>17.633054999998421</v>
          </cell>
          <cell r="DR58">
            <v>627.07762550003827</v>
          </cell>
          <cell r="DS58">
            <v>0</v>
          </cell>
          <cell r="DT58">
            <v>14.426287500013132</v>
          </cell>
          <cell r="DU58">
            <v>118.16337500000373</v>
          </cell>
          <cell r="DV58">
            <v>307.79220250004437</v>
          </cell>
          <cell r="DW58">
            <v>37.618694999953732</v>
          </cell>
          <cell r="DX58">
            <v>40.063437999982852</v>
          </cell>
          <cell r="DY58">
            <v>33.947755000030156</v>
          </cell>
          <cell r="DZ58">
            <v>0</v>
          </cell>
          <cell r="EA58">
            <v>0</v>
          </cell>
          <cell r="EB58">
            <v>75.065872499981197</v>
          </cell>
          <cell r="EC58">
            <v>0</v>
          </cell>
          <cell r="ED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</row>
        <row r="66"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</row>
        <row r="67"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</row>
        <row r="72"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</row>
        <row r="75"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</row>
        <row r="76"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</row>
        <row r="78"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265.40925621986389</v>
          </cell>
          <cell r="S81">
            <v>0</v>
          </cell>
          <cell r="T81">
            <v>0</v>
          </cell>
          <cell r="U81">
            <v>0</v>
          </cell>
          <cell r="V81">
            <v>69.938428398221731</v>
          </cell>
          <cell r="W81">
            <v>99.205869242548943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96.264958597719669</v>
          </cell>
          <cell r="AC81">
            <v>0</v>
          </cell>
          <cell r="AD81">
            <v>0</v>
          </cell>
          <cell r="AE81">
            <v>616.01583778858185</v>
          </cell>
          <cell r="AF81">
            <v>0</v>
          </cell>
          <cell r="AG81">
            <v>0</v>
          </cell>
          <cell r="AH81">
            <v>141.18034442514181</v>
          </cell>
          <cell r="AI81">
            <v>259.48900177329779</v>
          </cell>
          <cell r="AJ81">
            <v>111.15821284428239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104.18827873840928</v>
          </cell>
          <cell r="AP81">
            <v>0</v>
          </cell>
          <cell r="AQ81">
            <v>0</v>
          </cell>
          <cell r="AR81">
            <v>503.50289142131805</v>
          </cell>
          <cell r="AS81">
            <v>0</v>
          </cell>
          <cell r="AT81">
            <v>0</v>
          </cell>
          <cell r="AU81">
            <v>197.94326735287905</v>
          </cell>
          <cell r="AV81">
            <v>84.250641942024231</v>
          </cell>
          <cell r="AW81">
            <v>0</v>
          </cell>
          <cell r="AX81">
            <v>0</v>
          </cell>
          <cell r="AY81">
            <v>92.952976182103157</v>
          </cell>
          <cell r="AZ81">
            <v>0</v>
          </cell>
          <cell r="BA81">
            <v>0</v>
          </cell>
          <cell r="BB81">
            <v>128.3560059517622</v>
          </cell>
          <cell r="BC81">
            <v>0</v>
          </cell>
          <cell r="BD81">
            <v>0</v>
          </cell>
          <cell r="BE81">
            <v>12135.640202701092</v>
          </cell>
          <cell r="BF81">
            <v>779.68545125424862</v>
          </cell>
          <cell r="BG81">
            <v>1452.697545722127</v>
          </cell>
          <cell r="BH81">
            <v>1436.3467151708901</v>
          </cell>
          <cell r="BI81">
            <v>1275.0702363066375</v>
          </cell>
          <cell r="BJ81">
            <v>1646.3594240173697</v>
          </cell>
          <cell r="BK81">
            <v>1109.2990435622633</v>
          </cell>
          <cell r="BL81">
            <v>295.29531958885491</v>
          </cell>
          <cell r="BM81">
            <v>585.83542233705521</v>
          </cell>
          <cell r="BN81">
            <v>1113.319719709456</v>
          </cell>
          <cell r="BO81">
            <v>1268.8595599606633</v>
          </cell>
          <cell r="BP81">
            <v>654.75588475167751</v>
          </cell>
          <cell r="BQ81">
            <v>518.11588024348021</v>
          </cell>
          <cell r="BR81">
            <v>8199.0229908525944</v>
          </cell>
          <cell r="BS81">
            <v>324.31686174869537</v>
          </cell>
          <cell r="BT81">
            <v>878.5966175198555</v>
          </cell>
          <cell r="BU81">
            <v>804.60311669111252</v>
          </cell>
          <cell r="BV81">
            <v>1509.5027835033834</v>
          </cell>
          <cell r="BW81">
            <v>1043.6284082345665</v>
          </cell>
          <cell r="BX81">
            <v>686.03089807927608</v>
          </cell>
          <cell r="BY81">
            <v>259.70034774020314</v>
          </cell>
          <cell r="BZ81">
            <v>392.97604957036674</v>
          </cell>
          <cell r="CA81">
            <v>450.80250451341271</v>
          </cell>
          <cell r="CB81">
            <v>833.238166552037</v>
          </cell>
          <cell r="CC81">
            <v>642.91832765936852</v>
          </cell>
          <cell r="CD81">
            <v>372.7089090179652</v>
          </cell>
          <cell r="CE81">
            <v>9037.7469443678856</v>
          </cell>
          <cell r="CF81">
            <v>240.19164096936584</v>
          </cell>
          <cell r="CG81">
            <v>882.05875997245312</v>
          </cell>
          <cell r="CH81">
            <v>969.54855839535594</v>
          </cell>
          <cell r="CI81">
            <v>2090.4932568185031</v>
          </cell>
          <cell r="CJ81">
            <v>728.40062340348959</v>
          </cell>
          <cell r="CK81">
            <v>508.89256657287478</v>
          </cell>
          <cell r="CL81">
            <v>231.65163603052497</v>
          </cell>
          <cell r="CM81">
            <v>483.25497872941196</v>
          </cell>
          <cell r="CN81">
            <v>1111.3073280677199</v>
          </cell>
          <cell r="CO81">
            <v>1241.0490012783557</v>
          </cell>
          <cell r="CP81">
            <v>236.77200314030051</v>
          </cell>
          <cell r="CQ81">
            <v>314.12659099511802</v>
          </cell>
          <cell r="CR81">
            <v>8386.4355747997761</v>
          </cell>
          <cell r="CS81">
            <v>456.25772158056498</v>
          </cell>
          <cell r="CT81">
            <v>675.64633111283183</v>
          </cell>
          <cell r="CU81">
            <v>946.29470474272966</v>
          </cell>
          <cell r="CV81">
            <v>898.60390685498714</v>
          </cell>
          <cell r="CW81">
            <v>1171.0051890686154</v>
          </cell>
          <cell r="CX81">
            <v>360.82691476494074</v>
          </cell>
          <cell r="CY81">
            <v>457.66585367918015</v>
          </cell>
          <cell r="CZ81">
            <v>319.89130898937583</v>
          </cell>
          <cell r="DA81">
            <v>790.20248319581151</v>
          </cell>
          <cell r="DB81">
            <v>1450.0366150476038</v>
          </cell>
          <cell r="DC81">
            <v>534.3090314231813</v>
          </cell>
          <cell r="DD81">
            <v>325.69551431015134</v>
          </cell>
          <cell r="DE81">
            <v>3644.5014256238937</v>
          </cell>
          <cell r="DF81">
            <v>115.66279601305723</v>
          </cell>
          <cell r="DG81">
            <v>35.034563038498163</v>
          </cell>
          <cell r="DH81">
            <v>443.96865667961538</v>
          </cell>
          <cell r="DI81">
            <v>1018.3547182828188</v>
          </cell>
          <cell r="DJ81">
            <v>46.343563951551914</v>
          </cell>
          <cell r="DK81">
            <v>383.14277709275484</v>
          </cell>
          <cell r="DL81">
            <v>72.715784069150686</v>
          </cell>
          <cell r="DM81">
            <v>115.37059501558542</v>
          </cell>
          <cell r="DN81">
            <v>261.65647185966372</v>
          </cell>
          <cell r="DO81">
            <v>779.31823246926069</v>
          </cell>
          <cell r="DP81">
            <v>146.03336734697223</v>
          </cell>
          <cell r="DQ81">
            <v>226.8998998105526</v>
          </cell>
          <cell r="DR81">
            <v>2917.4522626399994</v>
          </cell>
          <cell r="DS81">
            <v>0</v>
          </cell>
          <cell r="DT81">
            <v>55.897764079272747</v>
          </cell>
          <cell r="DU81">
            <v>436.28398746810853</v>
          </cell>
          <cell r="DV81">
            <v>776.20476457476616</v>
          </cell>
          <cell r="DW81">
            <v>854.05261224135756</v>
          </cell>
          <cell r="DX81">
            <v>40.063438002020121</v>
          </cell>
          <cell r="DY81">
            <v>139.90951786935329</v>
          </cell>
          <cell r="DZ81">
            <v>72.834276000037789</v>
          </cell>
          <cell r="EA81">
            <v>50.556193757802248</v>
          </cell>
          <cell r="EB81">
            <v>491.64970863424242</v>
          </cell>
          <cell r="EC81">
            <v>0</v>
          </cell>
          <cell r="ED81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</row>
        <row r="85"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</row>
        <row r="88"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</row>
        <row r="90"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</row>
        <row r="95"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</row>
        <row r="98"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</row>
        <row r="100"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</row>
        <row r="102"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</row>
        <row r="103"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</row>
        <row r="104"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</row>
        <row r="106"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</row>
        <row r="109"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</row>
        <row r="118"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</row>
        <row r="119"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</row>
        <row r="121"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</row>
        <row r="122"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</row>
        <row r="123"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</row>
        <row r="125"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</row>
        <row r="126"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</row>
        <row r="128"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</row>
        <row r="129"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</row>
        <row r="130"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</row>
        <row r="131"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</row>
        <row r="132"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</row>
        <row r="133"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</row>
        <row r="134"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</row>
        <row r="135"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</row>
        <row r="136"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</row>
        <row r="137"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</row>
        <row r="138"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</row>
        <row r="139"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</row>
        <row r="140"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</row>
        <row r="141"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</row>
        <row r="142"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</row>
        <row r="143"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</row>
        <row r="144"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</row>
        <row r="145"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</row>
        <row r="146"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</row>
        <row r="147"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</row>
        <row r="149"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</row>
        <row r="152"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</row>
        <row r="153"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</row>
        <row r="154"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</row>
        <row r="155"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</row>
        <row r="157"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</row>
        <row r="159"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265.40925621986389</v>
          </cell>
          <cell r="S159">
            <v>0</v>
          </cell>
          <cell r="T159">
            <v>0</v>
          </cell>
          <cell r="U159">
            <v>0</v>
          </cell>
          <cell r="V159">
            <v>69.938428401947021</v>
          </cell>
          <cell r="W159">
            <v>99.205869242548943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96.264958597719669</v>
          </cell>
          <cell r="AC159">
            <v>0</v>
          </cell>
          <cell r="AD159">
            <v>0</v>
          </cell>
          <cell r="AE159">
            <v>616.01583778858185</v>
          </cell>
          <cell r="AF159">
            <v>0</v>
          </cell>
          <cell r="AG159">
            <v>0</v>
          </cell>
          <cell r="AH159">
            <v>141.18034442514181</v>
          </cell>
          <cell r="AI159">
            <v>259.48900176584721</v>
          </cell>
          <cell r="AJ159">
            <v>111.15821284800768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104.18827873468399</v>
          </cell>
          <cell r="AP159">
            <v>0</v>
          </cell>
          <cell r="AQ159">
            <v>0</v>
          </cell>
          <cell r="AR159">
            <v>503.5028914809227</v>
          </cell>
          <cell r="AS159">
            <v>0</v>
          </cell>
          <cell r="AT159">
            <v>0</v>
          </cell>
          <cell r="AU159">
            <v>197.94326735287905</v>
          </cell>
          <cell r="AV159">
            <v>84.250641942024231</v>
          </cell>
          <cell r="AW159">
            <v>0</v>
          </cell>
          <cell r="AX159">
            <v>0</v>
          </cell>
          <cell r="AY159">
            <v>92.952976182103157</v>
          </cell>
          <cell r="AZ159">
            <v>0</v>
          </cell>
          <cell r="BA159">
            <v>0</v>
          </cell>
          <cell r="BB159">
            <v>128.3560059517622</v>
          </cell>
          <cell r="BC159">
            <v>0</v>
          </cell>
          <cell r="BD159">
            <v>0</v>
          </cell>
          <cell r="BE159">
            <v>12135.640202641487</v>
          </cell>
          <cell r="BF159">
            <v>779.68545125424862</v>
          </cell>
          <cell r="BG159">
            <v>1452.697545722127</v>
          </cell>
          <cell r="BH159">
            <v>1436.3467151746154</v>
          </cell>
          <cell r="BI159">
            <v>1275.0702363103628</v>
          </cell>
          <cell r="BJ159">
            <v>1646.3594240248203</v>
          </cell>
          <cell r="BK159">
            <v>1109.2990435659885</v>
          </cell>
          <cell r="BL159">
            <v>295.29531958699226</v>
          </cell>
          <cell r="BM159">
            <v>585.83542233705521</v>
          </cell>
          <cell r="BN159">
            <v>1113.319719709456</v>
          </cell>
          <cell r="BO159">
            <v>1268.8595599606633</v>
          </cell>
          <cell r="BP159">
            <v>654.75588475167751</v>
          </cell>
          <cell r="BQ159">
            <v>518.11588024348021</v>
          </cell>
          <cell r="BR159">
            <v>8199.0229907631874</v>
          </cell>
          <cell r="BS159">
            <v>324.31686174869537</v>
          </cell>
          <cell r="BT159">
            <v>878.5966175198555</v>
          </cell>
          <cell r="BU159">
            <v>804.60311669111252</v>
          </cell>
          <cell r="BV159">
            <v>1509.5027835071087</v>
          </cell>
          <cell r="BW159">
            <v>1043.6284082308412</v>
          </cell>
          <cell r="BX159">
            <v>686.03089807927608</v>
          </cell>
          <cell r="BY159">
            <v>259.70034773647785</v>
          </cell>
          <cell r="BZ159">
            <v>392.97604957222939</v>
          </cell>
          <cell r="CA159">
            <v>450.802504517138</v>
          </cell>
          <cell r="CB159">
            <v>833.23816655576229</v>
          </cell>
          <cell r="CC159">
            <v>642.91832765936852</v>
          </cell>
          <cell r="CD159">
            <v>372.70890901237726</v>
          </cell>
          <cell r="CE159">
            <v>9037.7469443678856</v>
          </cell>
          <cell r="CF159">
            <v>240.19164097309113</v>
          </cell>
          <cell r="CG159">
            <v>882.05875997245312</v>
          </cell>
          <cell r="CH159">
            <v>969.54855839908123</v>
          </cell>
          <cell r="CI159">
            <v>2090.4932568185031</v>
          </cell>
          <cell r="CJ159">
            <v>728.40062341094017</v>
          </cell>
          <cell r="CK159">
            <v>508.89256656914949</v>
          </cell>
          <cell r="CL159">
            <v>231.65163602679968</v>
          </cell>
          <cell r="CM159">
            <v>483.2549787312746</v>
          </cell>
          <cell r="CN159">
            <v>1111.3073280677199</v>
          </cell>
          <cell r="CO159">
            <v>1241.0490012764931</v>
          </cell>
          <cell r="CP159">
            <v>236.7720031440258</v>
          </cell>
          <cell r="CQ159">
            <v>314.12659099698067</v>
          </cell>
          <cell r="CR159">
            <v>8386.4355748295784</v>
          </cell>
          <cell r="CS159">
            <v>456.25772158801556</v>
          </cell>
          <cell r="CT159">
            <v>675.64633111283183</v>
          </cell>
          <cell r="CU159">
            <v>946.29470474272966</v>
          </cell>
          <cell r="CV159">
            <v>898.60390685498714</v>
          </cell>
          <cell r="CW159">
            <v>1171.0051890686154</v>
          </cell>
          <cell r="CX159">
            <v>360.82691476494074</v>
          </cell>
          <cell r="CY159">
            <v>457.66585367918015</v>
          </cell>
          <cell r="CZ159">
            <v>319.89130898565054</v>
          </cell>
          <cell r="DA159">
            <v>790.2024831995368</v>
          </cell>
          <cell r="DB159">
            <v>1450.0366150513291</v>
          </cell>
          <cell r="DC159">
            <v>534.30903141945601</v>
          </cell>
          <cell r="DD159">
            <v>325.69551430642605</v>
          </cell>
          <cell r="DE159">
            <v>3644.5014256238937</v>
          </cell>
          <cell r="DF159">
            <v>115.66279601305723</v>
          </cell>
          <cell r="DG159">
            <v>35.034563042223454</v>
          </cell>
          <cell r="DH159">
            <v>443.96865668147802</v>
          </cell>
          <cell r="DI159">
            <v>1018.3547182828188</v>
          </cell>
          <cell r="DJ159">
            <v>46.343563959002495</v>
          </cell>
          <cell r="DK159">
            <v>383.14277710020542</v>
          </cell>
          <cell r="DL159">
            <v>72.715784072875977</v>
          </cell>
          <cell r="DM159">
            <v>115.37059501558542</v>
          </cell>
          <cell r="DN159">
            <v>261.65647185593843</v>
          </cell>
          <cell r="DO159">
            <v>779.31823246926069</v>
          </cell>
          <cell r="DP159">
            <v>146.03336734324694</v>
          </cell>
          <cell r="DQ159">
            <v>226.8998998105526</v>
          </cell>
          <cell r="DR159">
            <v>2917.4522625207901</v>
          </cell>
          <cell r="DS159">
            <v>0</v>
          </cell>
          <cell r="DT159">
            <v>55.897764079272747</v>
          </cell>
          <cell r="DU159">
            <v>436.2839874625206</v>
          </cell>
          <cell r="DV159">
            <v>776.20476457476616</v>
          </cell>
          <cell r="DW159">
            <v>854.05261223763227</v>
          </cell>
          <cell r="DX159">
            <v>40.063438005745411</v>
          </cell>
          <cell r="DY159">
            <v>139.90951786935329</v>
          </cell>
          <cell r="DZ159">
            <v>72.834275998175144</v>
          </cell>
          <cell r="EA159">
            <v>50.556193761527538</v>
          </cell>
          <cell r="EB159">
            <v>491.64970863610506</v>
          </cell>
          <cell r="EC159">
            <v>0</v>
          </cell>
          <cell r="ED159">
            <v>0</v>
          </cell>
        </row>
        <row r="162"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</row>
        <row r="163"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</row>
        <row r="164"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</row>
        <row r="165"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</row>
        <row r="166"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</row>
        <row r="167"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</row>
        <row r="168"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</row>
        <row r="170"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</row>
        <row r="171"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</row>
        <row r="177"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</row>
        <row r="178"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</row>
        <row r="179"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</row>
        <row r="180"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</row>
        <row r="181"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</row>
        <row r="182"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</row>
        <row r="183"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</row>
        <row r="184"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</row>
        <row r="186"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</row>
        <row r="189">
          <cell r="F189">
            <v>0</v>
          </cell>
          <cell r="G189">
            <v>0</v>
          </cell>
          <cell r="H189">
            <v>-388.375</v>
          </cell>
          <cell r="I189">
            <v>-687.17300000000978</v>
          </cell>
          <cell r="J189">
            <v>-3328.5730000000331</v>
          </cell>
          <cell r="K189">
            <v>0</v>
          </cell>
          <cell r="L189">
            <v>-1705.8459999999614</v>
          </cell>
          <cell r="M189">
            <v>-3102.0960000000196</v>
          </cell>
          <cell r="N189">
            <v>-605.17000000001281</v>
          </cell>
          <cell r="O189">
            <v>0</v>
          </cell>
          <cell r="P189">
            <v>0</v>
          </cell>
          <cell r="Q189">
            <v>-180.06000000001222</v>
          </cell>
          <cell r="R189">
            <v>-3740.6720000000205</v>
          </cell>
          <cell r="S189">
            <v>0</v>
          </cell>
          <cell r="T189">
            <v>0</v>
          </cell>
          <cell r="U189">
            <v>-412.66600000000471</v>
          </cell>
          <cell r="V189">
            <v>-205.50799999999799</v>
          </cell>
          <cell r="W189">
            <v>-1445.2899999999936</v>
          </cell>
          <cell r="X189">
            <v>-549.52999999999884</v>
          </cell>
          <cell r="Y189">
            <v>-468.42300000000978</v>
          </cell>
          <cell r="Z189">
            <v>-659.25500000000466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-2226.8150000000023</v>
          </cell>
          <cell r="AF189">
            <v>0</v>
          </cell>
          <cell r="AG189">
            <v>0</v>
          </cell>
          <cell r="AH189">
            <v>0</v>
          </cell>
          <cell r="AI189">
            <v>-44.65599999999904</v>
          </cell>
          <cell r="AJ189">
            <v>-326.6649999999936</v>
          </cell>
          <cell r="AK189">
            <v>-444.89400000000023</v>
          </cell>
          <cell r="AL189">
            <v>-664.86000000001513</v>
          </cell>
          <cell r="AM189">
            <v>-745.74000000000524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-6508.3423000000184</v>
          </cell>
          <cell r="AS189">
            <v>0</v>
          </cell>
          <cell r="AT189">
            <v>0</v>
          </cell>
          <cell r="AU189">
            <v>-498.83800000000338</v>
          </cell>
          <cell r="AV189">
            <v>-245.1449999999968</v>
          </cell>
          <cell r="AW189">
            <v>-2735.8499999999767</v>
          </cell>
          <cell r="AX189">
            <v>-1493.7482999999993</v>
          </cell>
          <cell r="AY189">
            <v>-716.57800000000861</v>
          </cell>
          <cell r="AZ189">
            <v>-454.28199999999924</v>
          </cell>
          <cell r="BA189">
            <v>-363.90099999999802</v>
          </cell>
          <cell r="BB189">
            <v>0</v>
          </cell>
          <cell r="BC189">
            <v>0</v>
          </cell>
          <cell r="BD189">
            <v>0</v>
          </cell>
          <cell r="BE189">
            <v>32.329699999943841</v>
          </cell>
          <cell r="BF189">
            <v>-48.400000000023283</v>
          </cell>
          <cell r="BG189">
            <v>0</v>
          </cell>
          <cell r="BH189">
            <v>73.583999999995285</v>
          </cell>
          <cell r="BI189">
            <v>0</v>
          </cell>
          <cell r="BJ189">
            <v>2.3180000000029395</v>
          </cell>
          <cell r="BK189">
            <v>-56.592000000004191</v>
          </cell>
          <cell r="BL189">
            <v>76.644000000000233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-15.224300000000085</v>
          </cell>
          <cell r="BR189">
            <v>108.9562000001315</v>
          </cell>
          <cell r="BS189">
            <v>237.44000000000233</v>
          </cell>
          <cell r="BT189">
            <v>0</v>
          </cell>
          <cell r="BU189">
            <v>-182.51199999999517</v>
          </cell>
          <cell r="BV189">
            <v>-7.3218000000006214</v>
          </cell>
          <cell r="BW189">
            <v>-6.088000000010652</v>
          </cell>
          <cell r="BX189">
            <v>-79.618999999998778</v>
          </cell>
          <cell r="BY189">
            <v>108.33699999999953</v>
          </cell>
          <cell r="BZ189">
            <v>38.720000000001164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245.82660000002943</v>
          </cell>
          <cell r="CF189">
            <v>197.61999999999534</v>
          </cell>
          <cell r="CG189">
            <v>-55.820300000000316</v>
          </cell>
          <cell r="CH189">
            <v>-120.80400000001828</v>
          </cell>
          <cell r="CI189">
            <v>-37.16190000000006</v>
          </cell>
          <cell r="CJ189">
            <v>-228.67499999999563</v>
          </cell>
          <cell r="CK189">
            <v>-9.7562000000000353</v>
          </cell>
          <cell r="CL189">
            <v>222.31100000001607</v>
          </cell>
          <cell r="CM189">
            <v>278.11299999999756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-599.68300000042655</v>
          </cell>
          <cell r="CS189">
            <v>-106.9100000000326</v>
          </cell>
          <cell r="CT189">
            <v>0</v>
          </cell>
          <cell r="CU189">
            <v>-466.40500000002794</v>
          </cell>
          <cell r="CV189">
            <v>-232.03099999999904</v>
          </cell>
          <cell r="CW189">
            <v>68.716999999989639</v>
          </cell>
          <cell r="CX189">
            <v>0</v>
          </cell>
          <cell r="CY189">
            <v>210.81600000002072</v>
          </cell>
          <cell r="CZ189">
            <v>-73.870000000002619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-625.8519999999553</v>
          </cell>
          <cell r="DF189">
            <v>-163.5</v>
          </cell>
          <cell r="DG189">
            <v>-478.33299999998417</v>
          </cell>
          <cell r="DH189">
            <v>465.08000000007451</v>
          </cell>
          <cell r="DI189">
            <v>-21.215000000011059</v>
          </cell>
          <cell r="DJ189">
            <v>-213.43000000002212</v>
          </cell>
          <cell r="DK189">
            <v>21.25899999999092</v>
          </cell>
          <cell r="DL189">
            <v>-277.13000000000466</v>
          </cell>
          <cell r="DM189">
            <v>-240.54000000003725</v>
          </cell>
          <cell r="DN189">
            <v>52.730000000010477</v>
          </cell>
          <cell r="DO189">
            <v>104.34000000002561</v>
          </cell>
          <cell r="DP189">
            <v>107.17500000000018</v>
          </cell>
          <cell r="DQ189">
            <v>17.711999999999534</v>
          </cell>
          <cell r="DR189">
            <v>-1510.6595999980345</v>
          </cell>
          <cell r="DS189">
            <v>-78.209600000060163</v>
          </cell>
          <cell r="DT189">
            <v>-322.09700000000885</v>
          </cell>
          <cell r="DU189">
            <v>-375.80000000004657</v>
          </cell>
          <cell r="DV189">
            <v>-435.94999999995343</v>
          </cell>
          <cell r="DW189">
            <v>429.19999999998254</v>
          </cell>
          <cell r="DX189">
            <v>-137.82000000006519</v>
          </cell>
          <cell r="DY189">
            <v>-35.82999999995809</v>
          </cell>
          <cell r="DZ189">
            <v>-309.94300000008661</v>
          </cell>
          <cell r="EA189">
            <v>-232.125</v>
          </cell>
          <cell r="EB189">
            <v>429.80999999999767</v>
          </cell>
          <cell r="EC189">
            <v>-163.70300000000861</v>
          </cell>
          <cell r="ED189">
            <v>-278.19200000003912</v>
          </cell>
        </row>
        <row r="190">
          <cell r="F190">
            <v>-275.01559999999972</v>
          </cell>
          <cell r="G190">
            <v>-1194.3000000000466</v>
          </cell>
          <cell r="H190">
            <v>-1923</v>
          </cell>
          <cell r="I190">
            <v>-1408.1000000000931</v>
          </cell>
          <cell r="J190">
            <v>-3091.3000000000466</v>
          </cell>
          <cell r="K190">
            <v>-1693.179999999993</v>
          </cell>
          <cell r="L190">
            <v>-3378.7199999999721</v>
          </cell>
          <cell r="M190">
            <v>0</v>
          </cell>
          <cell r="N190">
            <v>-285.83600000001024</v>
          </cell>
          <cell r="O190">
            <v>-1374</v>
          </cell>
          <cell r="P190">
            <v>-746.5</v>
          </cell>
          <cell r="Q190">
            <v>-904.02000000001863</v>
          </cell>
          <cell r="R190">
            <v>-26060.444000000134</v>
          </cell>
          <cell r="S190">
            <v>0</v>
          </cell>
          <cell r="T190">
            <v>-6592.3099999999977</v>
          </cell>
          <cell r="U190">
            <v>-2112.6000000000931</v>
          </cell>
          <cell r="V190">
            <v>-2321.5999999998603</v>
          </cell>
          <cell r="W190">
            <v>-6689.5</v>
          </cell>
          <cell r="X190">
            <v>-839.16000000000349</v>
          </cell>
          <cell r="Y190">
            <v>-973.4939999999915</v>
          </cell>
          <cell r="Z190">
            <v>0</v>
          </cell>
          <cell r="AA190">
            <v>0</v>
          </cell>
          <cell r="AB190">
            <v>-3672.3999999999069</v>
          </cell>
          <cell r="AC190">
            <v>-2421.5999999999767</v>
          </cell>
          <cell r="AD190">
            <v>-437.77999999999884</v>
          </cell>
          <cell r="AE190">
            <v>-18588.118494000286</v>
          </cell>
          <cell r="AF190">
            <v>-52.047800000000052</v>
          </cell>
          <cell r="AG190">
            <v>-1717.0900000000256</v>
          </cell>
          <cell r="AH190">
            <v>-2207.5</v>
          </cell>
          <cell r="AI190">
            <v>-3377.5399999999208</v>
          </cell>
          <cell r="AJ190">
            <v>-3024.6900000000023</v>
          </cell>
          <cell r="AK190">
            <v>-708.75799999999799</v>
          </cell>
          <cell r="AL190">
            <v>-1019.9399999999878</v>
          </cell>
          <cell r="AM190">
            <v>0</v>
          </cell>
          <cell r="AN190">
            <v>-23.352694</v>
          </cell>
          <cell r="AO190">
            <v>-2960.1000000000931</v>
          </cell>
          <cell r="AP190">
            <v>-1692.8000000000466</v>
          </cell>
          <cell r="AQ190">
            <v>-1804.3000000000466</v>
          </cell>
          <cell r="AR190">
            <v>-22685.410299999639</v>
          </cell>
          <cell r="AS190">
            <v>-2561.3699999999953</v>
          </cell>
          <cell r="AT190">
            <v>-2060.6500000000233</v>
          </cell>
          <cell r="AU190">
            <v>-1965.4000000000233</v>
          </cell>
          <cell r="AV190">
            <v>-3131.4000000000233</v>
          </cell>
          <cell r="AW190">
            <v>-3531.5899999999965</v>
          </cell>
          <cell r="AX190">
            <v>0</v>
          </cell>
          <cell r="AY190">
            <v>-2063.0100000000093</v>
          </cell>
          <cell r="AZ190">
            <v>0</v>
          </cell>
          <cell r="BA190">
            <v>-462.49029999999993</v>
          </cell>
          <cell r="BB190">
            <v>-2893.6399999998976</v>
          </cell>
          <cell r="BC190">
            <v>-2368.1600000000326</v>
          </cell>
          <cell r="BD190">
            <v>-1647.6999999999534</v>
          </cell>
          <cell r="BE190">
            <v>-3961.7097000000067</v>
          </cell>
          <cell r="BF190">
            <v>-300.21599999999853</v>
          </cell>
          <cell r="BG190">
            <v>-730.61000000000058</v>
          </cell>
          <cell r="BH190">
            <v>-763.52999999999884</v>
          </cell>
          <cell r="BI190">
            <v>-959.05999999999767</v>
          </cell>
          <cell r="BJ190">
            <v>-79.888100000000122</v>
          </cell>
          <cell r="BK190">
            <v>0</v>
          </cell>
          <cell r="BL190">
            <v>0</v>
          </cell>
          <cell r="BM190">
            <v>2.9643999999998414</v>
          </cell>
          <cell r="BN190">
            <v>0</v>
          </cell>
          <cell r="BO190">
            <v>61</v>
          </cell>
          <cell r="BP190">
            <v>-644.76000000000931</v>
          </cell>
          <cell r="BQ190">
            <v>-547.61000000001513</v>
          </cell>
          <cell r="BR190">
            <v>-3713.6946000000462</v>
          </cell>
          <cell r="BS190">
            <v>10.743400000000292</v>
          </cell>
          <cell r="BT190">
            <v>-636</v>
          </cell>
          <cell r="BU190">
            <v>-568.5</v>
          </cell>
          <cell r="BV190">
            <v>-924.35999999998603</v>
          </cell>
          <cell r="BW190">
            <v>0</v>
          </cell>
          <cell r="BX190">
            <v>0</v>
          </cell>
          <cell r="BY190">
            <v>0</v>
          </cell>
          <cell r="BZ190">
            <v>3.4239999999990687</v>
          </cell>
          <cell r="CA190">
            <v>0</v>
          </cell>
          <cell r="CB190">
            <v>-696.25999999999476</v>
          </cell>
          <cell r="CC190">
            <v>-558.85199999999895</v>
          </cell>
          <cell r="CD190">
            <v>-343.88999999998487</v>
          </cell>
          <cell r="CE190">
            <v>-4852.1150000002235</v>
          </cell>
          <cell r="CF190">
            <v>-19.184000000001106</v>
          </cell>
          <cell r="CG190">
            <v>-848.42000000001281</v>
          </cell>
          <cell r="CH190">
            <v>-746.55999999999767</v>
          </cell>
          <cell r="CI190">
            <v>-1645.2999999999884</v>
          </cell>
          <cell r="CJ190">
            <v>-70.972000000000662</v>
          </cell>
          <cell r="CK190">
            <v>0</v>
          </cell>
          <cell r="CL190">
            <v>-78.395999999999731</v>
          </cell>
          <cell r="CM190">
            <v>-45.987999999997555</v>
          </cell>
          <cell r="CN190">
            <v>0</v>
          </cell>
          <cell r="CO190">
            <v>-837</v>
          </cell>
          <cell r="CP190">
            <v>-301.09500000000116</v>
          </cell>
          <cell r="CQ190">
            <v>-259.20000000001164</v>
          </cell>
          <cell r="CR190">
            <v>-2168.6389999999665</v>
          </cell>
          <cell r="CS190">
            <v>3852.4469999999992</v>
          </cell>
          <cell r="CT190">
            <v>-567.16000000000349</v>
          </cell>
          <cell r="CU190">
            <v>-1102.5800000000163</v>
          </cell>
          <cell r="CV190">
            <v>-1009.1700000000128</v>
          </cell>
          <cell r="CW190">
            <v>-160.92900000000009</v>
          </cell>
          <cell r="CX190">
            <v>0</v>
          </cell>
          <cell r="CY190">
            <v>-403.0399999999936</v>
          </cell>
          <cell r="CZ190">
            <v>-3.7319999999999709</v>
          </cell>
          <cell r="DA190">
            <v>0</v>
          </cell>
          <cell r="DB190">
            <v>-132.71999999997206</v>
          </cell>
          <cell r="DC190">
            <v>-1270.5049999999901</v>
          </cell>
          <cell r="DD190">
            <v>-1371.25</v>
          </cell>
          <cell r="DE190">
            <v>-16349.707100001164</v>
          </cell>
          <cell r="DF190">
            <v>-1644.8099999999977</v>
          </cell>
          <cell r="DG190">
            <v>-848.5</v>
          </cell>
          <cell r="DH190">
            <v>-1014</v>
          </cell>
          <cell r="DI190">
            <v>-520.02999999996973</v>
          </cell>
          <cell r="DJ190">
            <v>-101.90960000000007</v>
          </cell>
          <cell r="DK190">
            <v>-114.52000000000407</v>
          </cell>
          <cell r="DL190">
            <v>89.199999999953434</v>
          </cell>
          <cell r="DM190">
            <v>-753.10000000000582</v>
          </cell>
          <cell r="DN190">
            <v>27.672499999999673</v>
          </cell>
          <cell r="DO190">
            <v>-2452.0999999999767</v>
          </cell>
          <cell r="DP190">
            <v>-8318.9099999999744</v>
          </cell>
          <cell r="DQ190">
            <v>-698.69999999995343</v>
          </cell>
          <cell r="DR190">
            <v>-15686.39999999851</v>
          </cell>
          <cell r="DS190">
            <v>-1117.3399999999674</v>
          </cell>
          <cell r="DT190">
            <v>-1787.1000000000931</v>
          </cell>
          <cell r="DU190">
            <v>-1593.9000000000233</v>
          </cell>
          <cell r="DV190">
            <v>-4411.75</v>
          </cell>
          <cell r="DW190">
            <v>-359.06999999999243</v>
          </cell>
          <cell r="DX190">
            <v>-122.53000000002794</v>
          </cell>
          <cell r="DY190">
            <v>-918.60000000009313</v>
          </cell>
          <cell r="DZ190">
            <v>-291.90000000002328</v>
          </cell>
          <cell r="EA190">
            <v>-112.69000000000233</v>
          </cell>
          <cell r="EB190">
            <v>-2287.4000000000233</v>
          </cell>
          <cell r="EC190">
            <v>-1506.7199999999721</v>
          </cell>
          <cell r="ED190">
            <v>-1177.4000000001397</v>
          </cell>
        </row>
        <row r="191">
          <cell r="F191">
            <v>41.561499999999796</v>
          </cell>
          <cell r="G191">
            <v>0</v>
          </cell>
          <cell r="H191">
            <v>-3195.7000000001863</v>
          </cell>
          <cell r="I191">
            <v>-3509.7000000001863</v>
          </cell>
          <cell r="J191">
            <v>-2648.5</v>
          </cell>
          <cell r="K191">
            <v>-9765</v>
          </cell>
          <cell r="L191">
            <v>-17142.5</v>
          </cell>
          <cell r="M191">
            <v>-31043</v>
          </cell>
          <cell r="N191">
            <v>-6491.7999999998137</v>
          </cell>
          <cell r="O191">
            <v>-535.90499999999884</v>
          </cell>
          <cell r="P191">
            <v>0</v>
          </cell>
          <cell r="Q191">
            <v>0</v>
          </cell>
          <cell r="R191">
            <v>-59905.559999998659</v>
          </cell>
          <cell r="S191">
            <v>698.72000000003027</v>
          </cell>
          <cell r="T191">
            <v>-97.899999999906868</v>
          </cell>
          <cell r="U191">
            <v>-1955.3600000001024</v>
          </cell>
          <cell r="V191">
            <v>-7124.7999999998137</v>
          </cell>
          <cell r="W191">
            <v>-7509</v>
          </cell>
          <cell r="X191">
            <v>-8818</v>
          </cell>
          <cell r="Y191">
            <v>-19727</v>
          </cell>
          <cell r="Z191">
            <v>-11788</v>
          </cell>
          <cell r="AA191">
            <v>-3121.2000000001863</v>
          </cell>
          <cell r="AB191">
            <v>-463.01999999998952</v>
          </cell>
          <cell r="AC191">
            <v>0</v>
          </cell>
          <cell r="AD191">
            <v>0</v>
          </cell>
          <cell r="AE191">
            <v>-69245.405000001192</v>
          </cell>
          <cell r="AF191">
            <v>270.67999999999302</v>
          </cell>
          <cell r="AG191">
            <v>0</v>
          </cell>
          <cell r="AH191">
            <v>-2516.1999999999534</v>
          </cell>
          <cell r="AI191">
            <v>-6624</v>
          </cell>
          <cell r="AJ191">
            <v>-12157.599999999627</v>
          </cell>
          <cell r="AK191">
            <v>-12220.5</v>
          </cell>
          <cell r="AL191">
            <v>-18422</v>
          </cell>
          <cell r="AM191">
            <v>-14502.5</v>
          </cell>
          <cell r="AN191">
            <v>-2943.7000000001863</v>
          </cell>
          <cell r="AO191">
            <v>-67.345000000001164</v>
          </cell>
          <cell r="AP191">
            <v>0</v>
          </cell>
          <cell r="AQ191">
            <v>-62.239999999990687</v>
          </cell>
          <cell r="AR191">
            <v>-59592.485000003129</v>
          </cell>
          <cell r="AS191">
            <v>40.70499999999447</v>
          </cell>
          <cell r="AT191">
            <v>-170.64000000001397</v>
          </cell>
          <cell r="AU191">
            <v>-2976</v>
          </cell>
          <cell r="AV191">
            <v>-7495.2000000001863</v>
          </cell>
          <cell r="AW191">
            <v>-7417</v>
          </cell>
          <cell r="AX191">
            <v>-9718</v>
          </cell>
          <cell r="AY191">
            <v>-16459.5</v>
          </cell>
          <cell r="AZ191">
            <v>-11006.5</v>
          </cell>
          <cell r="BA191">
            <v>-3503.8000000000466</v>
          </cell>
          <cell r="BB191">
            <v>-386.64999999999418</v>
          </cell>
          <cell r="BC191">
            <v>-22.600000000093132</v>
          </cell>
          <cell r="BD191">
            <v>-477.30000000004657</v>
          </cell>
          <cell r="BE191">
            <v>-8943.7330000009388</v>
          </cell>
          <cell r="BF191">
            <v>-100.86000000010245</v>
          </cell>
          <cell r="BG191">
            <v>246.75</v>
          </cell>
          <cell r="BH191">
            <v>-834.70000000018626</v>
          </cell>
          <cell r="BI191">
            <v>-2076.0999999998603</v>
          </cell>
          <cell r="BJ191">
            <v>-4575.2999999998137</v>
          </cell>
          <cell r="BK191">
            <v>-1161.8000000000466</v>
          </cell>
          <cell r="BL191">
            <v>-898.69999999995343</v>
          </cell>
          <cell r="BM191">
            <v>-36.5</v>
          </cell>
          <cell r="BN191">
            <v>-190.52999999996973</v>
          </cell>
          <cell r="BO191">
            <v>-269.99299999999857</v>
          </cell>
          <cell r="BP191">
            <v>545.40000000002328</v>
          </cell>
          <cell r="BQ191">
            <v>408.60000000009313</v>
          </cell>
          <cell r="BR191">
            <v>-8215.5300000011921</v>
          </cell>
          <cell r="BS191">
            <v>228.70000000018626</v>
          </cell>
          <cell r="BT191">
            <v>480.20000000006985</v>
          </cell>
          <cell r="BU191">
            <v>-723.5</v>
          </cell>
          <cell r="BV191">
            <v>-2240.1999999999534</v>
          </cell>
          <cell r="BW191">
            <v>-5490.2999999998137</v>
          </cell>
          <cell r="BX191">
            <v>-204.5</v>
          </cell>
          <cell r="BY191">
            <v>-1682</v>
          </cell>
          <cell r="BZ191">
            <v>-365</v>
          </cell>
          <cell r="CA191">
            <v>206.02000000001863</v>
          </cell>
          <cell r="CB191">
            <v>346.75</v>
          </cell>
          <cell r="CC191">
            <v>851</v>
          </cell>
          <cell r="CD191">
            <v>377.29999999981374</v>
          </cell>
          <cell r="CE191">
            <v>-12060.909999996424</v>
          </cell>
          <cell r="CF191">
            <v>567.5</v>
          </cell>
          <cell r="CG191">
            <v>330.1600000000326</v>
          </cell>
          <cell r="CH191">
            <v>-199.5</v>
          </cell>
          <cell r="CI191">
            <v>-130.0999999998603</v>
          </cell>
          <cell r="CJ191">
            <v>-6981.7000000001863</v>
          </cell>
          <cell r="CK191">
            <v>-643.4000000001397</v>
          </cell>
          <cell r="CL191">
            <v>-1985.2999999998137</v>
          </cell>
          <cell r="CM191">
            <v>-1352.2000000001863</v>
          </cell>
          <cell r="CN191">
            <v>-38.399999999906868</v>
          </cell>
          <cell r="CO191">
            <v>678.0800000000163</v>
          </cell>
          <cell r="CP191">
            <v>193.94999999995343</v>
          </cell>
          <cell r="CQ191">
            <v>-2500</v>
          </cell>
          <cell r="CR191">
            <v>-8095.9899999983609</v>
          </cell>
          <cell r="CS191">
            <v>55</v>
          </cell>
          <cell r="CT191">
            <v>-231.4000000001397</v>
          </cell>
          <cell r="CU191">
            <v>-1901.7000000001863</v>
          </cell>
          <cell r="CV191">
            <v>-2440</v>
          </cell>
          <cell r="CW191">
            <v>-6289.7999999998137</v>
          </cell>
          <cell r="CX191">
            <v>-65.199999999953434</v>
          </cell>
          <cell r="CY191">
            <v>-1096.4000000003725</v>
          </cell>
          <cell r="CZ191">
            <v>-808.20000000018626</v>
          </cell>
          <cell r="DA191">
            <v>3724.1999999999534</v>
          </cell>
          <cell r="DB191">
            <v>83.110000000000582</v>
          </cell>
          <cell r="DC191">
            <v>680.79999999993015</v>
          </cell>
          <cell r="DD191">
            <v>193.60000000009313</v>
          </cell>
          <cell r="DE191">
            <v>-13976.5</v>
          </cell>
          <cell r="DF191">
            <v>-735.30000000004657</v>
          </cell>
          <cell r="DG191">
            <v>1043.7999999998137</v>
          </cell>
          <cell r="DH191">
            <v>-3833</v>
          </cell>
          <cell r="DI191">
            <v>-267.40000000037253</v>
          </cell>
          <cell r="DJ191">
            <v>-4505</v>
          </cell>
          <cell r="DK191">
            <v>-3823.2000000001863</v>
          </cell>
          <cell r="DL191">
            <v>-481.59999999962747</v>
          </cell>
          <cell r="DM191">
            <v>-1882</v>
          </cell>
          <cell r="DN191">
            <v>-2396.7999999998137</v>
          </cell>
          <cell r="DO191">
            <v>1594.4000000003725</v>
          </cell>
          <cell r="DP191">
            <v>755.79999999981374</v>
          </cell>
          <cell r="DQ191">
            <v>553.79999999981374</v>
          </cell>
          <cell r="DR191">
            <v>-20065.69999999553</v>
          </cell>
          <cell r="DS191">
            <v>1571.5999999996275</v>
          </cell>
          <cell r="DT191">
            <v>484.40000000037253</v>
          </cell>
          <cell r="DU191">
            <v>-3786</v>
          </cell>
          <cell r="DV191">
            <v>3524.2999999998137</v>
          </cell>
          <cell r="DW191">
            <v>-3427</v>
          </cell>
          <cell r="DX191">
            <v>-4578</v>
          </cell>
          <cell r="DY191">
            <v>-798.5</v>
          </cell>
          <cell r="DZ191">
            <v>1616</v>
          </cell>
          <cell r="EA191">
            <v>-560</v>
          </cell>
          <cell r="EB191">
            <v>-924.5</v>
          </cell>
          <cell r="EC191">
            <v>-1715</v>
          </cell>
          <cell r="ED191">
            <v>-11473</v>
          </cell>
        </row>
        <row r="192">
          <cell r="F192">
            <v>-99.907500000000255</v>
          </cell>
          <cell r="G192">
            <v>-115.25</v>
          </cell>
          <cell r="H192">
            <v>-107.73000000001048</v>
          </cell>
          <cell r="I192">
            <v>0</v>
          </cell>
          <cell r="J192">
            <v>-128.17399999999907</v>
          </cell>
          <cell r="K192">
            <v>0</v>
          </cell>
          <cell r="L192">
            <v>-10.632999999999811</v>
          </cell>
          <cell r="M192">
            <v>-20.075000000000728</v>
          </cell>
          <cell r="N192">
            <v>-263.43499999999949</v>
          </cell>
          <cell r="O192">
            <v>0</v>
          </cell>
          <cell r="P192">
            <v>-33.449000000000524</v>
          </cell>
          <cell r="Q192">
            <v>-45.891599999999926</v>
          </cell>
          <cell r="R192">
            <v>-589.54449999998906</v>
          </cell>
          <cell r="S192">
            <v>0</v>
          </cell>
          <cell r="T192">
            <v>0</v>
          </cell>
          <cell r="U192">
            <v>-132.10719999999856</v>
          </cell>
          <cell r="V192">
            <v>-13.577999999994063</v>
          </cell>
          <cell r="W192">
            <v>-331.5370000000039</v>
          </cell>
          <cell r="X192">
            <v>-3.0772999999999229</v>
          </cell>
          <cell r="Y192">
            <v>0</v>
          </cell>
          <cell r="Z192">
            <v>0</v>
          </cell>
          <cell r="AA192">
            <v>0</v>
          </cell>
          <cell r="AB192">
            <v>-22.582999999998719</v>
          </cell>
          <cell r="AC192">
            <v>-86.6620000000039</v>
          </cell>
          <cell r="AD192">
            <v>0</v>
          </cell>
          <cell r="AE192">
            <v>-992.9089999999851</v>
          </cell>
          <cell r="AF192">
            <v>0</v>
          </cell>
          <cell r="AG192">
            <v>-28.899999999997817</v>
          </cell>
          <cell r="AH192">
            <v>-172.12660000000324</v>
          </cell>
          <cell r="AI192">
            <v>-52.494399999995949</v>
          </cell>
          <cell r="AJ192">
            <v>-551.83799999998882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-149.92900000000373</v>
          </cell>
          <cell r="AP192">
            <v>-37.620999999999185</v>
          </cell>
          <cell r="AQ192">
            <v>0</v>
          </cell>
          <cell r="AR192">
            <v>-77.628299999996671</v>
          </cell>
          <cell r="AS192">
            <v>0</v>
          </cell>
          <cell r="AT192">
            <v>-13.104000000000269</v>
          </cell>
          <cell r="AU192">
            <v>0</v>
          </cell>
          <cell r="AV192">
            <v>0</v>
          </cell>
          <cell r="AW192">
            <v>-20.979899999999361</v>
          </cell>
          <cell r="AX192">
            <v>0</v>
          </cell>
          <cell r="AY192">
            <v>0</v>
          </cell>
          <cell r="AZ192">
            <v>0</v>
          </cell>
          <cell r="BA192">
            <v>-19.68119999999999</v>
          </cell>
          <cell r="BB192">
            <v>-5.4551000000001295</v>
          </cell>
          <cell r="BC192">
            <v>-18.408100000000104</v>
          </cell>
          <cell r="BD192">
            <v>0</v>
          </cell>
          <cell r="BE192">
            <v>21.573199999998906</v>
          </cell>
          <cell r="BF192">
            <v>0</v>
          </cell>
          <cell r="BG192">
            <v>58.927999999999884</v>
          </cell>
          <cell r="BH192">
            <v>-38.841800000000148</v>
          </cell>
          <cell r="BI192">
            <v>17.129999999999654</v>
          </cell>
          <cell r="BJ192">
            <v>0</v>
          </cell>
          <cell r="BK192">
            <v>0</v>
          </cell>
          <cell r="BL192">
            <v>-15.643000000000029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-137.08813000000373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-43.458030000000008</v>
          </cell>
          <cell r="BX192">
            <v>0</v>
          </cell>
          <cell r="BY192">
            <v>0</v>
          </cell>
          <cell r="BZ192">
            <v>0</v>
          </cell>
          <cell r="CA192">
            <v>-65.610099999999875</v>
          </cell>
          <cell r="CB192">
            <v>-28.020000000000095</v>
          </cell>
          <cell r="CC192">
            <v>0</v>
          </cell>
          <cell r="CD192">
            <v>0</v>
          </cell>
          <cell r="CE192">
            <v>3337.366320000001</v>
          </cell>
          <cell r="CF192">
            <v>0</v>
          </cell>
          <cell r="CG192">
            <v>1.2866199999999708</v>
          </cell>
          <cell r="CH192">
            <v>-74.06800000000112</v>
          </cell>
          <cell r="CI192">
            <v>-1178.2569999999978</v>
          </cell>
          <cell r="CJ192">
            <v>0</v>
          </cell>
          <cell r="CK192">
            <v>0</v>
          </cell>
          <cell r="CL192">
            <v>4618.3329999999987</v>
          </cell>
          <cell r="CM192">
            <v>0</v>
          </cell>
          <cell r="CN192">
            <v>0</v>
          </cell>
          <cell r="CO192">
            <v>-29.928299999999581</v>
          </cell>
          <cell r="CP192">
            <v>0</v>
          </cell>
          <cell r="CQ192">
            <v>0</v>
          </cell>
          <cell r="CR192">
            <v>-3550.9724799999967</v>
          </cell>
          <cell r="CS192">
            <v>37.624520000000075</v>
          </cell>
          <cell r="CT192">
            <v>-14.6200000000008</v>
          </cell>
          <cell r="CU192">
            <v>266.41700000000128</v>
          </cell>
          <cell r="CV192">
            <v>-7.646999999997206</v>
          </cell>
          <cell r="CW192">
            <v>0</v>
          </cell>
          <cell r="CX192">
            <v>0</v>
          </cell>
          <cell r="CY192">
            <v>7.772000000000844</v>
          </cell>
          <cell r="CZ192">
            <v>-3989.25</v>
          </cell>
          <cell r="DA192">
            <v>0</v>
          </cell>
          <cell r="DB192">
            <v>148.73099999999977</v>
          </cell>
          <cell r="DC192">
            <v>0</v>
          </cell>
          <cell r="DD192">
            <v>0</v>
          </cell>
          <cell r="DE192">
            <v>-609.59645000007004</v>
          </cell>
          <cell r="DF192">
            <v>80.434000000001106</v>
          </cell>
          <cell r="DG192">
            <v>-64.010000000009313</v>
          </cell>
          <cell r="DH192">
            <v>-24.452599999996892</v>
          </cell>
          <cell r="DI192">
            <v>-34.737300000000687</v>
          </cell>
          <cell r="DJ192">
            <v>0</v>
          </cell>
          <cell r="DK192">
            <v>78.950600000000122</v>
          </cell>
          <cell r="DL192">
            <v>-29.456999999994878</v>
          </cell>
          <cell r="DM192">
            <v>0</v>
          </cell>
          <cell r="DN192">
            <v>0</v>
          </cell>
          <cell r="DO192">
            <v>-418.92899999999645</v>
          </cell>
          <cell r="DP192">
            <v>-83.531150000000707</v>
          </cell>
          <cell r="DQ192">
            <v>-113.8640000000014</v>
          </cell>
          <cell r="DR192">
            <v>-1221.4554999999236</v>
          </cell>
          <cell r="DS192">
            <v>336.90899999999965</v>
          </cell>
          <cell r="DT192">
            <v>62.110000000000582</v>
          </cell>
          <cell r="DU192">
            <v>-553.92000000001281</v>
          </cell>
          <cell r="DV192">
            <v>-161.10800000000017</v>
          </cell>
          <cell r="DW192">
            <v>-58.965000000000146</v>
          </cell>
          <cell r="DX192">
            <v>-38.361100000001898</v>
          </cell>
          <cell r="DY192">
            <v>-137.33400000000256</v>
          </cell>
          <cell r="DZ192">
            <v>65.078000000008615</v>
          </cell>
          <cell r="EA192">
            <v>2.1075999999993655</v>
          </cell>
          <cell r="EB192">
            <v>-108.1359999999986</v>
          </cell>
          <cell r="EC192">
            <v>0</v>
          </cell>
          <cell r="ED192">
            <v>-629.83599999999569</v>
          </cell>
        </row>
        <row r="193">
          <cell r="F193">
            <v>-1255.9000000001397</v>
          </cell>
          <cell r="G193">
            <v>-182</v>
          </cell>
          <cell r="H193">
            <v>-372.89999999990687</v>
          </cell>
          <cell r="I193">
            <v>-35.491299999999683</v>
          </cell>
          <cell r="J193">
            <v>-324.19000000000233</v>
          </cell>
          <cell r="K193">
            <v>-96</v>
          </cell>
          <cell r="L193">
            <v>0</v>
          </cell>
          <cell r="M193">
            <v>0</v>
          </cell>
          <cell r="N193">
            <v>0</v>
          </cell>
          <cell r="O193">
            <v>-820.39999999990687</v>
          </cell>
          <cell r="P193">
            <v>-403.79999999981374</v>
          </cell>
          <cell r="Q193">
            <v>-38.100000000093132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</row>
        <row r="194"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</row>
        <row r="195"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0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</row>
        <row r="196"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</row>
        <row r="198">
          <cell r="F198">
            <v>-1589.2616000000853</v>
          </cell>
          <cell r="G198">
            <v>-1491.5500000007451</v>
          </cell>
          <cell r="H198">
            <v>-5987.7050000000745</v>
          </cell>
          <cell r="I198">
            <v>-5640.4643000001088</v>
          </cell>
          <cell r="J198">
            <v>-9520.7370000006631</v>
          </cell>
          <cell r="K198">
            <v>-11554.179999999702</v>
          </cell>
          <cell r="L198">
            <v>-22237.698999999091</v>
          </cell>
          <cell r="M198">
            <v>-34165.171000001952</v>
          </cell>
          <cell r="N198">
            <v>-7646.2409999994561</v>
          </cell>
          <cell r="O198">
            <v>-2730.304999999702</v>
          </cell>
          <cell r="P198">
            <v>-1183.7489999998361</v>
          </cell>
          <cell r="Q198">
            <v>-1168.0716000001412</v>
          </cell>
          <cell r="R198">
            <v>-90296.220500014722</v>
          </cell>
          <cell r="S198">
            <v>698.72000000003027</v>
          </cell>
          <cell r="T198">
            <v>-6690.2099999999627</v>
          </cell>
          <cell r="U198">
            <v>-4612.7332000001334</v>
          </cell>
          <cell r="V198">
            <v>-9665.4859999995679</v>
          </cell>
          <cell r="W198">
            <v>-15975.326999999583</v>
          </cell>
          <cell r="X198">
            <v>-10209.767300000414</v>
          </cell>
          <cell r="Y198">
            <v>-21168.917000000365</v>
          </cell>
          <cell r="Z198">
            <v>-12447.254999999888</v>
          </cell>
          <cell r="AA198">
            <v>-3121.2000000001863</v>
          </cell>
          <cell r="AB198">
            <v>-4158.0029999997932</v>
          </cell>
          <cell r="AC198">
            <v>-2508.2620000001043</v>
          </cell>
          <cell r="AD198">
            <v>-437.77999999979511</v>
          </cell>
          <cell r="AE198">
            <v>-91053.247494004667</v>
          </cell>
          <cell r="AF198">
            <v>218.63219999999274</v>
          </cell>
          <cell r="AG198">
            <v>-1745.9899999999907</v>
          </cell>
          <cell r="AH198">
            <v>-4895.8265999997966</v>
          </cell>
          <cell r="AI198">
            <v>-10098.69039999973</v>
          </cell>
          <cell r="AJ198">
            <v>-16060.793000000529</v>
          </cell>
          <cell r="AK198">
            <v>-13374.151999999769</v>
          </cell>
          <cell r="AL198">
            <v>-20106.799999999814</v>
          </cell>
          <cell r="AM198">
            <v>-15248.240000000224</v>
          </cell>
          <cell r="AN198">
            <v>-2967.0526940003037</v>
          </cell>
          <cell r="AO198">
            <v>-3177.3740000000689</v>
          </cell>
          <cell r="AP198">
            <v>-1730.4210000000894</v>
          </cell>
          <cell r="AQ198">
            <v>-1866.5400000000373</v>
          </cell>
          <cell r="AR198">
            <v>-88863.865899994969</v>
          </cell>
          <cell r="AS198">
            <v>-2520.664999999979</v>
          </cell>
          <cell r="AT198">
            <v>-2244.3939999999711</v>
          </cell>
          <cell r="AU198">
            <v>-5440.2379999998957</v>
          </cell>
          <cell r="AV198">
            <v>-10871.745000000577</v>
          </cell>
          <cell r="AW198">
            <v>-13705.419900000095</v>
          </cell>
          <cell r="AX198">
            <v>-11211.748300000094</v>
          </cell>
          <cell r="AY198">
            <v>-19239.088000000454</v>
          </cell>
          <cell r="AZ198">
            <v>-11460.781999999657</v>
          </cell>
          <cell r="BA198">
            <v>-4349.8725000000559</v>
          </cell>
          <cell r="BB198">
            <v>-3285.7450999997091</v>
          </cell>
          <cell r="BC198">
            <v>-2409.1680999998935</v>
          </cell>
          <cell r="BD198">
            <v>-2125</v>
          </cell>
          <cell r="BE198">
            <v>-12851.539800003171</v>
          </cell>
          <cell r="BF198">
            <v>-449.47600000002421</v>
          </cell>
          <cell r="BG198">
            <v>-424.9320000000298</v>
          </cell>
          <cell r="BH198">
            <v>-1563.4878000002354</v>
          </cell>
          <cell r="BI198">
            <v>-3018.0300000000279</v>
          </cell>
          <cell r="BJ198">
            <v>-4652.8700999999419</v>
          </cell>
          <cell r="BK198">
            <v>-1218.3919999999925</v>
          </cell>
          <cell r="BL198">
            <v>-837.69900000025518</v>
          </cell>
          <cell r="BM198">
            <v>-33.535600000061095</v>
          </cell>
          <cell r="BN198">
            <v>-190.52999999996973</v>
          </cell>
          <cell r="BO198">
            <v>-208.99300000001676</v>
          </cell>
          <cell r="BP198">
            <v>-99.35999999998603</v>
          </cell>
          <cell r="BQ198">
            <v>-154.23429999989457</v>
          </cell>
          <cell r="BR198">
            <v>-11957.35653000325</v>
          </cell>
          <cell r="BS198">
            <v>476.88340000016615</v>
          </cell>
          <cell r="BT198">
            <v>-155.79999999993015</v>
          </cell>
          <cell r="BU198">
            <v>-1474.5120000001043</v>
          </cell>
          <cell r="BV198">
            <v>-3171.8818000000902</v>
          </cell>
          <cell r="BW198">
            <v>-5539.8460299996659</v>
          </cell>
          <cell r="BX198">
            <v>-284.11899999994785</v>
          </cell>
          <cell r="BY198">
            <v>-1573.6630000001751</v>
          </cell>
          <cell r="BZ198">
            <v>-322.85600000014529</v>
          </cell>
          <cell r="CA198">
            <v>140.40990000002785</v>
          </cell>
          <cell r="CB198">
            <v>-377.53000000002794</v>
          </cell>
          <cell r="CC198">
            <v>292.14799999992829</v>
          </cell>
          <cell r="CD198">
            <v>33.40999999968335</v>
          </cell>
          <cell r="CE198">
            <v>-13329.832079995424</v>
          </cell>
          <cell r="CF198">
            <v>745.93599999998696</v>
          </cell>
          <cell r="CG198">
            <v>-572.7936800000025</v>
          </cell>
          <cell r="CH198">
            <v>-1140.9320000000298</v>
          </cell>
          <cell r="CI198">
            <v>-2990.8188999996055</v>
          </cell>
          <cell r="CJ198">
            <v>-7281.3470000000671</v>
          </cell>
          <cell r="CK198">
            <v>-653.15620000008494</v>
          </cell>
          <cell r="CL198">
            <v>2776.9479999998584</v>
          </cell>
          <cell r="CM198">
            <v>-1120.0750000001863</v>
          </cell>
          <cell r="CN198">
            <v>-38.399999999906868</v>
          </cell>
          <cell r="CO198">
            <v>-188.84829999983776</v>
          </cell>
          <cell r="CP198">
            <v>-107.14500000013504</v>
          </cell>
          <cell r="CQ198">
            <v>-2759.1999999999534</v>
          </cell>
          <cell r="CR198">
            <v>-14415.284480001777</v>
          </cell>
          <cell r="CS198">
            <v>3838.1615200000815</v>
          </cell>
          <cell r="CT198">
            <v>-813.18000000016764</v>
          </cell>
          <cell r="CU198">
            <v>-3204.2680000006221</v>
          </cell>
          <cell r="CV198">
            <v>-3688.848000000231</v>
          </cell>
          <cell r="CW198">
            <v>-6382.0119999996386</v>
          </cell>
          <cell r="CX198">
            <v>-65.199999999953434</v>
          </cell>
          <cell r="CY198">
            <v>-1280.8519999999553</v>
          </cell>
          <cell r="CZ198">
            <v>-4875.0520000001416</v>
          </cell>
          <cell r="DA198">
            <v>3724.1999999999534</v>
          </cell>
          <cell r="DB198">
            <v>99.121000000042841</v>
          </cell>
          <cell r="DC198">
            <v>-589.70500000007451</v>
          </cell>
          <cell r="DD198">
            <v>-1177.6499999999069</v>
          </cell>
          <cell r="DE198">
            <v>-31561.655550010502</v>
          </cell>
          <cell r="DF198">
            <v>-2463.1759999999776</v>
          </cell>
          <cell r="DG198">
            <v>-347.04300000052899</v>
          </cell>
          <cell r="DH198">
            <v>-4406.3726000003517</v>
          </cell>
          <cell r="DI198">
            <v>-843.38230000063777</v>
          </cell>
          <cell r="DJ198">
            <v>-4820.3396000000648</v>
          </cell>
          <cell r="DK198">
            <v>-3837.5104000000283</v>
          </cell>
          <cell r="DL198">
            <v>-698.98699999973178</v>
          </cell>
          <cell r="DM198">
            <v>-2875.6399999987334</v>
          </cell>
          <cell r="DN198">
            <v>-2316.3974999994971</v>
          </cell>
          <cell r="DO198">
            <v>-1172.2889999998733</v>
          </cell>
          <cell r="DP198">
            <v>-7539.4661500002258</v>
          </cell>
          <cell r="DQ198">
            <v>-241.05200000014156</v>
          </cell>
          <cell r="DR198">
            <v>-38484.215100005269</v>
          </cell>
          <cell r="DS198">
            <v>712.959399999585</v>
          </cell>
          <cell r="DT198">
            <v>-1562.686999999918</v>
          </cell>
          <cell r="DU198">
            <v>-6309.6200000001118</v>
          </cell>
          <cell r="DV198">
            <v>-1484.50800000038</v>
          </cell>
          <cell r="DW198">
            <v>-3415.8350000008941</v>
          </cell>
          <cell r="DX198">
            <v>-4876.7110999999568</v>
          </cell>
          <cell r="DY198">
            <v>-1890.2640000004321</v>
          </cell>
          <cell r="DZ198">
            <v>1079.234999999404</v>
          </cell>
          <cell r="EA198">
            <v>-902.70739999972284</v>
          </cell>
          <cell r="EB198">
            <v>-2890.2259999997914</v>
          </cell>
          <cell r="EC198">
            <v>-3385.4229999994859</v>
          </cell>
          <cell r="ED198">
            <v>-13558.428000000305</v>
          </cell>
        </row>
        <row r="200">
          <cell r="A200" t="str">
            <v>Total Purchased Power &amp; Net Interchange</v>
          </cell>
          <cell r="F200">
            <v>-1589.2616000026464</v>
          </cell>
          <cell r="G200">
            <v>-1491.5499999970198</v>
          </cell>
          <cell r="H200">
            <v>-5987.7049999982119</v>
          </cell>
          <cell r="I200">
            <v>-5640.4642999991775</v>
          </cell>
          <cell r="J200">
            <v>-9520.7370000034571</v>
          </cell>
          <cell r="K200">
            <v>-11554.179999999702</v>
          </cell>
          <cell r="L200">
            <v>-22237.699000000954</v>
          </cell>
          <cell r="M200">
            <v>-34165.171000003815</v>
          </cell>
          <cell r="N200">
            <v>-7646.2409999966621</v>
          </cell>
          <cell r="O200">
            <v>-2730.304999999702</v>
          </cell>
          <cell r="P200">
            <v>-1183.7489999979734</v>
          </cell>
          <cell r="Q200">
            <v>-1168.0716000050306</v>
          </cell>
          <cell r="R200">
            <v>-90030.811243772507</v>
          </cell>
          <cell r="S200">
            <v>698.71999999880791</v>
          </cell>
          <cell r="T200">
            <v>-6690.2100000008941</v>
          </cell>
          <cell r="U200">
            <v>-4612.7331999987364</v>
          </cell>
          <cell r="V200">
            <v>-9595.5475715994835</v>
          </cell>
          <cell r="W200">
            <v>-15876.121130757034</v>
          </cell>
          <cell r="X200">
            <v>-10209.767300002277</v>
          </cell>
          <cell r="Y200">
            <v>-21168.916999995708</v>
          </cell>
          <cell r="Z200">
            <v>-12447.255000002682</v>
          </cell>
          <cell r="AA200">
            <v>-3121.1999999955297</v>
          </cell>
          <cell r="AB200">
            <v>-4061.7380414009094</v>
          </cell>
          <cell r="AC200">
            <v>-2508.262000001967</v>
          </cell>
          <cell r="AD200">
            <v>-437.78000000119209</v>
          </cell>
          <cell r="AE200">
            <v>-90437.231656312943</v>
          </cell>
          <cell r="AF200">
            <v>218.63220000267029</v>
          </cell>
          <cell r="AG200">
            <v>-1745.9899999946356</v>
          </cell>
          <cell r="AH200">
            <v>-4754.6462555751204</v>
          </cell>
          <cell r="AI200">
            <v>-9839.2013982385397</v>
          </cell>
          <cell r="AJ200">
            <v>-15949.634787149727</v>
          </cell>
          <cell r="AK200">
            <v>-13374.151999995112</v>
          </cell>
          <cell r="AL200">
            <v>-20106.79999999702</v>
          </cell>
          <cell r="AM200">
            <v>-15248.240000002086</v>
          </cell>
          <cell r="AN200">
            <v>-2967.0526940003037</v>
          </cell>
          <cell r="AO200">
            <v>-3073.18572127074</v>
          </cell>
          <cell r="AP200">
            <v>-1730.4209999963641</v>
          </cell>
          <cell r="AQ200">
            <v>-1866.5399999991059</v>
          </cell>
          <cell r="AR200">
            <v>-88360.363008499146</v>
          </cell>
          <cell r="AS200">
            <v>-2520.6649999991059</v>
          </cell>
          <cell r="AT200">
            <v>-2244.3939999938011</v>
          </cell>
          <cell r="AU200">
            <v>-5242.294732645154</v>
          </cell>
          <cell r="AV200">
            <v>-10787.494358055294</v>
          </cell>
          <cell r="AW200">
            <v>-13705.419900000095</v>
          </cell>
          <cell r="AX200">
            <v>-11211.748300001025</v>
          </cell>
          <cell r="AY200">
            <v>-19146.13502381742</v>
          </cell>
          <cell r="AZ200">
            <v>-11460.781999997795</v>
          </cell>
          <cell r="BA200">
            <v>-4349.8725000023842</v>
          </cell>
          <cell r="BB200">
            <v>-3157.3890940472484</v>
          </cell>
          <cell r="BC200">
            <v>-2409.1680999994278</v>
          </cell>
          <cell r="BD200">
            <v>-2125</v>
          </cell>
          <cell r="BE200">
            <v>-715.89959740638733</v>
          </cell>
          <cell r="BF200">
            <v>330.20945125073195</v>
          </cell>
          <cell r="BG200">
            <v>1027.7655457258224</v>
          </cell>
          <cell r="BH200">
            <v>-127.14108482003212</v>
          </cell>
          <cell r="BI200">
            <v>-1742.9597636908293</v>
          </cell>
          <cell r="BJ200">
            <v>-3006.5106759741902</v>
          </cell>
          <cell r="BK200">
            <v>-109.09295643866062</v>
          </cell>
          <cell r="BL200">
            <v>-542.40368041396141</v>
          </cell>
          <cell r="BM200">
            <v>552.29982233792543</v>
          </cell>
          <cell r="BN200">
            <v>922.78971970826387</v>
          </cell>
          <cell r="BO200">
            <v>1059.8665599599481</v>
          </cell>
          <cell r="BP200">
            <v>555.39588475227356</v>
          </cell>
          <cell r="BQ200">
            <v>363.88158024847507</v>
          </cell>
          <cell r="BR200">
            <v>-3758.3335391879082</v>
          </cell>
          <cell r="BS200">
            <v>801.20026174932718</v>
          </cell>
          <cell r="BT200">
            <v>722.79661752283573</v>
          </cell>
          <cell r="BU200">
            <v>-669.90888330340385</v>
          </cell>
          <cell r="BV200">
            <v>-1662.3790164887905</v>
          </cell>
          <cell r="BW200">
            <v>-4496.2176217734814</v>
          </cell>
          <cell r="BX200">
            <v>401.91189807653427</v>
          </cell>
          <cell r="BY200">
            <v>-1313.962652258575</v>
          </cell>
          <cell r="BZ200">
            <v>70.120049573481083</v>
          </cell>
          <cell r="CA200">
            <v>591.21240451931953</v>
          </cell>
          <cell r="CB200">
            <v>455.7081665545702</v>
          </cell>
          <cell r="CC200">
            <v>935.06632766127586</v>
          </cell>
          <cell r="CD200">
            <v>406.11890900880098</v>
          </cell>
          <cell r="CE200">
            <v>-4292.0851355791092</v>
          </cell>
          <cell r="CF200">
            <v>986.12764097005129</v>
          </cell>
          <cell r="CG200">
            <v>309.26507997512817</v>
          </cell>
          <cell r="CH200">
            <v>-171.38344159722328</v>
          </cell>
          <cell r="CI200">
            <v>-900.32564318180084</v>
          </cell>
          <cell r="CJ200">
            <v>-6552.9463765919209</v>
          </cell>
          <cell r="CK200">
            <v>-144.2636334374547</v>
          </cell>
          <cell r="CL200">
            <v>3008.5996360257268</v>
          </cell>
          <cell r="CM200">
            <v>-636.82002126425505</v>
          </cell>
          <cell r="CN200">
            <v>1072.9073280692101</v>
          </cell>
          <cell r="CO200">
            <v>1052.2007012814283</v>
          </cell>
          <cell r="CP200">
            <v>129.62700314074755</v>
          </cell>
          <cell r="CQ200">
            <v>-2445.0734090059996</v>
          </cell>
          <cell r="CR200">
            <v>-6028.848905146122</v>
          </cell>
          <cell r="CS200">
            <v>4294.419241592288</v>
          </cell>
          <cell r="CT200">
            <v>-137.53366888314486</v>
          </cell>
          <cell r="CU200">
            <v>-2257.9732952564955</v>
          </cell>
          <cell r="CV200">
            <v>-2790.2440931424499</v>
          </cell>
          <cell r="CW200">
            <v>-5211.0068109333515</v>
          </cell>
          <cell r="CX200">
            <v>295.62691476196051</v>
          </cell>
          <cell r="CY200">
            <v>-823.18614631891251</v>
          </cell>
          <cell r="CZ200">
            <v>-4555.1606910154223</v>
          </cell>
          <cell r="DA200">
            <v>4514.402483202517</v>
          </cell>
          <cell r="DB200">
            <v>1549.1576150581241</v>
          </cell>
          <cell r="DC200">
            <v>-55.395968586206436</v>
          </cell>
          <cell r="DD200">
            <v>-851.95448569208384</v>
          </cell>
          <cell r="DE200">
            <v>-27917.154124379158</v>
          </cell>
          <cell r="DF200">
            <v>-2347.5132039859891</v>
          </cell>
          <cell r="DG200">
            <v>-312.00843695551157</v>
          </cell>
          <cell r="DH200">
            <v>-3962.4039433225989</v>
          </cell>
          <cell r="DI200">
            <v>174.97241828590631</v>
          </cell>
          <cell r="DJ200">
            <v>-4773.9960360378027</v>
          </cell>
          <cell r="DK200">
            <v>-3454.3676228970289</v>
          </cell>
          <cell r="DL200">
            <v>-626.27121592313051</v>
          </cell>
          <cell r="DM200">
            <v>-2760.2694049850106</v>
          </cell>
          <cell r="DN200">
            <v>-2054.7410281449556</v>
          </cell>
          <cell r="DO200">
            <v>-392.97076753526926</v>
          </cell>
          <cell r="DP200">
            <v>-7393.4327826574445</v>
          </cell>
          <cell r="DQ200">
            <v>-14.152100190520287</v>
          </cell>
          <cell r="DR200">
            <v>-35566.762837409973</v>
          </cell>
          <cell r="DS200">
            <v>712.9594000056386</v>
          </cell>
          <cell r="DT200">
            <v>-1506.789235919714</v>
          </cell>
          <cell r="DU200">
            <v>-5873.3360125347972</v>
          </cell>
          <cell r="DV200">
            <v>-708.30323542654514</v>
          </cell>
          <cell r="DW200">
            <v>-2561.7823877632618</v>
          </cell>
          <cell r="DX200">
            <v>-4836.6476619914174</v>
          </cell>
          <cell r="DY200">
            <v>-1750.3544821292162</v>
          </cell>
          <cell r="DZ200">
            <v>1152.0692759975791</v>
          </cell>
          <cell r="EA200">
            <v>-852.15120624005795</v>
          </cell>
          <cell r="EB200">
            <v>-2398.576291359961</v>
          </cell>
          <cell r="EC200">
            <v>-3385.4230000004172</v>
          </cell>
          <cell r="ED200">
            <v>-13558.428000003099</v>
          </cell>
        </row>
        <row r="201">
          <cell r="CE201">
            <v>0.48717503739683887</v>
          </cell>
          <cell r="CF201">
            <v>-0.49378955988480461</v>
          </cell>
          <cell r="CG201">
            <v>0.38875303863483718</v>
          </cell>
          <cell r="CH201">
            <v>0.55545227146266396</v>
          </cell>
          <cell r="CI201">
            <v>1.2283438606735955</v>
          </cell>
          <cell r="CJ201">
            <v>2.1852709511120261</v>
          </cell>
          <cell r="CK201">
            <v>0.21395888739978949</v>
          </cell>
          <cell r="CL201">
            <v>-0.89181109992649665</v>
          </cell>
          <cell r="CM201">
            <v>0.40076654343748125</v>
          </cell>
          <cell r="CN201">
            <v>1.4399676459250586E-2</v>
          </cell>
        </row>
        <row r="202">
          <cell r="A202" t="str">
            <v>Wheeling &amp; U. of F. Expense</v>
          </cell>
        </row>
        <row r="203"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</row>
        <row r="204"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</row>
        <row r="205">
          <cell r="F205">
            <v>9.3120000000017171</v>
          </cell>
          <cell r="G205">
            <v>-0.67900000000008731</v>
          </cell>
          <cell r="H205">
            <v>0</v>
          </cell>
          <cell r="I205">
            <v>0</v>
          </cell>
          <cell r="J205">
            <v>-8.3799999999882857E-2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-2.4259999999994761</v>
          </cell>
          <cell r="P205">
            <v>-1.0000000002037268E-3</v>
          </cell>
          <cell r="Q205">
            <v>-9.6999999999752617E-2</v>
          </cell>
          <cell r="R205">
            <v>-2.0375300000014249</v>
          </cell>
          <cell r="S205">
            <v>-2.5079999999979918</v>
          </cell>
          <cell r="T205">
            <v>0</v>
          </cell>
          <cell r="U205">
            <v>-4.5300000000025875E-3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0.47499999999854481</v>
          </cell>
          <cell r="AE205">
            <v>2.8000000005704351E-2</v>
          </cell>
          <cell r="AF205">
            <v>2.8060000000004948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-3.3510000000005675</v>
          </cell>
          <cell r="AN205">
            <v>0</v>
          </cell>
          <cell r="AO205">
            <v>0.57300000000032014</v>
          </cell>
          <cell r="AP205">
            <v>0</v>
          </cell>
          <cell r="AQ205">
            <v>0</v>
          </cell>
          <cell r="AR205">
            <v>-2.1810000000405125</v>
          </cell>
          <cell r="AS205">
            <v>0</v>
          </cell>
          <cell r="AT205">
            <v>0</v>
          </cell>
          <cell r="AU205">
            <v>0</v>
          </cell>
          <cell r="AV205">
            <v>-2.1810000000004948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-28.460000000020955</v>
          </cell>
          <cell r="BF205">
            <v>0</v>
          </cell>
          <cell r="BG205">
            <v>-2.0000000004074536E-3</v>
          </cell>
          <cell r="BH205">
            <v>0</v>
          </cell>
          <cell r="BI205">
            <v>0.56499999999869033</v>
          </cell>
          <cell r="BJ205">
            <v>-9.8590000000003783</v>
          </cell>
          <cell r="BK205">
            <v>-9.9290000000000873</v>
          </cell>
          <cell r="BL205">
            <v>0</v>
          </cell>
          <cell r="BM205">
            <v>0</v>
          </cell>
          <cell r="BN205">
            <v>-9.2350000000005821</v>
          </cell>
          <cell r="BO205">
            <v>0</v>
          </cell>
          <cell r="BP205">
            <v>0</v>
          </cell>
          <cell r="BQ205">
            <v>0</v>
          </cell>
          <cell r="BR205">
            <v>-34.028999999980442</v>
          </cell>
          <cell r="BS205">
            <v>3.1680000000014843</v>
          </cell>
          <cell r="BT205">
            <v>-0.73800000000119326</v>
          </cell>
          <cell r="BU205">
            <v>2.7639999999992142</v>
          </cell>
          <cell r="BV205">
            <v>-7.8889999999992142</v>
          </cell>
          <cell r="BW205">
            <v>-10.256000000001222</v>
          </cell>
          <cell r="BX205">
            <v>-21.078000000001339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-9.2969999999622814</v>
          </cell>
          <cell r="CF205">
            <v>0</v>
          </cell>
          <cell r="CG205">
            <v>0</v>
          </cell>
          <cell r="CH205">
            <v>-0.8610000000007858</v>
          </cell>
          <cell r="CI205">
            <v>-15.648000000001048</v>
          </cell>
          <cell r="CJ205">
            <v>0</v>
          </cell>
          <cell r="CK205">
            <v>-0.23200000000360887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7.4439999999995052</v>
          </cell>
          <cell r="CR205">
            <v>0.85599999997066334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-7.3280000000013388</v>
          </cell>
          <cell r="CY205">
            <v>5.8480000000054133</v>
          </cell>
          <cell r="CZ205">
            <v>4.2889999999970314</v>
          </cell>
          <cell r="DA205">
            <v>-1.9039999999949941</v>
          </cell>
          <cell r="DB205">
            <v>-7.6679999999978463</v>
          </cell>
          <cell r="DC205">
            <v>7.6190000000024156</v>
          </cell>
          <cell r="DD205">
            <v>0</v>
          </cell>
          <cell r="DE205">
            <v>38.949999999953434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0.33499999999912689</v>
          </cell>
          <cell r="DL205">
            <v>5.5429999999978463</v>
          </cell>
          <cell r="DM205">
            <v>1.2450000000026193</v>
          </cell>
          <cell r="DN205">
            <v>-1.3519999999989523</v>
          </cell>
          <cell r="DO205">
            <v>7.125</v>
          </cell>
          <cell r="DP205">
            <v>0</v>
          </cell>
          <cell r="DQ205">
            <v>26.054000000000087</v>
          </cell>
          <cell r="DR205">
            <v>17.024000000004889</v>
          </cell>
          <cell r="DS205">
            <v>0</v>
          </cell>
          <cell r="DT205">
            <v>0</v>
          </cell>
          <cell r="DU205">
            <v>0</v>
          </cell>
          <cell r="DV205">
            <v>-4.9350000000049477</v>
          </cell>
          <cell r="DW205">
            <v>-0.28899999999703141</v>
          </cell>
          <cell r="DX205">
            <v>5.4680000000007567</v>
          </cell>
          <cell r="DY205">
            <v>16.780000000006112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</row>
        <row r="207">
          <cell r="A207" t="str">
            <v>Total Wheeling &amp; U. of F. Expense</v>
          </cell>
          <cell r="F207">
            <v>9.311999998986721</v>
          </cell>
          <cell r="G207">
            <v>-0.67900000140070915</v>
          </cell>
          <cell r="H207">
            <v>0</v>
          </cell>
          <cell r="I207">
            <v>0</v>
          </cell>
          <cell r="J207">
            <v>-8.3800001069903374E-2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-2.4260000009089708</v>
          </cell>
          <cell r="P207">
            <v>-1.0000001639127731E-3</v>
          </cell>
          <cell r="Q207">
            <v>-9.6999999135732651E-2</v>
          </cell>
          <cell r="R207">
            <v>-2.0375300049781799</v>
          </cell>
          <cell r="S207">
            <v>-2.507999999448657</v>
          </cell>
          <cell r="T207">
            <v>0</v>
          </cell>
          <cell r="U207">
            <v>-4.5300014317035675E-3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0.47499999962747097</v>
          </cell>
          <cell r="AE207">
            <v>2.7999997138977051E-2</v>
          </cell>
          <cell r="AF207">
            <v>2.8059999998658895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-3.3509999997913837</v>
          </cell>
          <cell r="AN207">
            <v>0</v>
          </cell>
          <cell r="AO207">
            <v>0.57299999892711639</v>
          </cell>
          <cell r="AP207">
            <v>0</v>
          </cell>
          <cell r="AQ207">
            <v>0</v>
          </cell>
          <cell r="AR207">
            <v>-2.1810000091791153</v>
          </cell>
          <cell r="AS207">
            <v>0</v>
          </cell>
          <cell r="AT207">
            <v>0</v>
          </cell>
          <cell r="AU207">
            <v>0</v>
          </cell>
          <cell r="AV207">
            <v>-2.1809999998658895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-28.459999993443489</v>
          </cell>
          <cell r="BF207">
            <v>0</v>
          </cell>
          <cell r="BG207">
            <v>-2.0000003278255463E-3</v>
          </cell>
          <cell r="BH207">
            <v>0</v>
          </cell>
          <cell r="BI207">
            <v>0.56499999947845936</v>
          </cell>
          <cell r="BJ207">
            <v>-9.8589999992400408</v>
          </cell>
          <cell r="BK207">
            <v>-9.928999999538064</v>
          </cell>
          <cell r="BL207">
            <v>0</v>
          </cell>
          <cell r="BM207">
            <v>0</v>
          </cell>
          <cell r="BN207">
            <v>-9.2349999994039536</v>
          </cell>
          <cell r="BO207">
            <v>0</v>
          </cell>
          <cell r="BP207">
            <v>0</v>
          </cell>
          <cell r="BQ207">
            <v>0</v>
          </cell>
          <cell r="BR207">
            <v>-34.028999999165535</v>
          </cell>
          <cell r="BS207">
            <v>3.1679999995976686</v>
          </cell>
          <cell r="BT207">
            <v>-0.73799999989569187</v>
          </cell>
          <cell r="BU207">
            <v>2.7639999985694885</v>
          </cell>
          <cell r="BV207">
            <v>-7.8890000004321337</v>
          </cell>
          <cell r="BW207">
            <v>-10.256000000983477</v>
          </cell>
          <cell r="BX207">
            <v>-21.078000001609325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-9.2970000058412552</v>
          </cell>
          <cell r="CF207">
            <v>0</v>
          </cell>
          <cell r="CG207">
            <v>0</v>
          </cell>
          <cell r="CH207">
            <v>-0.86099999956786633</v>
          </cell>
          <cell r="CI207">
            <v>-15.648000000044703</v>
          </cell>
          <cell r="CJ207">
            <v>0</v>
          </cell>
          <cell r="CK207">
            <v>-0.23200000077486038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7.4440000001341105</v>
          </cell>
          <cell r="CR207">
            <v>0.85600000619888306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-7.3279999997466803</v>
          </cell>
          <cell r="CY207">
            <v>5.8480000011622906</v>
          </cell>
          <cell r="CZ207">
            <v>4.2889999989420176</v>
          </cell>
          <cell r="DA207">
            <v>-1.9040000010281801</v>
          </cell>
          <cell r="DB207">
            <v>-7.6679999995976686</v>
          </cell>
          <cell r="DC207">
            <v>7.6190000008791685</v>
          </cell>
          <cell r="DD207">
            <v>0</v>
          </cell>
          <cell r="DE207">
            <v>38.950000002980232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0.33500000089406967</v>
          </cell>
          <cell r="DL207">
            <v>5.5429999995976686</v>
          </cell>
          <cell r="DM207">
            <v>1.2449999991804361</v>
          </cell>
          <cell r="DN207">
            <v>-1.3519999999552965</v>
          </cell>
          <cell r="DO207">
            <v>7.125</v>
          </cell>
          <cell r="DP207">
            <v>0</v>
          </cell>
          <cell r="DQ207">
            <v>26.053999999538064</v>
          </cell>
          <cell r="DR207">
            <v>17.024000003933907</v>
          </cell>
          <cell r="DS207">
            <v>0</v>
          </cell>
          <cell r="DT207">
            <v>0</v>
          </cell>
          <cell r="DU207">
            <v>0</v>
          </cell>
          <cell r="DV207">
            <v>-4.9350000005215406</v>
          </cell>
          <cell r="DW207">
            <v>-0.2890000008046627</v>
          </cell>
          <cell r="DX207">
            <v>5.4680000003427267</v>
          </cell>
          <cell r="DY207">
            <v>16.779999999329448</v>
          </cell>
          <cell r="DZ207">
            <v>0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  <cell r="EE207">
            <v>0</v>
          </cell>
        </row>
        <row r="209">
          <cell r="A209" t="str">
            <v>Coal Fuel Burn Expense</v>
          </cell>
        </row>
        <row r="210">
          <cell r="F210">
            <v>-366.33957758266479</v>
          </cell>
          <cell r="G210">
            <v>-163.10833573294804</v>
          </cell>
          <cell r="H210">
            <v>-226.78164326539263</v>
          </cell>
          <cell r="I210">
            <v>-71.872336173430085</v>
          </cell>
          <cell r="J210">
            <v>-132.75448501948267</v>
          </cell>
          <cell r="K210">
            <v>-139.90682915365323</v>
          </cell>
          <cell r="L210">
            <v>-4524.2937831431627</v>
          </cell>
          <cell r="M210">
            <v>-4879.8176208166406</v>
          </cell>
          <cell r="N210">
            <v>-1769.5946071418002</v>
          </cell>
          <cell r="O210">
            <v>-311.91198319848627</v>
          </cell>
          <cell r="P210">
            <v>-67.336703307926655</v>
          </cell>
          <cell r="Q210">
            <v>-318.88987991400063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0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</row>
        <row r="211"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0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</row>
        <row r="212">
          <cell r="F212">
            <v>441.82517673936673</v>
          </cell>
          <cell r="G212">
            <v>65.477578070247546</v>
          </cell>
          <cell r="H212">
            <v>-84.779358453350142</v>
          </cell>
          <cell r="I212">
            <v>-12.75031069573015</v>
          </cell>
          <cell r="J212">
            <v>0</v>
          </cell>
          <cell r="K212">
            <v>0</v>
          </cell>
          <cell r="L212">
            <v>-362.14965444453992</v>
          </cell>
          <cell r="M212">
            <v>-869.87927555083297</v>
          </cell>
          <cell r="N212">
            <v>132.45846788166091</v>
          </cell>
          <cell r="O212">
            <v>-1.4105147204827517</v>
          </cell>
          <cell r="P212">
            <v>-12.137850356288254</v>
          </cell>
          <cell r="Q212">
            <v>42.166966376127675</v>
          </cell>
          <cell r="R212">
            <v>-2199.8774520494044</v>
          </cell>
          <cell r="S212">
            <v>-100.47599361510947</v>
          </cell>
          <cell r="T212">
            <v>-159.59962251130491</v>
          </cell>
          <cell r="U212">
            <v>-26.163250037934631</v>
          </cell>
          <cell r="V212">
            <v>0</v>
          </cell>
          <cell r="W212">
            <v>-163.52980593498796</v>
          </cell>
          <cell r="X212">
            <v>0</v>
          </cell>
          <cell r="Y212">
            <v>-1055.2637424669228</v>
          </cell>
          <cell r="Z212">
            <v>-399.96736233914271</v>
          </cell>
          <cell r="AA212">
            <v>0</v>
          </cell>
          <cell r="AB212">
            <v>-14.429658947279677</v>
          </cell>
          <cell r="AC212">
            <v>-18.188964830711484</v>
          </cell>
          <cell r="AD212">
            <v>-262.25905136181973</v>
          </cell>
          <cell r="AE212">
            <v>-2034.5077792406082</v>
          </cell>
          <cell r="AF212">
            <v>-122.42333971150219</v>
          </cell>
          <cell r="AG212">
            <v>-35.403245201567188</v>
          </cell>
          <cell r="AH212">
            <v>-30.069568522740155</v>
          </cell>
          <cell r="AI212">
            <v>-18.068795995321125</v>
          </cell>
          <cell r="AJ212">
            <v>-7.7299661701545119E-2</v>
          </cell>
          <cell r="AK212">
            <v>0</v>
          </cell>
          <cell r="AL212">
            <v>-1044.0478849662468</v>
          </cell>
          <cell r="AM212">
            <v>-628.175703341607</v>
          </cell>
          <cell r="AN212">
            <v>-147.35248071025126</v>
          </cell>
          <cell r="AO212">
            <v>-8.8894611313007772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-294.38560704234987</v>
          </cell>
          <cell r="CF212">
            <v>-37.170835418161005</v>
          </cell>
          <cell r="CG212">
            <v>-22.090096477069892</v>
          </cell>
          <cell r="CH212">
            <v>-24.016558379167691</v>
          </cell>
          <cell r="CI212">
            <v>0</v>
          </cell>
          <cell r="CJ212">
            <v>-65.148989811306819</v>
          </cell>
          <cell r="CK212">
            <v>-39.000974225113168</v>
          </cell>
          <cell r="CL212">
            <v>0</v>
          </cell>
          <cell r="CM212">
            <v>-0.20252548204734921</v>
          </cell>
          <cell r="CN212">
            <v>-4.1764706107787788</v>
          </cell>
          <cell r="CO212">
            <v>-54.133579448331147</v>
          </cell>
          <cell r="CP212">
            <v>-22.188889395212755</v>
          </cell>
          <cell r="CQ212">
            <v>-26.256687796092592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</row>
        <row r="213">
          <cell r="F213">
            <v>0</v>
          </cell>
          <cell r="G213">
            <v>0</v>
          </cell>
          <cell r="H213">
            <v>-89.768254012800753</v>
          </cell>
          <cell r="I213">
            <v>-503.95859440602362</v>
          </cell>
          <cell r="J213">
            <v>-3613.786024060566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-141.46172507386655</v>
          </cell>
          <cell r="Q213">
            <v>0</v>
          </cell>
          <cell r="R213">
            <v>-10613.734756156802</v>
          </cell>
          <cell r="S213">
            <v>-43.784730955958366</v>
          </cell>
          <cell r="T213">
            <v>-402.31654850905761</v>
          </cell>
          <cell r="U213">
            <v>-828.717923251912</v>
          </cell>
          <cell r="V213">
            <v>-1510.4120076522231</v>
          </cell>
          <cell r="W213">
            <v>-2155.0814484208822</v>
          </cell>
          <cell r="X213">
            <v>-1802.0737721826881</v>
          </cell>
          <cell r="Y213">
            <v>-467.68197160214186</v>
          </cell>
          <cell r="Z213">
            <v>-102.85220305714756</v>
          </cell>
          <cell r="AA213">
            <v>-763.33100544661283</v>
          </cell>
          <cell r="AB213">
            <v>-1540.848521660082</v>
          </cell>
          <cell r="AC213">
            <v>-836.56349360011518</v>
          </cell>
          <cell r="AD213">
            <v>-160.07112981472164</v>
          </cell>
          <cell r="AE213">
            <v>-13100.121470749378</v>
          </cell>
          <cell r="AF213">
            <v>-159.09464552998543</v>
          </cell>
          <cell r="AG213">
            <v>-772.77123719546944</v>
          </cell>
          <cell r="AH213">
            <v>-1578.533774943091</v>
          </cell>
          <cell r="AI213">
            <v>-707.40983483195305</v>
          </cell>
          <cell r="AJ213">
            <v>-1610.5311575056985</v>
          </cell>
          <cell r="AK213">
            <v>-2219.1252139946446</v>
          </cell>
          <cell r="AL213">
            <v>-803.43586608860642</v>
          </cell>
          <cell r="AM213">
            <v>-393.9077706579119</v>
          </cell>
          <cell r="AN213">
            <v>-2633.7810226939619</v>
          </cell>
          <cell r="AO213">
            <v>-1158.434006344527</v>
          </cell>
          <cell r="AP213">
            <v>-1043.8510744348168</v>
          </cell>
          <cell r="AQ213">
            <v>-19.245866533368826</v>
          </cell>
          <cell r="AR213">
            <v>-11570.022738933563</v>
          </cell>
          <cell r="AS213">
            <v>-617.67148085962981</v>
          </cell>
          <cell r="AT213">
            <v>-464.5136136636138</v>
          </cell>
          <cell r="AU213">
            <v>-1437.3596960455179</v>
          </cell>
          <cell r="AV213">
            <v>-675.17036870960146</v>
          </cell>
          <cell r="AW213">
            <v>-2205.5902878646739</v>
          </cell>
          <cell r="AX213">
            <v>-1536.1461828835309</v>
          </cell>
          <cell r="AY213">
            <v>-504.84496035706252</v>
          </cell>
          <cell r="AZ213">
            <v>-422.83226373419166</v>
          </cell>
          <cell r="BA213">
            <v>-1383.5845671193674</v>
          </cell>
          <cell r="BB213">
            <v>-927.56472382135689</v>
          </cell>
          <cell r="BC213">
            <v>-1150.4727582382038</v>
          </cell>
          <cell r="BD213">
            <v>-244.27183563727885</v>
          </cell>
          <cell r="BE213">
            <v>-12820.914628654718</v>
          </cell>
          <cell r="BF213">
            <v>-758.84351514745504</v>
          </cell>
          <cell r="BG213">
            <v>-928.84237416367978</v>
          </cell>
          <cell r="BH213">
            <v>-703.97762405592948</v>
          </cell>
          <cell r="BI213">
            <v>-413.62926728883758</v>
          </cell>
          <cell r="BJ213">
            <v>-165.77485478110611</v>
          </cell>
          <cell r="BK213">
            <v>-2116.2838273504749</v>
          </cell>
          <cell r="BL213">
            <v>-2964.6970060989261</v>
          </cell>
          <cell r="BM213">
            <v>-1931.6163634564728</v>
          </cell>
          <cell r="BN213">
            <v>-658.7022999599576</v>
          </cell>
          <cell r="BO213">
            <v>-1060.5020471895114</v>
          </cell>
          <cell r="BP213">
            <v>-725.23613718058914</v>
          </cell>
          <cell r="BQ213">
            <v>-392.80931198224425</v>
          </cell>
          <cell r="BR213">
            <v>-15650.333678126335</v>
          </cell>
          <cell r="BS213">
            <v>-324.28431374114007</v>
          </cell>
          <cell r="BT213">
            <v>-1210.862169593107</v>
          </cell>
          <cell r="BU213">
            <v>-733.84795753937215</v>
          </cell>
          <cell r="BV213">
            <v>-373.63347290456295</v>
          </cell>
          <cell r="BW213">
            <v>249.02180796675384</v>
          </cell>
          <cell r="BX213">
            <v>-1536.2726351767778</v>
          </cell>
          <cell r="BY213">
            <v>-2944.1165433796123</v>
          </cell>
          <cell r="BZ213">
            <v>-3519.2719249585643</v>
          </cell>
          <cell r="CA213">
            <v>-2817.703035495244</v>
          </cell>
          <cell r="CB213">
            <v>-1089.4748551947996</v>
          </cell>
          <cell r="CC213">
            <v>-633.81011122930795</v>
          </cell>
          <cell r="CD213">
            <v>-716.0784668866545</v>
          </cell>
          <cell r="CE213">
            <v>-13860.547346688807</v>
          </cell>
          <cell r="CF213">
            <v>-291.5517869098112</v>
          </cell>
          <cell r="CG213">
            <v>-473.08403158839792</v>
          </cell>
          <cell r="CH213">
            <v>-837.49022268131375</v>
          </cell>
          <cell r="CI213">
            <v>-408.1212730621919</v>
          </cell>
          <cell r="CJ213">
            <v>-3.8787377416156232</v>
          </cell>
          <cell r="CK213">
            <v>-2087.151218207553</v>
          </cell>
          <cell r="CL213">
            <v>-2985.3595430217683</v>
          </cell>
          <cell r="CM213">
            <v>-3551.4844912551343</v>
          </cell>
          <cell r="CN213">
            <v>-1333.8100888552144</v>
          </cell>
          <cell r="CO213">
            <v>-1024.7429956654087</v>
          </cell>
          <cell r="CP213">
            <v>-773.90575775504112</v>
          </cell>
          <cell r="CQ213">
            <v>-89.96719994302839</v>
          </cell>
          <cell r="CR213">
            <v>-15262.172252066433</v>
          </cell>
          <cell r="CS213">
            <v>-763.88756493106484</v>
          </cell>
          <cell r="CT213">
            <v>-422.46561005618423</v>
          </cell>
          <cell r="CU213">
            <v>-483.08842161949724</v>
          </cell>
          <cell r="CV213">
            <v>-325.42897230759263</v>
          </cell>
          <cell r="CW213">
            <v>-150.32149260584265</v>
          </cell>
          <cell r="CX213">
            <v>-2556.9831396834925</v>
          </cell>
          <cell r="CY213">
            <v>-4046.3625678708777</v>
          </cell>
          <cell r="CZ213">
            <v>-3016.1636203071102</v>
          </cell>
          <cell r="DA213">
            <v>-1233.8429255736992</v>
          </cell>
          <cell r="DB213">
            <v>-1118.5805594548583</v>
          </cell>
          <cell r="DC213">
            <v>-986.32172951288521</v>
          </cell>
          <cell r="DD213">
            <v>-158.72564814891666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0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</row>
        <row r="214"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-595.18678756058216</v>
          </cell>
          <cell r="CS214">
            <v>-238.35636719944887</v>
          </cell>
          <cell r="CT214">
            <v>-79.595629810355604</v>
          </cell>
          <cell r="CU214">
            <v>-37.500752212828957</v>
          </cell>
          <cell r="CV214">
            <v>-19.656738697551191</v>
          </cell>
          <cell r="CW214">
            <v>-40.525737361051142</v>
          </cell>
          <cell r="CX214">
            <v>-2.2262531148735434</v>
          </cell>
          <cell r="CY214">
            <v>-37.330809227190912</v>
          </cell>
          <cell r="CZ214">
            <v>0</v>
          </cell>
          <cell r="DA214">
            <v>-18.433149199699983</v>
          </cell>
          <cell r="DB214">
            <v>29.34802070457954</v>
          </cell>
          <cell r="DC214">
            <v>-114.0544025762938</v>
          </cell>
          <cell r="DD214">
            <v>-36.854968866799027</v>
          </cell>
          <cell r="DE214">
            <v>-547.03653581812978</v>
          </cell>
          <cell r="DF214">
            <v>-118.46391633944586</v>
          </cell>
          <cell r="DG214">
            <v>-39.129113988718018</v>
          </cell>
          <cell r="DH214">
            <v>-3.8145648749778047</v>
          </cell>
          <cell r="DI214">
            <v>-40.025289413053542</v>
          </cell>
          <cell r="DJ214">
            <v>-88.622438568156213</v>
          </cell>
          <cell r="DK214">
            <v>0</v>
          </cell>
          <cell r="DL214">
            <v>0</v>
          </cell>
          <cell r="DM214">
            <v>-31.19156022882089</v>
          </cell>
          <cell r="DN214">
            <v>-36.103067100746557</v>
          </cell>
          <cell r="DO214">
            <v>-30.062611966859549</v>
          </cell>
          <cell r="DP214">
            <v>-118.49883226514794</v>
          </cell>
          <cell r="DQ214">
            <v>-41.125141070224345</v>
          </cell>
          <cell r="DR214">
            <v>-392.9242469407618</v>
          </cell>
          <cell r="DS214">
            <v>-98.843232814921066</v>
          </cell>
          <cell r="DT214">
            <v>-28.852668140549213</v>
          </cell>
          <cell r="DU214">
            <v>-11.980635953252204</v>
          </cell>
          <cell r="DV214">
            <v>-72.134656552225351</v>
          </cell>
          <cell r="DW214">
            <v>-81.636746184201911</v>
          </cell>
          <cell r="DX214">
            <v>-31.444690076867118</v>
          </cell>
          <cell r="DY214">
            <v>-54.074116610689089</v>
          </cell>
          <cell r="DZ214">
            <v>0</v>
          </cell>
          <cell r="EA214">
            <v>-5.9724007742479444</v>
          </cell>
          <cell r="EB214">
            <v>38.187530550989322</v>
          </cell>
          <cell r="EC214">
            <v>-54.563853474333882</v>
          </cell>
          <cell r="ED214">
            <v>8.3912230881396681</v>
          </cell>
        </row>
        <row r="215"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-80002.973699986935</v>
          </cell>
          <cell r="S215">
            <v>-5749.7699065674096</v>
          </cell>
          <cell r="T215">
            <v>-5625.3599085919559</v>
          </cell>
          <cell r="U215">
            <v>-6523.1398940049112</v>
          </cell>
          <cell r="V215">
            <v>-3369.7949452428147</v>
          </cell>
          <cell r="W215">
            <v>-6772.2718899538741</v>
          </cell>
          <cell r="X215">
            <v>-10398.387831031345</v>
          </cell>
          <cell r="Y215">
            <v>-6042.5299018118531</v>
          </cell>
          <cell r="Z215">
            <v>-5796.0499058142304</v>
          </cell>
          <cell r="AA215">
            <v>-12527.70979642868</v>
          </cell>
          <cell r="AB215">
            <v>-6448.2598952185363</v>
          </cell>
          <cell r="AC215">
            <v>-6837.2198888994753</v>
          </cell>
          <cell r="AD215">
            <v>-3912.4799364246428</v>
          </cell>
          <cell r="AE215">
            <v>-76245.128699928522</v>
          </cell>
          <cell r="AF215">
            <v>-6328.9198920894414</v>
          </cell>
          <cell r="AG215">
            <v>-7693.1398688275367</v>
          </cell>
          <cell r="AH215">
            <v>-5409.8199077583849</v>
          </cell>
          <cell r="AI215">
            <v>-3850.7299343431368</v>
          </cell>
          <cell r="AJ215">
            <v>-8602.2298533283174</v>
          </cell>
          <cell r="AK215">
            <v>-9458.7998387236148</v>
          </cell>
          <cell r="AL215">
            <v>-4166.8899289537221</v>
          </cell>
          <cell r="AM215">
            <v>-3693.4299370236695</v>
          </cell>
          <cell r="AN215">
            <v>-9484.5398382823914</v>
          </cell>
          <cell r="AO215">
            <v>-7426.7698733713478</v>
          </cell>
          <cell r="AP215">
            <v>-6506.889889055863</v>
          </cell>
          <cell r="AQ215">
            <v>-3622.9699382279068</v>
          </cell>
          <cell r="AR215">
            <v>-66543.228700011969</v>
          </cell>
          <cell r="AS215">
            <v>-4990.1799025125802</v>
          </cell>
          <cell r="AT215">
            <v>-5474.5598930474371</v>
          </cell>
          <cell r="AU215">
            <v>-6354.1398758627474</v>
          </cell>
          <cell r="AV215">
            <v>-4952.7399032432586</v>
          </cell>
          <cell r="AW215">
            <v>-9350.2498173322529</v>
          </cell>
          <cell r="AX215">
            <v>-7002.3198632001877</v>
          </cell>
          <cell r="AY215">
            <v>-4264.7799166832119</v>
          </cell>
          <cell r="AZ215">
            <v>-3285.3599358163774</v>
          </cell>
          <cell r="BA215">
            <v>-6543.4198721647263</v>
          </cell>
          <cell r="BB215">
            <v>-6715.5398688036948</v>
          </cell>
          <cell r="BC215">
            <v>-5194.1498985253274</v>
          </cell>
          <cell r="BD215">
            <v>-2415.7899528052658</v>
          </cell>
          <cell r="BE215">
            <v>-35911.146699994802</v>
          </cell>
          <cell r="BF215">
            <v>-1666.7299396656454</v>
          </cell>
          <cell r="BG215">
            <v>-1184.0399571359158</v>
          </cell>
          <cell r="BH215">
            <v>-1555.3979436941445</v>
          </cell>
          <cell r="BI215">
            <v>-1317.2899523135275</v>
          </cell>
          <cell r="BJ215">
            <v>-3922.3598580099642</v>
          </cell>
          <cell r="BK215">
            <v>-4612.5298330262303</v>
          </cell>
          <cell r="BL215">
            <v>-5930.7297853063792</v>
          </cell>
          <cell r="BM215">
            <v>-4479.4098378438503</v>
          </cell>
          <cell r="BN215">
            <v>-4725.4998289365321</v>
          </cell>
          <cell r="BO215">
            <v>-3615.4298691209406</v>
          </cell>
          <cell r="BP215">
            <v>-1920.2299304865301</v>
          </cell>
          <cell r="BQ215">
            <v>-981.49996447004378</v>
          </cell>
          <cell r="BR215">
            <v>-35325.548700004816</v>
          </cell>
          <cell r="BS215">
            <v>-2220.3999182898551</v>
          </cell>
          <cell r="BT215">
            <v>-610.08997754752636</v>
          </cell>
          <cell r="BU215">
            <v>-1930.0579289738089</v>
          </cell>
          <cell r="BV215">
            <v>-1398.6699485275894</v>
          </cell>
          <cell r="BW215">
            <v>-1491.0999451261014</v>
          </cell>
          <cell r="BX215">
            <v>-8217.5596975889057</v>
          </cell>
          <cell r="BY215">
            <v>-4482.9198350273073</v>
          </cell>
          <cell r="BZ215">
            <v>-4978.6098167859018</v>
          </cell>
          <cell r="CA215">
            <v>-5673.8497912008315</v>
          </cell>
          <cell r="CB215">
            <v>-2440.7499101795256</v>
          </cell>
          <cell r="CC215">
            <v>-1444.2219468522817</v>
          </cell>
          <cell r="CD215">
            <v>-437.31998390704393</v>
          </cell>
          <cell r="CE215">
            <v>-36927.278700053692</v>
          </cell>
          <cell r="CF215">
            <v>-1810.2499362733215</v>
          </cell>
          <cell r="CG215">
            <v>-1254.2399558462203</v>
          </cell>
          <cell r="CH215">
            <v>-3390.1398806590587</v>
          </cell>
          <cell r="CI215">
            <v>-3122.7298900727183</v>
          </cell>
          <cell r="CJ215">
            <v>-1559.4799451008439</v>
          </cell>
          <cell r="CK215">
            <v>-6060.3397866617888</v>
          </cell>
          <cell r="CL215">
            <v>-3111.0298904832453</v>
          </cell>
          <cell r="CM215">
            <v>-7147.9197483751923</v>
          </cell>
          <cell r="CN215">
            <v>-5156.3198184836656</v>
          </cell>
          <cell r="CO215">
            <v>-2074.5399269703776</v>
          </cell>
          <cell r="CP215">
            <v>-2186.599923023954</v>
          </cell>
          <cell r="CQ215">
            <v>-53.689998108893633</v>
          </cell>
          <cell r="CR215">
            <v>-41715.906699985266</v>
          </cell>
          <cell r="CS215">
            <v>-2729.0899149533361</v>
          </cell>
          <cell r="CT215">
            <v>-1982.7599382121116</v>
          </cell>
          <cell r="CU215">
            <v>-2373.3579260408878</v>
          </cell>
          <cell r="CV215">
            <v>-1875.639941547066</v>
          </cell>
          <cell r="CW215">
            <v>-3127.0199025534093</v>
          </cell>
          <cell r="CX215">
            <v>-4178.8498697783798</v>
          </cell>
          <cell r="CY215">
            <v>-4627.6098557896912</v>
          </cell>
          <cell r="CZ215">
            <v>-4783.8698509223759</v>
          </cell>
          <cell r="DA215">
            <v>-9834.4996935334057</v>
          </cell>
          <cell r="DB215">
            <v>-2724.1499151065946</v>
          </cell>
          <cell r="DC215">
            <v>-2242.4999301154166</v>
          </cell>
          <cell r="DD215">
            <v>-1236.5599614661187</v>
          </cell>
          <cell r="DE215">
            <v>-43480.318700015545</v>
          </cell>
          <cell r="DF215">
            <v>-4539.9898642599583</v>
          </cell>
          <cell r="DG215">
            <v>-2238.5999330691993</v>
          </cell>
          <cell r="DH215">
            <v>-2545.3999238945544</v>
          </cell>
          <cell r="DI215">
            <v>-965.2499711420387</v>
          </cell>
          <cell r="DJ215">
            <v>-5986.499821010977</v>
          </cell>
          <cell r="DK215">
            <v>-5613.529832161963</v>
          </cell>
          <cell r="DL215">
            <v>-4722.6398588009179</v>
          </cell>
          <cell r="DM215">
            <v>-3328.9099004678428</v>
          </cell>
          <cell r="DN215">
            <v>-6063.4598187096417</v>
          </cell>
          <cell r="DO215">
            <v>-3450.84989682585</v>
          </cell>
          <cell r="DP215">
            <v>-2966.3399113118649</v>
          </cell>
          <cell r="DQ215">
            <v>-1058.8499683421105</v>
          </cell>
          <cell r="DR215">
            <v>-35290.448699980974</v>
          </cell>
          <cell r="DS215">
            <v>-2635.0999029297382</v>
          </cell>
          <cell r="DT215">
            <v>-2351.4399133790284</v>
          </cell>
          <cell r="DU215">
            <v>-2194.6599191557616</v>
          </cell>
          <cell r="DV215">
            <v>-838.88996909745038</v>
          </cell>
          <cell r="DW215">
            <v>-8094.0597018357366</v>
          </cell>
          <cell r="DX215">
            <v>-5987.9297794196755</v>
          </cell>
          <cell r="DY215">
            <v>-3079.179886572063</v>
          </cell>
          <cell r="DZ215">
            <v>-3059.4198872968554</v>
          </cell>
          <cell r="EA215">
            <v>-2971.2798905465752</v>
          </cell>
          <cell r="EB215">
            <v>-4111.6398485358804</v>
          </cell>
          <cell r="EC215">
            <v>-2839.849895387888</v>
          </cell>
          <cell r="ED215">
            <v>2872.9998941682279</v>
          </cell>
        </row>
        <row r="216">
          <cell r="F216">
            <v>-1219.752570098266</v>
          </cell>
          <cell r="G216">
            <v>-3898.1751138586551</v>
          </cell>
          <cell r="H216">
            <v>-5724.2310819532722</v>
          </cell>
          <cell r="I216">
            <v>-5224.0268950341269</v>
          </cell>
          <cell r="J216">
            <v>-4679.7053201952949</v>
          </cell>
          <cell r="K216">
            <v>-4665.5691149123013</v>
          </cell>
          <cell r="L216">
            <v>-2329.6776991542429</v>
          </cell>
          <cell r="M216">
            <v>-1351.1726763509214</v>
          </cell>
          <cell r="N216">
            <v>-2257.4432435873896</v>
          </cell>
          <cell r="O216">
            <v>-6441.7600072342902</v>
          </cell>
          <cell r="P216">
            <v>-6718.89176793769</v>
          </cell>
          <cell r="Q216">
            <v>-2249.0547261666507</v>
          </cell>
          <cell r="R216">
            <v>-52015.598700001836</v>
          </cell>
          <cell r="S216">
            <v>-4908.4098773244768</v>
          </cell>
          <cell r="T216">
            <v>-4234.3598941732198</v>
          </cell>
          <cell r="U216">
            <v>-4304.2998924236745</v>
          </cell>
          <cell r="V216">
            <v>-4640.3498840257525</v>
          </cell>
          <cell r="W216">
            <v>-5153.0698712114245</v>
          </cell>
          <cell r="X216">
            <v>-7153.1198212243617</v>
          </cell>
          <cell r="Y216">
            <v>-2164.2399459090084</v>
          </cell>
          <cell r="Z216">
            <v>-3210.0899197701365</v>
          </cell>
          <cell r="AA216">
            <v>-4067.5698983408511</v>
          </cell>
          <cell r="AB216">
            <v>-4719.9098820360377</v>
          </cell>
          <cell r="AC216">
            <v>-4181.059895504266</v>
          </cell>
          <cell r="AD216">
            <v>-3279.1199180446565</v>
          </cell>
          <cell r="AE216">
            <v>-46227.478699997067</v>
          </cell>
          <cell r="AF216">
            <v>-2838.8099201694131</v>
          </cell>
          <cell r="AG216">
            <v>-3515.4599011410028</v>
          </cell>
          <cell r="AH216">
            <v>-5491.1998455785215</v>
          </cell>
          <cell r="AI216">
            <v>-5052.5798579119146</v>
          </cell>
          <cell r="AJ216">
            <v>-5545.0198440654203</v>
          </cell>
          <cell r="AK216">
            <v>-6880.509806510061</v>
          </cell>
          <cell r="AL216">
            <v>-3207.7499097920954</v>
          </cell>
          <cell r="AM216">
            <v>-1698.8399522267282</v>
          </cell>
          <cell r="AN216">
            <v>-2680.9899246059358</v>
          </cell>
          <cell r="AO216">
            <v>-4170.0098827332258</v>
          </cell>
          <cell r="AP216">
            <v>-4085.8998850993812</v>
          </cell>
          <cell r="AQ216">
            <v>-1060.4099701792002</v>
          </cell>
          <cell r="AR216">
            <v>-43094.088699996471</v>
          </cell>
          <cell r="AS216">
            <v>-2628.3399207126349</v>
          </cell>
          <cell r="AT216">
            <v>-3692.9098885990679</v>
          </cell>
          <cell r="AU216">
            <v>-4770.6098560877144</v>
          </cell>
          <cell r="AV216">
            <v>-4184.0498737823218</v>
          </cell>
          <cell r="AW216">
            <v>-6934.7197908088565</v>
          </cell>
          <cell r="AX216">
            <v>-4300.2698702774942</v>
          </cell>
          <cell r="AY216">
            <v>-1472.509955579415</v>
          </cell>
          <cell r="AZ216">
            <v>-1509.5599544644356</v>
          </cell>
          <cell r="BA216">
            <v>-3049.4099080115557</v>
          </cell>
          <cell r="BB216">
            <v>-4228.2498724516481</v>
          </cell>
          <cell r="BC216">
            <v>-4219.4098727181554</v>
          </cell>
          <cell r="BD216">
            <v>-2104.049936529249</v>
          </cell>
          <cell r="BE216">
            <v>-28971.14870005846</v>
          </cell>
          <cell r="BF216">
            <v>-3498.9498430006206</v>
          </cell>
          <cell r="BG216">
            <v>-1407.1199368610978</v>
          </cell>
          <cell r="BH216">
            <v>-2314.3898961506784</v>
          </cell>
          <cell r="BI216">
            <v>-548.5999753838405</v>
          </cell>
          <cell r="BJ216">
            <v>-479.82997846975923</v>
          </cell>
          <cell r="BK216">
            <v>-3851.8998271636665</v>
          </cell>
          <cell r="BL216">
            <v>-4335.2398054748774</v>
          </cell>
          <cell r="BM216">
            <v>-3276.5198529809713</v>
          </cell>
          <cell r="BN216">
            <v>-3971.6298217913136</v>
          </cell>
          <cell r="BO216">
            <v>-2338.8298950549215</v>
          </cell>
          <cell r="BP216">
            <v>-1899.5599147640169</v>
          </cell>
          <cell r="BQ216">
            <v>-1048.5799529477954</v>
          </cell>
          <cell r="BR216">
            <v>-26645.18869997561</v>
          </cell>
          <cell r="BS216">
            <v>-2598.0498732440174</v>
          </cell>
          <cell r="BT216">
            <v>-1048.9699488226324</v>
          </cell>
          <cell r="BU216">
            <v>-1800.2399121690542</v>
          </cell>
          <cell r="BV216">
            <v>-1615.3799211848527</v>
          </cell>
          <cell r="BW216">
            <v>-2650.0498707070947</v>
          </cell>
          <cell r="BX216">
            <v>-3207.6198435034603</v>
          </cell>
          <cell r="BY216">
            <v>-2877.5498596075922</v>
          </cell>
          <cell r="BZ216">
            <v>-2253.5498900525272</v>
          </cell>
          <cell r="CA216">
            <v>-3287.9598395852372</v>
          </cell>
          <cell r="CB216">
            <v>-2230.92989115417</v>
          </cell>
          <cell r="CC216">
            <v>-1689.9999175462872</v>
          </cell>
          <cell r="CD216">
            <v>-1384.8899324331433</v>
          </cell>
          <cell r="CE216">
            <v>-34334.168700039387</v>
          </cell>
          <cell r="CF216">
            <v>-4184.6998415570706</v>
          </cell>
          <cell r="CG216">
            <v>-1006.8499618787318</v>
          </cell>
          <cell r="CH216">
            <v>-2552.1599033679813</v>
          </cell>
          <cell r="CI216">
            <v>-1670.369936754927</v>
          </cell>
          <cell r="CJ216">
            <v>-2962.0498878499493</v>
          </cell>
          <cell r="CK216">
            <v>-2715.3098971918225</v>
          </cell>
          <cell r="CL216">
            <v>-3876.989853207022</v>
          </cell>
          <cell r="CM216">
            <v>-3735.0298585835844</v>
          </cell>
          <cell r="CN216">
            <v>-4389.8398337885737</v>
          </cell>
          <cell r="CO216">
            <v>-1934.269926764071</v>
          </cell>
          <cell r="CP216">
            <v>-2064.3999218363315</v>
          </cell>
          <cell r="CQ216">
            <v>-3242.1998772416264</v>
          </cell>
          <cell r="CR216">
            <v>-31030.218700021505</v>
          </cell>
          <cell r="CS216">
            <v>-3664.9598464556038</v>
          </cell>
          <cell r="CT216">
            <v>-1575.8599339798093</v>
          </cell>
          <cell r="CU216">
            <v>-2057.1199138201773</v>
          </cell>
          <cell r="CV216">
            <v>-987.73995861783624</v>
          </cell>
          <cell r="CW216">
            <v>-2912.6498779747635</v>
          </cell>
          <cell r="CX216">
            <v>-3819.9198399670422</v>
          </cell>
          <cell r="CY216">
            <v>-2605.4598908443004</v>
          </cell>
          <cell r="CZ216">
            <v>-2937.9998769126832</v>
          </cell>
          <cell r="DA216">
            <v>-3027.6998731549829</v>
          </cell>
          <cell r="DB216">
            <v>-3538.8598517403007</v>
          </cell>
          <cell r="DC216">
            <v>-2387.1898999884725</v>
          </cell>
          <cell r="DD216">
            <v>-1514.7599365394562</v>
          </cell>
          <cell r="DE216">
            <v>-29258.708699971437</v>
          </cell>
          <cell r="DF216">
            <v>-3052.5298643726856</v>
          </cell>
          <cell r="DG216">
            <v>-1849.5099178235978</v>
          </cell>
          <cell r="DH216">
            <v>-1911.6499150618911</v>
          </cell>
          <cell r="DI216">
            <v>-776.09996551461518</v>
          </cell>
          <cell r="DJ216">
            <v>-4528.4197987932712</v>
          </cell>
          <cell r="DK216">
            <v>-4798.8197867814451</v>
          </cell>
          <cell r="DL216">
            <v>-1325.7399410959333</v>
          </cell>
          <cell r="DM216">
            <v>-1532.9599318895489</v>
          </cell>
          <cell r="DN216">
            <v>-2722.7198790255934</v>
          </cell>
          <cell r="DO216">
            <v>-1736.7999228313565</v>
          </cell>
          <cell r="DP216">
            <v>-2253.4198998771608</v>
          </cell>
          <cell r="DQ216">
            <v>-2770.039876922965</v>
          </cell>
          <cell r="DR216">
            <v>-28702.438699990511</v>
          </cell>
          <cell r="DS216">
            <v>-3768.3098293207586</v>
          </cell>
          <cell r="DT216">
            <v>-1551.2899297364056</v>
          </cell>
          <cell r="DU216">
            <v>-1721.8499220125377</v>
          </cell>
          <cell r="DV216">
            <v>-1672.8399242311716</v>
          </cell>
          <cell r="DW216">
            <v>-4393.4798010047525</v>
          </cell>
          <cell r="DX216">
            <v>-4021.2898178622127</v>
          </cell>
          <cell r="DY216">
            <v>-2270.7098971530795</v>
          </cell>
          <cell r="DZ216">
            <v>-1763.3199201337993</v>
          </cell>
          <cell r="EA216">
            <v>-2436.9798896200955</v>
          </cell>
          <cell r="EB216">
            <v>-1402.4399364795536</v>
          </cell>
          <cell r="EC216">
            <v>-2490.0198872201145</v>
          </cell>
          <cell r="ED216">
            <v>-1209.9099451992661</v>
          </cell>
        </row>
        <row r="217">
          <cell r="F217">
            <v>-4157.1976150274277</v>
          </cell>
          <cell r="G217">
            <v>-8085.031584456563</v>
          </cell>
          <cell r="H217">
            <v>-4452.8743815887719</v>
          </cell>
          <cell r="I217">
            <v>-6492.7191513646394</v>
          </cell>
          <cell r="J217">
            <v>-8196.8186696749181</v>
          </cell>
          <cell r="K217">
            <v>-7754.795195825398</v>
          </cell>
          <cell r="L217">
            <v>-5214.2199018895626</v>
          </cell>
          <cell r="M217">
            <v>-5739.7033861242235</v>
          </cell>
          <cell r="N217">
            <v>-6696.0006206464022</v>
          </cell>
          <cell r="O217">
            <v>-9580.6361520364881</v>
          </cell>
          <cell r="P217">
            <v>-6176.4247641135007</v>
          </cell>
          <cell r="Q217">
            <v>-2528.1692757569253</v>
          </cell>
          <cell r="R217">
            <v>-51351.487656056881</v>
          </cell>
          <cell r="S217">
            <v>-1881.8511452451348</v>
          </cell>
          <cell r="T217">
            <v>-1692.472926247865</v>
          </cell>
          <cell r="U217">
            <v>-3286.4785788357258</v>
          </cell>
          <cell r="V217">
            <v>-1036.3196984007955</v>
          </cell>
          <cell r="W217">
            <v>-1126.8148649036884</v>
          </cell>
          <cell r="X217">
            <v>-1527.101415425539</v>
          </cell>
          <cell r="Y217">
            <v>-14273.687279295176</v>
          </cell>
          <cell r="Z217">
            <v>-14438.191077774391</v>
          </cell>
          <cell r="AA217">
            <v>-4331.0776991825551</v>
          </cell>
          <cell r="AB217">
            <v>-2813.539196876809</v>
          </cell>
          <cell r="AC217">
            <v>-1389.5870862994343</v>
          </cell>
          <cell r="AD217">
            <v>-3554.3666875902563</v>
          </cell>
          <cell r="AE217">
            <v>-46417.354006767273</v>
          </cell>
          <cell r="AF217">
            <v>-3506.043771320954</v>
          </cell>
          <cell r="AG217">
            <v>-1409.1919556930661</v>
          </cell>
          <cell r="AH217">
            <v>-1856.3349707461894</v>
          </cell>
          <cell r="AI217">
            <v>-931.71697116084397</v>
          </cell>
          <cell r="AJ217">
            <v>-856.35723909921944</v>
          </cell>
          <cell r="AK217">
            <v>-2089.0521663352847</v>
          </cell>
          <cell r="AL217">
            <v>-13311.954627569765</v>
          </cell>
          <cell r="AM217">
            <v>-11245.324148094282</v>
          </cell>
          <cell r="AN217">
            <v>-4364.2817769162357</v>
          </cell>
          <cell r="AO217">
            <v>-2403.5827045086771</v>
          </cell>
          <cell r="AP217">
            <v>-1760.2868072241545</v>
          </cell>
          <cell r="AQ217">
            <v>-2683.226868070662</v>
          </cell>
          <cell r="AR217">
            <v>-47205.395900666714</v>
          </cell>
          <cell r="AS217">
            <v>-2579.4712493885309</v>
          </cell>
          <cell r="AT217">
            <v>-2186.090129064396</v>
          </cell>
          <cell r="AU217">
            <v>-1431.1692651994526</v>
          </cell>
          <cell r="AV217">
            <v>-928.96699541434646</v>
          </cell>
          <cell r="AW217">
            <v>-1845.3328553028405</v>
          </cell>
          <cell r="AX217">
            <v>-2528.5965156685561</v>
          </cell>
          <cell r="AY217">
            <v>-13003.055324014276</v>
          </cell>
          <cell r="AZ217">
            <v>-10730.713243437931</v>
          </cell>
          <cell r="BA217">
            <v>-3643.251587241888</v>
          </cell>
          <cell r="BB217">
            <v>-3750.2483932022005</v>
          </cell>
          <cell r="BC217">
            <v>-1753.7771422751248</v>
          </cell>
          <cell r="BD217">
            <v>-2824.7232004757971</v>
          </cell>
          <cell r="BE217">
            <v>-3678.8790559619665</v>
          </cell>
          <cell r="BF217">
            <v>-311.8136318270117</v>
          </cell>
          <cell r="BG217">
            <v>1911.9735098872334</v>
          </cell>
          <cell r="BH217">
            <v>200.54753950610757</v>
          </cell>
          <cell r="BI217">
            <v>217.23745335265994</v>
          </cell>
          <cell r="BJ217">
            <v>10.685381622985005</v>
          </cell>
          <cell r="BK217">
            <v>-507.14317527785897</v>
          </cell>
          <cell r="BL217">
            <v>-1900.7317977976054</v>
          </cell>
          <cell r="BM217">
            <v>-1245.6047197338194</v>
          </cell>
          <cell r="BN217">
            <v>-402.97509229555726</v>
          </cell>
          <cell r="BO217">
            <v>-281.33055929467082</v>
          </cell>
          <cell r="BP217">
            <v>-477.10133035108447</v>
          </cell>
          <cell r="BQ217">
            <v>-892.62263374403119</v>
          </cell>
          <cell r="BR217">
            <v>-10224.953632086515</v>
          </cell>
          <cell r="BS217">
            <v>-1088.8526409287006</v>
          </cell>
          <cell r="BT217">
            <v>-5316.3896466363221</v>
          </cell>
          <cell r="BU217">
            <v>-721.84476734697819</v>
          </cell>
          <cell r="BV217">
            <v>-64.88580234721303</v>
          </cell>
          <cell r="BW217">
            <v>16.456260486505926</v>
          </cell>
          <cell r="BX217">
            <v>-468.36748038232327</v>
          </cell>
          <cell r="BY217">
            <v>-1868.3041037227958</v>
          </cell>
          <cell r="BZ217">
            <v>245.57202033698559</v>
          </cell>
          <cell r="CA217">
            <v>20.917648586444557</v>
          </cell>
          <cell r="CB217">
            <v>-59.759119531139731</v>
          </cell>
          <cell r="CC217">
            <v>-607.98153337836266</v>
          </cell>
          <cell r="CD217">
            <v>-311.5144672319293</v>
          </cell>
          <cell r="CE217">
            <v>-7777.8602283895016</v>
          </cell>
          <cell r="CF217">
            <v>-1651.4143962729722</v>
          </cell>
          <cell r="CG217">
            <v>-663.75118940323591</v>
          </cell>
          <cell r="CH217">
            <v>-134.12340608611703</v>
          </cell>
          <cell r="CI217">
            <v>-328.52250955253839</v>
          </cell>
          <cell r="CJ217">
            <v>375.10644255578518</v>
          </cell>
          <cell r="CK217">
            <v>-379.61714043840766</v>
          </cell>
          <cell r="CL217">
            <v>-3712.7434523999691</v>
          </cell>
          <cell r="CM217">
            <v>251.08220960572362</v>
          </cell>
          <cell r="CN217">
            <v>239.66575301717967</v>
          </cell>
          <cell r="CO217">
            <v>-676.12567032314837</v>
          </cell>
          <cell r="CP217">
            <v>-1008.0012650247663</v>
          </cell>
          <cell r="CQ217">
            <v>-89.415604056790471</v>
          </cell>
          <cell r="CR217">
            <v>-22147.877139002085</v>
          </cell>
          <cell r="CS217">
            <v>-810.75816036015749</v>
          </cell>
          <cell r="CT217">
            <v>-2701.7128803823143</v>
          </cell>
          <cell r="CU217">
            <v>-1682.7939619645476</v>
          </cell>
          <cell r="CV217">
            <v>-316.56721641123295</v>
          </cell>
          <cell r="CW217">
            <v>-290.06107391882688</v>
          </cell>
          <cell r="CX217">
            <v>-1403.4004907105118</v>
          </cell>
          <cell r="CY217">
            <v>-5303.0607204493135</v>
          </cell>
          <cell r="CZ217">
            <v>-5722.0287792142481</v>
          </cell>
          <cell r="DA217">
            <v>-1111.5479110013694</v>
          </cell>
          <cell r="DB217">
            <v>-1436.3397676339373</v>
          </cell>
          <cell r="DC217">
            <v>-933.74096128158271</v>
          </cell>
          <cell r="DD217">
            <v>-435.86521565169096</v>
          </cell>
          <cell r="DE217">
            <v>-31104.040444299579</v>
          </cell>
          <cell r="DF217">
            <v>-1587.2904568463564</v>
          </cell>
          <cell r="DG217">
            <v>-2116.8025794178247</v>
          </cell>
          <cell r="DH217">
            <v>-1992.0038399398327</v>
          </cell>
          <cell r="DI217">
            <v>-1307.5834650360048</v>
          </cell>
          <cell r="DJ217">
            <v>2143.2989507270977</v>
          </cell>
          <cell r="DK217">
            <v>-2889.4749747496098</v>
          </cell>
          <cell r="DL217">
            <v>-8723.2450028192252</v>
          </cell>
          <cell r="DM217">
            <v>-8590.555494453758</v>
          </cell>
          <cell r="DN217">
            <v>-2247.6232214663178</v>
          </cell>
          <cell r="DO217">
            <v>-2381.5586407035589</v>
          </cell>
          <cell r="DP217">
            <v>-1857.8607688881457</v>
          </cell>
          <cell r="DQ217">
            <v>446.65904927439988</v>
          </cell>
          <cell r="DR217">
            <v>-29629.295468732715</v>
          </cell>
          <cell r="DS217">
            <v>-2844.5391090214252</v>
          </cell>
          <cell r="DT217">
            <v>-142.75646756961942</v>
          </cell>
          <cell r="DU217">
            <v>-2238.9890485070646</v>
          </cell>
          <cell r="DV217">
            <v>-1225.7146555408835</v>
          </cell>
          <cell r="DW217">
            <v>-1023.4410256734118</v>
          </cell>
          <cell r="DX217">
            <v>-1384.3564867135137</v>
          </cell>
          <cell r="DY217">
            <v>-2143.6768668983132</v>
          </cell>
          <cell r="DZ217">
            <v>-4815.1714150756598</v>
          </cell>
          <cell r="EA217">
            <v>-3780.9495226377621</v>
          </cell>
          <cell r="EB217">
            <v>-1998.6964484192431</v>
          </cell>
          <cell r="EC217">
            <v>-1769.8413101248443</v>
          </cell>
          <cell r="ED217">
            <v>-6261.1631125658751</v>
          </cell>
        </row>
        <row r="218">
          <cell r="F218">
            <v>0</v>
          </cell>
          <cell r="G218">
            <v>0</v>
          </cell>
          <cell r="H218">
            <v>-1128.5391030013561</v>
          </cell>
          <cell r="I218">
            <v>-3385.4980383282527</v>
          </cell>
          <cell r="J218">
            <v>-4178.3498336356133</v>
          </cell>
          <cell r="K218">
            <v>-253.92726170923561</v>
          </cell>
          <cell r="L218">
            <v>0</v>
          </cell>
          <cell r="M218">
            <v>0</v>
          </cell>
          <cell r="N218">
            <v>0</v>
          </cell>
          <cell r="O218">
            <v>-573.33412260841578</v>
          </cell>
          <cell r="P218">
            <v>-527.65345504879951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-30910.405868537724</v>
          </cell>
          <cell r="AF218">
            <v>-3584.6217005299404</v>
          </cell>
          <cell r="AG218">
            <v>-1442.6292960369028</v>
          </cell>
          <cell r="AH218">
            <v>-1464.995641711168</v>
          </cell>
          <cell r="AI218">
            <v>-904.36029007053003</v>
          </cell>
          <cell r="AJ218">
            <v>-678.34073459217325</v>
          </cell>
          <cell r="AK218">
            <v>-2322.0846270131879</v>
          </cell>
          <cell r="AL218">
            <v>-7591.2173648644239</v>
          </cell>
          <cell r="AM218">
            <v>-6094.9121576566249</v>
          </cell>
          <cell r="AN218">
            <v>-3816.6310562966391</v>
          </cell>
          <cell r="AO218">
            <v>-571.8019322338514</v>
          </cell>
          <cell r="AP218">
            <v>-459.19036836409941</v>
          </cell>
          <cell r="AQ218">
            <v>-1979.6206991709769</v>
          </cell>
          <cell r="AR218">
            <v>-31514.779197447002</v>
          </cell>
          <cell r="AS218">
            <v>-1854.1766928220168</v>
          </cell>
          <cell r="AT218">
            <v>-1630.8401033547707</v>
          </cell>
          <cell r="AU218">
            <v>-1377.5370905967429</v>
          </cell>
          <cell r="AV218">
            <v>-605.89318735757843</v>
          </cell>
          <cell r="AW218">
            <v>-622.08389960066415</v>
          </cell>
          <cell r="AX218">
            <v>-2902.3212259397842</v>
          </cell>
          <cell r="AY218">
            <v>-5615.0648580025882</v>
          </cell>
          <cell r="AZ218">
            <v>-7219.3229411514476</v>
          </cell>
          <cell r="BA218">
            <v>-4330.5053134476766</v>
          </cell>
          <cell r="BB218">
            <v>-864.70648453431204</v>
          </cell>
          <cell r="BC218">
            <v>-1129.0130590791814</v>
          </cell>
          <cell r="BD218">
            <v>-3363.3143415432423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0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0</v>
          </cell>
          <cell r="DP218">
            <v>0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0</v>
          </cell>
          <cell r="DX218">
            <v>0</v>
          </cell>
          <cell r="DY218">
            <v>0</v>
          </cell>
          <cell r="DZ218">
            <v>0</v>
          </cell>
          <cell r="EA218">
            <v>0</v>
          </cell>
          <cell r="EB218">
            <v>0</v>
          </cell>
          <cell r="EC218">
            <v>0</v>
          </cell>
          <cell r="ED218">
            <v>0</v>
          </cell>
        </row>
        <row r="219">
          <cell r="F219">
            <v>0</v>
          </cell>
          <cell r="G219">
            <v>0</v>
          </cell>
          <cell r="H219">
            <v>0</v>
          </cell>
          <cell r="I219">
            <v>-49.379400005098432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-299.31930000334978</v>
          </cell>
          <cell r="AS219">
            <v>0</v>
          </cell>
          <cell r="AT219">
            <v>-45.779892937513068</v>
          </cell>
          <cell r="AU219">
            <v>0</v>
          </cell>
          <cell r="AV219">
            <v>-67.409842352615669</v>
          </cell>
          <cell r="AW219">
            <v>-79.519814032129943</v>
          </cell>
          <cell r="AX219">
            <v>-67.19984284369275</v>
          </cell>
          <cell r="AY219">
            <v>-39.409907834604383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-2995.2293000034988</v>
          </cell>
          <cell r="BF219">
            <v>-188.2999559934251</v>
          </cell>
          <cell r="BG219">
            <v>-190.88995538814925</v>
          </cell>
          <cell r="BH219">
            <v>-94.079978013178334</v>
          </cell>
          <cell r="BI219">
            <v>-367.42991413013078</v>
          </cell>
          <cell r="BJ219">
            <v>-598.98986001359299</v>
          </cell>
          <cell r="BK219">
            <v>-243.45994310220703</v>
          </cell>
          <cell r="BL219">
            <v>-139.43996741250157</v>
          </cell>
          <cell r="BM219">
            <v>-270.75993672199547</v>
          </cell>
          <cell r="BN219">
            <v>-254.6599404849112</v>
          </cell>
          <cell r="BO219">
            <v>-176.3999587749131</v>
          </cell>
          <cell r="BP219">
            <v>-344.39991951268166</v>
          </cell>
          <cell r="BQ219">
            <v>-126.4199704551138</v>
          </cell>
          <cell r="BR219">
            <v>-3062.919299993664</v>
          </cell>
          <cell r="BS219">
            <v>-356.71991847502068</v>
          </cell>
          <cell r="BT219">
            <v>-212.37995146261528</v>
          </cell>
          <cell r="BU219">
            <v>-132.29996976396069</v>
          </cell>
          <cell r="BV219">
            <v>-67.899984481977299</v>
          </cell>
          <cell r="BW219">
            <v>-407.67990682832897</v>
          </cell>
          <cell r="BX219">
            <v>-481.38988998299465</v>
          </cell>
          <cell r="BY219">
            <v>-191.30995627772063</v>
          </cell>
          <cell r="BZ219">
            <v>-119.69997264398262</v>
          </cell>
          <cell r="CA219">
            <v>-472.28989206254482</v>
          </cell>
          <cell r="CB219">
            <v>-403.75990772433579</v>
          </cell>
          <cell r="CC219">
            <v>-196.90995499771088</v>
          </cell>
          <cell r="CD219">
            <v>-20.579995296429843</v>
          </cell>
          <cell r="CE219">
            <v>-2226.839300006628</v>
          </cell>
          <cell r="CF219">
            <v>446.45985965617001</v>
          </cell>
          <cell r="CG219">
            <v>-209.99993398739025</v>
          </cell>
          <cell r="CH219">
            <v>0</v>
          </cell>
          <cell r="CI219">
            <v>-111.57996492506936</v>
          </cell>
          <cell r="CJ219">
            <v>-616.76980612054467</v>
          </cell>
          <cell r="CK219">
            <v>-481.59984861081466</v>
          </cell>
          <cell r="CL219">
            <v>-54.179982969071716</v>
          </cell>
          <cell r="CM219">
            <v>-187.38994109490886</v>
          </cell>
          <cell r="CN219">
            <v>-424.89986643427983</v>
          </cell>
          <cell r="CO219">
            <v>-306.94990351144224</v>
          </cell>
          <cell r="CP219">
            <v>-264.87991673592478</v>
          </cell>
          <cell r="CQ219">
            <v>-15.049995269160718</v>
          </cell>
          <cell r="CR219">
            <v>-1153.3192999884486</v>
          </cell>
          <cell r="CS219">
            <v>-253.60984607134014</v>
          </cell>
          <cell r="CT219">
            <v>-175.69989335909486</v>
          </cell>
          <cell r="CU219">
            <v>-85.259948251303285</v>
          </cell>
          <cell r="CV219">
            <v>-49.209970131982118</v>
          </cell>
          <cell r="CW219">
            <v>-468.64971555257216</v>
          </cell>
          <cell r="CX219">
            <v>-551.80966507829726</v>
          </cell>
          <cell r="CY219">
            <v>-14.909990950487554</v>
          </cell>
          <cell r="CZ219">
            <v>-186.19988698558882</v>
          </cell>
          <cell r="DA219">
            <v>1071.9093494033441</v>
          </cell>
          <cell r="DB219">
            <v>-228.96986102638766</v>
          </cell>
          <cell r="DC219">
            <v>-175.9798931889236</v>
          </cell>
          <cell r="DD219">
            <v>-34.929978798609227</v>
          </cell>
          <cell r="DE219">
            <v>-1831.2692999914289</v>
          </cell>
          <cell r="DF219">
            <v>-20.509992159903049</v>
          </cell>
          <cell r="DG219">
            <v>-174.64993323991075</v>
          </cell>
          <cell r="DH219">
            <v>-77.769970272202045</v>
          </cell>
          <cell r="DI219">
            <v>-105.13995981006883</v>
          </cell>
          <cell r="DJ219">
            <v>-383.73985331458971</v>
          </cell>
          <cell r="DK219">
            <v>-122.07995333429426</v>
          </cell>
          <cell r="DL219">
            <v>-41.089984293095767</v>
          </cell>
          <cell r="DM219">
            <v>-42.979983570985496</v>
          </cell>
          <cell r="DN219">
            <v>-224.41991421487182</v>
          </cell>
          <cell r="DO219">
            <v>-168.83993546059355</v>
          </cell>
          <cell r="DP219">
            <v>-370.29985845182091</v>
          </cell>
          <cell r="DQ219">
            <v>-99.749961870256811</v>
          </cell>
          <cell r="DR219">
            <v>-3371.8992999866605</v>
          </cell>
          <cell r="DS219">
            <v>-220.7099541798234</v>
          </cell>
          <cell r="DT219">
            <v>-130.19997297041118</v>
          </cell>
          <cell r="DU219">
            <v>-90.019981311867014</v>
          </cell>
          <cell r="DV219">
            <v>-27.299994332715869</v>
          </cell>
          <cell r="DW219">
            <v>-637.90986756887287</v>
          </cell>
          <cell r="DX219">
            <v>-329.48993159737438</v>
          </cell>
          <cell r="DY219">
            <v>-260.53994591161609</v>
          </cell>
          <cell r="DZ219">
            <v>-411.24991462379694</v>
          </cell>
          <cell r="EA219">
            <v>-475.78990122582763</v>
          </cell>
          <cell r="EB219">
            <v>-68.319985816720873</v>
          </cell>
          <cell r="EC219">
            <v>-619.35987142007798</v>
          </cell>
          <cell r="ED219">
            <v>-101.00997903011739</v>
          </cell>
        </row>
        <row r="221">
          <cell r="A221" t="str">
            <v>Total Coal Fuel Burn Expense</v>
          </cell>
          <cell r="F221">
            <v>-5301.4645859748125</v>
          </cell>
          <cell r="G221">
            <v>-12080.837455973029</v>
          </cell>
          <cell r="H221">
            <v>-11706.973822280765</v>
          </cell>
          <cell r="I221">
            <v>-15740.20472600311</v>
          </cell>
          <cell r="J221">
            <v>-20801.414332583547</v>
          </cell>
          <cell r="K221">
            <v>-12814.198401600122</v>
          </cell>
          <cell r="L221">
            <v>-12430.341038629413</v>
          </cell>
          <cell r="M221">
            <v>-12840.57295884192</v>
          </cell>
          <cell r="N221">
            <v>-10590.580003492534</v>
          </cell>
          <cell r="O221">
            <v>-16909.05277980119</v>
          </cell>
          <cell r="P221">
            <v>-13643.906265839934</v>
          </cell>
          <cell r="Q221">
            <v>-5053.9469154626131</v>
          </cell>
          <cell r="R221">
            <v>-196183.67226421833</v>
          </cell>
          <cell r="S221">
            <v>-12684.291653707623</v>
          </cell>
          <cell r="T221">
            <v>-12114.108900040388</v>
          </cell>
          <cell r="U221">
            <v>-14968.799538560212</v>
          </cell>
          <cell r="V221">
            <v>-10556.876535318792</v>
          </cell>
          <cell r="W221">
            <v>-15370.767880424857</v>
          </cell>
          <cell r="X221">
            <v>-20880.682839870453</v>
          </cell>
          <cell r="Y221">
            <v>-24003.402841083705</v>
          </cell>
          <cell r="Z221">
            <v>-23947.150468759239</v>
          </cell>
          <cell r="AA221">
            <v>-21689.688399396837</v>
          </cell>
          <cell r="AB221">
            <v>-15536.987154737115</v>
          </cell>
          <cell r="AC221">
            <v>-13262.61932913214</v>
          </cell>
          <cell r="AD221">
            <v>-11168.296723239124</v>
          </cell>
          <cell r="AE221">
            <v>-214934.99652528763</v>
          </cell>
          <cell r="AF221">
            <v>-16539.913269355893</v>
          </cell>
          <cell r="AG221">
            <v>-14868.595504097641</v>
          </cell>
          <cell r="AH221">
            <v>-15830.953709252179</v>
          </cell>
          <cell r="AI221">
            <v>-11464.865684315562</v>
          </cell>
          <cell r="AJ221">
            <v>-17292.556128248572</v>
          </cell>
          <cell r="AK221">
            <v>-22969.571652576327</v>
          </cell>
          <cell r="AL221">
            <v>-30125.29558224231</v>
          </cell>
          <cell r="AM221">
            <v>-23754.589668996632</v>
          </cell>
          <cell r="AN221">
            <v>-23127.57609950006</v>
          </cell>
          <cell r="AO221">
            <v>-15739.487860321999</v>
          </cell>
          <cell r="AP221">
            <v>-13856.1180241853</v>
          </cell>
          <cell r="AQ221">
            <v>-9365.4733421877027</v>
          </cell>
          <cell r="AR221">
            <v>-200226.83453702927</v>
          </cell>
          <cell r="AS221">
            <v>-12669.839246302843</v>
          </cell>
          <cell r="AT221">
            <v>-13494.693520672619</v>
          </cell>
          <cell r="AU221">
            <v>-15370.815783791244</v>
          </cell>
          <cell r="AV221">
            <v>-11414.230170860887</v>
          </cell>
          <cell r="AW221">
            <v>-21037.496464937925</v>
          </cell>
          <cell r="AX221">
            <v>-18336.853500813246</v>
          </cell>
          <cell r="AY221">
            <v>-24899.664922490716</v>
          </cell>
          <cell r="AZ221">
            <v>-23167.78833860904</v>
          </cell>
          <cell r="BA221">
            <v>-18950.171247981489</v>
          </cell>
          <cell r="BB221">
            <v>-16486.309342809021</v>
          </cell>
          <cell r="BC221">
            <v>-13446.822730839252</v>
          </cell>
          <cell r="BD221">
            <v>-10952.149266988039</v>
          </cell>
          <cell r="BE221">
            <v>-84377.318384647369</v>
          </cell>
          <cell r="BF221">
            <v>-6424.6368856355548</v>
          </cell>
          <cell r="BG221">
            <v>-1798.9187136515975</v>
          </cell>
          <cell r="BH221">
            <v>-4467.2979024127126</v>
          </cell>
          <cell r="BI221">
            <v>-2429.7116557657719</v>
          </cell>
          <cell r="BJ221">
            <v>-5156.2691696658731</v>
          </cell>
          <cell r="BK221">
            <v>-11331.316605918109</v>
          </cell>
          <cell r="BL221">
            <v>-15270.838362105191</v>
          </cell>
          <cell r="BM221">
            <v>-11203.910710737109</v>
          </cell>
          <cell r="BN221">
            <v>-10013.46698346734</v>
          </cell>
          <cell r="BO221">
            <v>-7472.492329441011</v>
          </cell>
          <cell r="BP221">
            <v>-5366.5272323042154</v>
          </cell>
          <cell r="BQ221">
            <v>-3441.9318336099386</v>
          </cell>
          <cell r="BR221">
            <v>-90908.944010138512</v>
          </cell>
          <cell r="BS221">
            <v>-6588.3066646754742</v>
          </cell>
          <cell r="BT221">
            <v>-8398.6916940584779</v>
          </cell>
          <cell r="BU221">
            <v>-5318.2905357927084</v>
          </cell>
          <cell r="BV221">
            <v>-3520.4691294506192</v>
          </cell>
          <cell r="BW221">
            <v>-4283.3516542091966</v>
          </cell>
          <cell r="BX221">
            <v>-13911.209546618164</v>
          </cell>
          <cell r="BY221">
            <v>-12364.200298018754</v>
          </cell>
          <cell r="BZ221">
            <v>-10625.559584096074</v>
          </cell>
          <cell r="CA221">
            <v>-12230.884909756482</v>
          </cell>
          <cell r="CB221">
            <v>-6224.6736837849021</v>
          </cell>
          <cell r="CC221">
            <v>-4572.9234640076756</v>
          </cell>
          <cell r="CD221">
            <v>-2870.3828457519412</v>
          </cell>
          <cell r="CE221">
            <v>-95421.079882204533</v>
          </cell>
          <cell r="CF221">
            <v>-7528.6269367784262</v>
          </cell>
          <cell r="CG221">
            <v>-3630.0151691809297</v>
          </cell>
          <cell r="CH221">
            <v>-6937.9299711734056</v>
          </cell>
          <cell r="CI221">
            <v>-5641.3235743641853</v>
          </cell>
          <cell r="CJ221">
            <v>-4832.2209240719676</v>
          </cell>
          <cell r="CK221">
            <v>-11763.018865339458</v>
          </cell>
          <cell r="CL221">
            <v>-13740.302722081542</v>
          </cell>
          <cell r="CM221">
            <v>-14370.9443551898</v>
          </cell>
          <cell r="CN221">
            <v>-11069.380325160921</v>
          </cell>
          <cell r="CO221">
            <v>-6070.762002684176</v>
          </cell>
          <cell r="CP221">
            <v>-6319.9756737649441</v>
          </cell>
          <cell r="CQ221">
            <v>-3516.5793624222279</v>
          </cell>
          <cell r="CR221">
            <v>-111904.68087863922</v>
          </cell>
          <cell r="CS221">
            <v>-8460.6616999730468</v>
          </cell>
          <cell r="CT221">
            <v>-6938.093885794282</v>
          </cell>
          <cell r="CU221">
            <v>-6719.1209239140153</v>
          </cell>
          <cell r="CV221">
            <v>-3574.2427977025509</v>
          </cell>
          <cell r="CW221">
            <v>-6989.2277999669313</v>
          </cell>
          <cell r="CX221">
            <v>-12513.189258337021</v>
          </cell>
          <cell r="CY221">
            <v>-16634.733835138381</v>
          </cell>
          <cell r="CZ221">
            <v>-16646.262014344335</v>
          </cell>
          <cell r="DA221">
            <v>-14154.114203058183</v>
          </cell>
          <cell r="DB221">
            <v>-9017.5519342571497</v>
          </cell>
          <cell r="DC221">
            <v>-6839.7868166640401</v>
          </cell>
          <cell r="DD221">
            <v>-3417.6957094743848</v>
          </cell>
          <cell r="DE221">
            <v>-106221.37368029356</v>
          </cell>
          <cell r="DF221">
            <v>-9318.7840939834714</v>
          </cell>
          <cell r="DG221">
            <v>-6418.6914775446057</v>
          </cell>
          <cell r="DH221">
            <v>-6530.6382140368223</v>
          </cell>
          <cell r="DI221">
            <v>-3194.0986509174109</v>
          </cell>
          <cell r="DJ221">
            <v>-8843.9829609617591</v>
          </cell>
          <cell r="DK221">
            <v>-13423.904547035694</v>
          </cell>
          <cell r="DL221">
            <v>-14812.714786998928</v>
          </cell>
          <cell r="DM221">
            <v>-13526.596870616078</v>
          </cell>
          <cell r="DN221">
            <v>-11294.325900509953</v>
          </cell>
          <cell r="DO221">
            <v>-7768.1110077872872</v>
          </cell>
          <cell r="DP221">
            <v>-7566.419270798564</v>
          </cell>
          <cell r="DQ221">
            <v>-3523.1058989316225</v>
          </cell>
          <cell r="DR221">
            <v>-97387.006415605545</v>
          </cell>
          <cell r="DS221">
            <v>-9567.5020282715559</v>
          </cell>
          <cell r="DT221">
            <v>-4204.5389517992735</v>
          </cell>
          <cell r="DU221">
            <v>-6257.4995069429278</v>
          </cell>
          <cell r="DV221">
            <v>-3836.879199758172</v>
          </cell>
          <cell r="DW221">
            <v>-14230.527142263949</v>
          </cell>
          <cell r="DX221">
            <v>-11754.510705664754</v>
          </cell>
          <cell r="DY221">
            <v>-7808.180713146925</v>
          </cell>
          <cell r="DZ221">
            <v>-10049.161137133837</v>
          </cell>
          <cell r="EA221">
            <v>-9670.971604809165</v>
          </cell>
          <cell r="EB221">
            <v>-7542.9086887016892</v>
          </cell>
          <cell r="EC221">
            <v>-7773.6348176300526</v>
          </cell>
          <cell r="ED221">
            <v>-4690.6919195353985</v>
          </cell>
        </row>
        <row r="223">
          <cell r="A223" t="str">
            <v>Gas Fuel Burn Expense</v>
          </cell>
        </row>
        <row r="224">
          <cell r="F224">
            <v>77.827623520977795</v>
          </cell>
          <cell r="G224">
            <v>-135.4482258008793</v>
          </cell>
          <cell r="H224">
            <v>-942.39634237345308</v>
          </cell>
          <cell r="I224">
            <v>0</v>
          </cell>
          <cell r="J224">
            <v>0</v>
          </cell>
          <cell r="K224">
            <v>0</v>
          </cell>
          <cell r="L224">
            <v>-1026.7422393737361</v>
          </cell>
          <cell r="M224">
            <v>-912.86609578225762</v>
          </cell>
          <cell r="N224">
            <v>-121.15890781208873</v>
          </cell>
          <cell r="O224">
            <v>-1423.6319447495043</v>
          </cell>
          <cell r="P224">
            <v>0</v>
          </cell>
          <cell r="Q224">
            <v>-9.5530000003054738</v>
          </cell>
          <cell r="R224">
            <v>-7789.8201999887824</v>
          </cell>
          <cell r="S224">
            <v>62.597999999299645</v>
          </cell>
          <cell r="T224">
            <v>0</v>
          </cell>
          <cell r="U224">
            <v>-470.93869999982417</v>
          </cell>
          <cell r="V224">
            <v>-187.67799999983981</v>
          </cell>
          <cell r="W224">
            <v>-98.907600000035018</v>
          </cell>
          <cell r="X224">
            <v>0</v>
          </cell>
          <cell r="Y224">
            <v>-1813.6852999995463</v>
          </cell>
          <cell r="Z224">
            <v>-1137.1454999996349</v>
          </cell>
          <cell r="AA224">
            <v>-2374.1396000003442</v>
          </cell>
          <cell r="AB224">
            <v>-1695.472500000149</v>
          </cell>
          <cell r="AC224">
            <v>-42.986000000033528</v>
          </cell>
          <cell r="AD224">
            <v>-31.464999999850988</v>
          </cell>
          <cell r="AE224">
            <v>-6394.8084999993443</v>
          </cell>
          <cell r="AF224">
            <v>-0.11799999978393316</v>
          </cell>
          <cell r="AG224">
            <v>-37.809000000357628</v>
          </cell>
          <cell r="AH224">
            <v>-8.2773000001907349</v>
          </cell>
          <cell r="AI224">
            <v>-309.52480000024661</v>
          </cell>
          <cell r="AJ224">
            <v>0</v>
          </cell>
          <cell r="AK224">
            <v>0</v>
          </cell>
          <cell r="AL224">
            <v>-972.72310000006109</v>
          </cell>
          <cell r="AM224">
            <v>-1118.2772000003606</v>
          </cell>
          <cell r="AN224">
            <v>-2226.4220000002533</v>
          </cell>
          <cell r="AO224">
            <v>-1560.8869000002742</v>
          </cell>
          <cell r="AP224">
            <v>-72.493199999909848</v>
          </cell>
          <cell r="AQ224">
            <v>-88.276999999769032</v>
          </cell>
          <cell r="AR224">
            <v>-7696.5129000097513</v>
          </cell>
          <cell r="AS224">
            <v>42.061999999918044</v>
          </cell>
          <cell r="AT224">
            <v>-340.11600000038743</v>
          </cell>
          <cell r="AU224">
            <v>-323.97320000035688</v>
          </cell>
          <cell r="AV224">
            <v>-188.94399999990128</v>
          </cell>
          <cell r="AW224">
            <v>0</v>
          </cell>
          <cell r="AX224">
            <v>-589.88680000009481</v>
          </cell>
          <cell r="AY224">
            <v>-786.62590000033379</v>
          </cell>
          <cell r="AZ224">
            <v>-2012.7020000005141</v>
          </cell>
          <cell r="BA224">
            <v>-2581.0982999997213</v>
          </cell>
          <cell r="BB224">
            <v>-947.78869999945164</v>
          </cell>
          <cell r="BC224">
            <v>32.559999999823049</v>
          </cell>
          <cell r="BD224">
            <v>0</v>
          </cell>
          <cell r="BE224">
            <v>-4827.0213999971747</v>
          </cell>
          <cell r="BF224">
            <v>-157.57499999995343</v>
          </cell>
          <cell r="BG224">
            <v>-2640.0992999998853</v>
          </cell>
          <cell r="BH224">
            <v>123.55839999997988</v>
          </cell>
          <cell r="BI224">
            <v>-16.674700000090525</v>
          </cell>
          <cell r="BJ224">
            <v>0</v>
          </cell>
          <cell r="BK224">
            <v>0</v>
          </cell>
          <cell r="BL224">
            <v>-506.61109999986365</v>
          </cell>
          <cell r="BM224">
            <v>-993.39939999952912</v>
          </cell>
          <cell r="BN224">
            <v>-391.67080000042915</v>
          </cell>
          <cell r="BO224">
            <v>-189.11249999981374</v>
          </cell>
          <cell r="BP224">
            <v>0</v>
          </cell>
          <cell r="BQ224">
            <v>-55.437000000150874</v>
          </cell>
          <cell r="BR224">
            <v>-3460.2497999966145</v>
          </cell>
          <cell r="BS224">
            <v>0</v>
          </cell>
          <cell r="BT224">
            <v>27.188000000081956</v>
          </cell>
          <cell r="BU224">
            <v>12.290999999997439</v>
          </cell>
          <cell r="BV224">
            <v>16.407099999953061</v>
          </cell>
          <cell r="BW224">
            <v>0</v>
          </cell>
          <cell r="BX224">
            <v>0</v>
          </cell>
          <cell r="BY224">
            <v>-777.35320000024512</v>
          </cell>
          <cell r="BZ224">
            <v>-1106.9778999993578</v>
          </cell>
          <cell r="CA224">
            <v>-1556.0202999999747</v>
          </cell>
          <cell r="CB224">
            <v>-91.485499999951571</v>
          </cell>
          <cell r="CC224">
            <v>0</v>
          </cell>
          <cell r="CD224">
            <v>15.701000000117347</v>
          </cell>
          <cell r="CE224">
            <v>-4856.6753999963403</v>
          </cell>
          <cell r="CF224">
            <v>-270.47700000007171</v>
          </cell>
          <cell r="CG224">
            <v>-173.12000000011176</v>
          </cell>
          <cell r="CH224">
            <v>67.188499999931082</v>
          </cell>
          <cell r="CI224">
            <v>150.20869999984279</v>
          </cell>
          <cell r="CJ224">
            <v>0</v>
          </cell>
          <cell r="CK224">
            <v>0</v>
          </cell>
          <cell r="CL224">
            <v>-1319.2874000007287</v>
          </cell>
          <cell r="CM224">
            <v>-1939.6974999997765</v>
          </cell>
          <cell r="CN224">
            <v>-652.45700000040233</v>
          </cell>
          <cell r="CO224">
            <v>-557.34970000013709</v>
          </cell>
          <cell r="CP224">
            <v>-61.46999999997206</v>
          </cell>
          <cell r="CQ224">
            <v>-100.21399999968708</v>
          </cell>
          <cell r="CR224">
            <v>-4653.4027000069618</v>
          </cell>
          <cell r="CS224">
            <v>-50.959000000031665</v>
          </cell>
          <cell r="CT224">
            <v>-640.20699999993667</v>
          </cell>
          <cell r="CU224">
            <v>-134.00300000002608</v>
          </cell>
          <cell r="CV224">
            <v>-102.32079999987036</v>
          </cell>
          <cell r="CW224">
            <v>-3.7400000001071021E-2</v>
          </cell>
          <cell r="CX224">
            <v>-63.581000000005588</v>
          </cell>
          <cell r="CY224">
            <v>-1190.6103999996558</v>
          </cell>
          <cell r="CZ224">
            <v>-1199.3322999998927</v>
          </cell>
          <cell r="DA224">
            <v>-179.33410000056028</v>
          </cell>
          <cell r="DB224">
            <v>-892.85170000046492</v>
          </cell>
          <cell r="DC224">
            <v>-35.910999999847263</v>
          </cell>
          <cell r="DD224">
            <v>-164.25499999988824</v>
          </cell>
          <cell r="DE224">
            <v>-7758.3990999981761</v>
          </cell>
          <cell r="DF224">
            <v>-45.195999999996275</v>
          </cell>
          <cell r="DG224">
            <v>-176.34200000017881</v>
          </cell>
          <cell r="DH224">
            <v>63.722500000032596</v>
          </cell>
          <cell r="DI224">
            <v>-168.07869999995455</v>
          </cell>
          <cell r="DJ224">
            <v>0</v>
          </cell>
          <cell r="DK224">
            <v>-132.31900000013411</v>
          </cell>
          <cell r="DL224">
            <v>-1400.3834999995306</v>
          </cell>
          <cell r="DM224">
            <v>-2143.6789999995381</v>
          </cell>
          <cell r="DN224">
            <v>-1811.7634000005201</v>
          </cell>
          <cell r="DO224">
            <v>-745.83000000007451</v>
          </cell>
          <cell r="DP224">
            <v>-136.41399999987334</v>
          </cell>
          <cell r="DQ224">
            <v>-1062.1159999994561</v>
          </cell>
          <cell r="DR224">
            <v>-6756.3349999934435</v>
          </cell>
          <cell r="DS224">
            <v>1153.17949999962</v>
          </cell>
          <cell r="DT224">
            <v>-323.00500000081956</v>
          </cell>
          <cell r="DU224">
            <v>-243.72600000002421</v>
          </cell>
          <cell r="DV224">
            <v>-168.57700000004843</v>
          </cell>
          <cell r="DW224">
            <v>0</v>
          </cell>
          <cell r="DX224">
            <v>0</v>
          </cell>
          <cell r="DY224">
            <v>-2167.9254999998957</v>
          </cell>
          <cell r="DZ224">
            <v>-1653.5109999999404</v>
          </cell>
          <cell r="EA224">
            <v>-2682.3940000003204</v>
          </cell>
          <cell r="EB224">
            <v>-2113.4390000002459</v>
          </cell>
          <cell r="EC224">
            <v>218.48500000010245</v>
          </cell>
          <cell r="ED224">
            <v>1224.5779999997467</v>
          </cell>
        </row>
        <row r="225"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</row>
        <row r="226">
          <cell r="F226">
            <v>-989.07574582006782</v>
          </cell>
          <cell r="G226">
            <v>-491.19467138871551</v>
          </cell>
          <cell r="H226">
            <v>-502.83546064142138</v>
          </cell>
          <cell r="I226">
            <v>-863.84193168161437</v>
          </cell>
          <cell r="J226">
            <v>-1360.7618816262111</v>
          </cell>
          <cell r="K226">
            <v>-37.659251755103469</v>
          </cell>
          <cell r="L226">
            <v>-76.466154213994741</v>
          </cell>
          <cell r="M226">
            <v>-8.334505426697433</v>
          </cell>
          <cell r="N226">
            <v>-16.743973637931049</v>
          </cell>
          <cell r="O226">
            <v>-196.9628963181749</v>
          </cell>
          <cell r="P226">
            <v>-1905.0054841646925</v>
          </cell>
          <cell r="Q226">
            <v>-983.32029439508915</v>
          </cell>
          <cell r="R226">
            <v>-16545.881725639105</v>
          </cell>
          <cell r="S226">
            <v>-76.85718956682831</v>
          </cell>
          <cell r="T226">
            <v>-509.2330085709691</v>
          </cell>
          <cell r="U226">
            <v>-616.12337513454258</v>
          </cell>
          <cell r="V226">
            <v>-637.02432288136333</v>
          </cell>
          <cell r="W226">
            <v>-1282.695025456138</v>
          </cell>
          <cell r="X226">
            <v>-1198.7501428481191</v>
          </cell>
          <cell r="Y226">
            <v>-3437.186395120807</v>
          </cell>
          <cell r="Z226">
            <v>-3573.474116618745</v>
          </cell>
          <cell r="AA226">
            <v>-2929.5434147035703</v>
          </cell>
          <cell r="AB226">
            <v>-1288.8022416085005</v>
          </cell>
          <cell r="AC226">
            <v>-282.943653636612</v>
          </cell>
          <cell r="AD226">
            <v>-713.24883948266506</v>
          </cell>
          <cell r="AE226">
            <v>-12772.915458403528</v>
          </cell>
          <cell r="AF226">
            <v>-706.38921551033854</v>
          </cell>
          <cell r="AG226">
            <v>-525.89810144063085</v>
          </cell>
          <cell r="AH226">
            <v>-1100.2162182638422</v>
          </cell>
          <cell r="AI226">
            <v>-415.22052381467074</v>
          </cell>
          <cell r="AJ226">
            <v>-853.67916202824563</v>
          </cell>
          <cell r="AK226">
            <v>-422.78338387422264</v>
          </cell>
          <cell r="AL226">
            <v>-947.99536956101656</v>
          </cell>
          <cell r="AM226">
            <v>-2023.1052489029244</v>
          </cell>
          <cell r="AN226">
            <v>-2469.1307764379308</v>
          </cell>
          <cell r="AO226">
            <v>-979.80807750020176</v>
          </cell>
          <cell r="AP226">
            <v>-933.04288370348513</v>
          </cell>
          <cell r="AQ226">
            <v>-1395.6464973893017</v>
          </cell>
          <cell r="AR226">
            <v>-14815.921969354153</v>
          </cell>
          <cell r="AS226">
            <v>-314.55196816939861</v>
          </cell>
          <cell r="AT226">
            <v>-466.19716092105955</v>
          </cell>
          <cell r="AU226">
            <v>-747.37709945719689</v>
          </cell>
          <cell r="AV226">
            <v>-517.50180819630623</v>
          </cell>
          <cell r="AW226">
            <v>-428.66413510311395</v>
          </cell>
          <cell r="AX226">
            <v>-2659.4476705705747</v>
          </cell>
          <cell r="AY226">
            <v>-2489.8274138970301</v>
          </cell>
          <cell r="AZ226">
            <v>-2203.697913037613</v>
          </cell>
          <cell r="BA226">
            <v>-2713.3152999999002</v>
          </cell>
          <cell r="BB226">
            <v>-955.93960000015795</v>
          </cell>
          <cell r="BC226">
            <v>-614.32700000051409</v>
          </cell>
          <cell r="BD226">
            <v>-705.07490000035614</v>
          </cell>
          <cell r="BE226">
            <v>-3614.3943900093436</v>
          </cell>
          <cell r="BF226">
            <v>-293.2163000004366</v>
          </cell>
          <cell r="BG226">
            <v>-279.19189999997616</v>
          </cell>
          <cell r="BH226">
            <v>-152.39610000001267</v>
          </cell>
          <cell r="BI226">
            <v>-200.50589999975637</v>
          </cell>
          <cell r="BJ226">
            <v>-8.1380000002682209</v>
          </cell>
          <cell r="BK226">
            <v>-280.64610000001267</v>
          </cell>
          <cell r="BL226">
            <v>-1162.4967000000179</v>
          </cell>
          <cell r="BM226">
            <v>-628.62708999961615</v>
          </cell>
          <cell r="BN226">
            <v>-353.96414999943227</v>
          </cell>
          <cell r="BO226">
            <v>-176.55989999976009</v>
          </cell>
          <cell r="BP226">
            <v>202.76310000009835</v>
          </cell>
          <cell r="BQ226">
            <v>-281.41535000037402</v>
          </cell>
          <cell r="BR226">
            <v>-3254.7475000023842</v>
          </cell>
          <cell r="BS226">
            <v>-200.04463999997824</v>
          </cell>
          <cell r="BT226">
            <v>-55.613899999298155</v>
          </cell>
          <cell r="BU226">
            <v>-124.25229999981821</v>
          </cell>
          <cell r="BV226">
            <v>-131.46839999966323</v>
          </cell>
          <cell r="BW226">
            <v>-232.56460000015795</v>
          </cell>
          <cell r="BX226">
            <v>-269.07839999999851</v>
          </cell>
          <cell r="BY226">
            <v>-1755.4865500004962</v>
          </cell>
          <cell r="BZ226">
            <v>-1059.2663000002503</v>
          </cell>
          <cell r="CA226">
            <v>786.31099999975413</v>
          </cell>
          <cell r="CB226">
            <v>-155.03580000065267</v>
          </cell>
          <cell r="CC226">
            <v>-42.474509999155998</v>
          </cell>
          <cell r="CD226">
            <v>-15.77309999987483</v>
          </cell>
          <cell r="CE226">
            <v>-6115.0998099967837</v>
          </cell>
          <cell r="CF226">
            <v>-667.26829999964684</v>
          </cell>
          <cell r="CG226">
            <v>-52.896270000375807</v>
          </cell>
          <cell r="CH226">
            <v>118.59300000034273</v>
          </cell>
          <cell r="CI226">
            <v>-149.70216999994591</v>
          </cell>
          <cell r="CJ226">
            <v>135.16160000022501</v>
          </cell>
          <cell r="CK226">
            <v>-940.54681000020355</v>
          </cell>
          <cell r="CL226">
            <v>-2332.4678999995813</v>
          </cell>
          <cell r="CM226">
            <v>-1226.7420399999246</v>
          </cell>
          <cell r="CN226">
            <v>-158.09439999982715</v>
          </cell>
          <cell r="CO226">
            <v>-439.70000000018626</v>
          </cell>
          <cell r="CP226">
            <v>-69.363439999520779</v>
          </cell>
          <cell r="CQ226">
            <v>-332.0730800004676</v>
          </cell>
          <cell r="CR226">
            <v>-3997.2184199988842</v>
          </cell>
          <cell r="CS226">
            <v>-255.76666999980807</v>
          </cell>
          <cell r="CT226">
            <v>-201.99949999991804</v>
          </cell>
          <cell r="CU226">
            <v>-212.31309999991208</v>
          </cell>
          <cell r="CV226">
            <v>97.110499999951571</v>
          </cell>
          <cell r="CW226">
            <v>-1.8825000002980232</v>
          </cell>
          <cell r="CX226">
            <v>-860.63046000059694</v>
          </cell>
          <cell r="CY226">
            <v>-1055.4620000002906</v>
          </cell>
          <cell r="CZ226">
            <v>-914.03259999956936</v>
          </cell>
          <cell r="DA226">
            <v>86.148300000466406</v>
          </cell>
          <cell r="DB226">
            <v>104.56314999982715</v>
          </cell>
          <cell r="DC226">
            <v>-70.041439999826252</v>
          </cell>
          <cell r="DD226">
            <v>-712.91210000030696</v>
          </cell>
          <cell r="DE226">
            <v>-9973.6828800141811</v>
          </cell>
          <cell r="DF226">
            <v>-147.40220000036061</v>
          </cell>
          <cell r="DG226">
            <v>-503.53489999938756</v>
          </cell>
          <cell r="DH226">
            <v>-346.9569000005722</v>
          </cell>
          <cell r="DI226">
            <v>-1725.9248999999836</v>
          </cell>
          <cell r="DJ226">
            <v>194.44569000042975</v>
          </cell>
          <cell r="DK226">
            <v>-1606.1088000005111</v>
          </cell>
          <cell r="DL226">
            <v>-2600.1537999995053</v>
          </cell>
          <cell r="DM226">
            <v>-2362.5483499998227</v>
          </cell>
          <cell r="DN226">
            <v>-833.35549999959767</v>
          </cell>
          <cell r="DO226">
            <v>-281.32816000003368</v>
          </cell>
          <cell r="DP226">
            <v>271.45194000005722</v>
          </cell>
          <cell r="DQ226">
            <v>-32.266999999992549</v>
          </cell>
          <cell r="DR226">
            <v>-8432.4853799790144</v>
          </cell>
          <cell r="DS226">
            <v>14.40669999923557</v>
          </cell>
          <cell r="DT226">
            <v>-527.79725999943912</v>
          </cell>
          <cell r="DU226">
            <v>-130.23523999936879</v>
          </cell>
          <cell r="DV226">
            <v>-207.90886999946088</v>
          </cell>
          <cell r="DW226">
            <v>376.23786000069231</v>
          </cell>
          <cell r="DX226">
            <v>-471.61510000005364</v>
          </cell>
          <cell r="DY226">
            <v>-2884.1775699993595</v>
          </cell>
          <cell r="DZ226">
            <v>-3032.1723299995065</v>
          </cell>
          <cell r="EA226">
            <v>-680.95120000001043</v>
          </cell>
          <cell r="EB226">
            <v>-122.74727999977767</v>
          </cell>
          <cell r="EC226">
            <v>-196.79008999932557</v>
          </cell>
          <cell r="ED226">
            <v>-568.73500000033528</v>
          </cell>
        </row>
        <row r="227">
          <cell r="F227">
            <v>-3.2927274242392741</v>
          </cell>
          <cell r="G227">
            <v>-1.2743735673138872</v>
          </cell>
          <cell r="H227">
            <v>10.672152388549875</v>
          </cell>
          <cell r="I227">
            <v>16.428160455776379</v>
          </cell>
          <cell r="J227">
            <v>18.512275217974093</v>
          </cell>
          <cell r="K227">
            <v>15.604087205254473</v>
          </cell>
          <cell r="L227">
            <v>11.164566971361637</v>
          </cell>
          <cell r="M227">
            <v>4.2810505672823638</v>
          </cell>
          <cell r="N227">
            <v>13.067796829156578</v>
          </cell>
          <cell r="O227">
            <v>4.8586454338510521</v>
          </cell>
          <cell r="P227">
            <v>9.4640700008603744</v>
          </cell>
          <cell r="Q227">
            <v>-2.4201566983247176</v>
          </cell>
          <cell r="R227">
            <v>199.68551734089851</v>
          </cell>
          <cell r="S227">
            <v>0.13626221718732268</v>
          </cell>
          <cell r="T227">
            <v>1.852340673096478</v>
          </cell>
          <cell r="U227">
            <v>12.044762375706341</v>
          </cell>
          <cell r="V227">
            <v>7.9538594803889282</v>
          </cell>
          <cell r="W227">
            <v>10.969189240830019</v>
          </cell>
          <cell r="X227">
            <v>20.452647410798818</v>
          </cell>
          <cell r="Y227">
            <v>42.901561843464151</v>
          </cell>
          <cell r="Z227">
            <v>48.248652664478868</v>
          </cell>
          <cell r="AA227">
            <v>37.989854119019583</v>
          </cell>
          <cell r="AB227">
            <v>10.54089927172754</v>
          </cell>
          <cell r="AC227">
            <v>2.8918101463350467</v>
          </cell>
          <cell r="AD227">
            <v>3.703677898272872</v>
          </cell>
          <cell r="AE227">
            <v>241.79722526296973</v>
          </cell>
          <cell r="AF227">
            <v>6.8587009262992069</v>
          </cell>
          <cell r="AG227">
            <v>5.7880864613689482</v>
          </cell>
          <cell r="AH227">
            <v>15.561909093987197</v>
          </cell>
          <cell r="AI227">
            <v>14.133538598427549</v>
          </cell>
          <cell r="AJ227">
            <v>17.775462322402745</v>
          </cell>
          <cell r="AK227">
            <v>16.393073293496855</v>
          </cell>
          <cell r="AL227">
            <v>30.705179465701804</v>
          </cell>
          <cell r="AM227">
            <v>55.542189086554572</v>
          </cell>
          <cell r="AN227">
            <v>44.26255004783161</v>
          </cell>
          <cell r="AO227">
            <v>16.394443296827376</v>
          </cell>
          <cell r="AP227">
            <v>10.354905918007717</v>
          </cell>
          <cell r="AQ227">
            <v>8.0271867539267987</v>
          </cell>
          <cell r="AR227">
            <v>211.47608918882906</v>
          </cell>
          <cell r="AS227">
            <v>6.0074087930843234</v>
          </cell>
          <cell r="AT227">
            <v>6.0622761031845585</v>
          </cell>
          <cell r="AU227">
            <v>14.409039566991851</v>
          </cell>
          <cell r="AV227">
            <v>14.091931888018735</v>
          </cell>
          <cell r="AW227">
            <v>16.127779892180115</v>
          </cell>
          <cell r="AX227">
            <v>54.332385608344339</v>
          </cell>
          <cell r="AY227">
            <v>48.979196386877447</v>
          </cell>
          <cell r="AZ227">
            <v>51.466070949565619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0.26029999926686287</v>
          </cell>
          <cell r="BF227">
            <v>0</v>
          </cell>
          <cell r="BG227">
            <v>0</v>
          </cell>
          <cell r="BH227">
            <v>0</v>
          </cell>
          <cell r="BI227">
            <v>0.2602999999653548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-3.8974999971687794</v>
          </cell>
          <cell r="BS227">
            <v>-3.8975000000791624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10.224299998953938</v>
          </cell>
          <cell r="CF227">
            <v>9.5250999999698251</v>
          </cell>
          <cell r="CG227">
            <v>0.47430000000167638</v>
          </cell>
          <cell r="CH227">
            <v>0</v>
          </cell>
          <cell r="CI227">
            <v>0.22490000003017485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107.42870000004768</v>
          </cell>
          <cell r="CS227">
            <v>0</v>
          </cell>
          <cell r="CT227">
            <v>9.9999998928979039E-3</v>
          </cell>
          <cell r="CU227">
            <v>0</v>
          </cell>
          <cell r="CV227">
            <v>117.0564000000013</v>
          </cell>
          <cell r="CW227">
            <v>0</v>
          </cell>
          <cell r="CX227">
            <v>0</v>
          </cell>
          <cell r="CY227">
            <v>0</v>
          </cell>
          <cell r="CZ227">
            <v>-9.637699999846518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E227">
            <v>-63.072199998423457</v>
          </cell>
          <cell r="DF227">
            <v>0</v>
          </cell>
          <cell r="DG227">
            <v>-1.896500000031665</v>
          </cell>
          <cell r="DH227">
            <v>0</v>
          </cell>
          <cell r="DI227">
            <v>0.83059999998658895</v>
          </cell>
          <cell r="DJ227">
            <v>0</v>
          </cell>
          <cell r="DK227">
            <v>0</v>
          </cell>
          <cell r="DL227">
            <v>0</v>
          </cell>
          <cell r="DM227">
            <v>-62.520299999974668</v>
          </cell>
          <cell r="DN227">
            <v>0</v>
          </cell>
          <cell r="DO227">
            <v>0.51399999996647239</v>
          </cell>
          <cell r="DP227">
            <v>0</v>
          </cell>
          <cell r="DQ227">
            <v>0</v>
          </cell>
          <cell r="DR227">
            <v>-755.22030000016093</v>
          </cell>
          <cell r="DS227">
            <v>0</v>
          </cell>
          <cell r="DT227">
            <v>-1.2023999999510124</v>
          </cell>
          <cell r="DU227">
            <v>-0.67619999998714775</v>
          </cell>
          <cell r="DV227">
            <v>-139.79379999998491</v>
          </cell>
          <cell r="DW227">
            <v>0</v>
          </cell>
          <cell r="DX227">
            <v>0</v>
          </cell>
          <cell r="DY227">
            <v>-7.4144000001251698</v>
          </cell>
          <cell r="DZ227">
            <v>-610.1938000000082</v>
          </cell>
          <cell r="EA227">
            <v>0.54500000004190952</v>
          </cell>
          <cell r="EB227">
            <v>3.5152999999700114</v>
          </cell>
          <cell r="EC227">
            <v>0</v>
          </cell>
          <cell r="ED227">
            <v>0</v>
          </cell>
        </row>
        <row r="228">
          <cell r="F228">
            <v>16.310025865212083</v>
          </cell>
          <cell r="G228">
            <v>-1.8265115314279683</v>
          </cell>
          <cell r="H228">
            <v>-28.29265346575994</v>
          </cell>
          <cell r="I228">
            <v>-343.69504418037832</v>
          </cell>
          <cell r="J228">
            <v>-246.96495407813927</v>
          </cell>
          <cell r="K228">
            <v>-955.3182972650975</v>
          </cell>
          <cell r="L228">
            <v>-2858.3122890354134</v>
          </cell>
          <cell r="M228">
            <v>-2412.9634159563575</v>
          </cell>
          <cell r="N228">
            <v>-1413.9574558282038</v>
          </cell>
          <cell r="O228">
            <v>-16.385156139032915</v>
          </cell>
          <cell r="P228">
            <v>4.3214004492620006</v>
          </cell>
          <cell r="Q228">
            <v>-4.334567008074373</v>
          </cell>
          <cell r="R228">
            <v>-3574.8303504949436</v>
          </cell>
          <cell r="S228">
            <v>22.96340191620402</v>
          </cell>
          <cell r="T228">
            <v>-14.178050488233566</v>
          </cell>
          <cell r="U228">
            <v>16.488056092872284</v>
          </cell>
          <cell r="V228">
            <v>-12.428869527939241</v>
          </cell>
          <cell r="W228">
            <v>-10.202623512537684</v>
          </cell>
          <cell r="X228">
            <v>-126.47199867677409</v>
          </cell>
          <cell r="Y228">
            <v>-1219.6573292958783</v>
          </cell>
          <cell r="Z228">
            <v>-1814.7866462912643</v>
          </cell>
          <cell r="AA228">
            <v>-278.31799820868764</v>
          </cell>
          <cell r="AB228">
            <v>-117.54221085400786</v>
          </cell>
          <cell r="AC228">
            <v>1.8802701872773468</v>
          </cell>
          <cell r="AD228">
            <v>-22.576351834693924</v>
          </cell>
          <cell r="AE228">
            <v>-3347.8162551019341</v>
          </cell>
          <cell r="AF228">
            <v>-8.2553157665533945</v>
          </cell>
          <cell r="AG228">
            <v>-2.3138869489193894</v>
          </cell>
          <cell r="AH228">
            <v>-3.3122465320047922</v>
          </cell>
          <cell r="AI228">
            <v>10.914674870902672</v>
          </cell>
          <cell r="AJ228">
            <v>-197.36028896900825</v>
          </cell>
          <cell r="AK228">
            <v>-115.84287524211686</v>
          </cell>
          <cell r="AL228">
            <v>-1027.6023163038772</v>
          </cell>
          <cell r="AM228">
            <v>-1768.9559060486499</v>
          </cell>
          <cell r="AN228">
            <v>-235.82823715626728</v>
          </cell>
          <cell r="AO228">
            <v>-16.474536227411591</v>
          </cell>
          <cell r="AP228">
            <v>15.879414049151819</v>
          </cell>
          <cell r="AQ228">
            <v>1.335265172237996</v>
          </cell>
          <cell r="AR228">
            <v>-4396.0456913877279</v>
          </cell>
          <cell r="AS228">
            <v>2.5056845080689527</v>
          </cell>
          <cell r="AT228">
            <v>-2.67500196385663</v>
          </cell>
          <cell r="AU228">
            <v>-47.527101897168905</v>
          </cell>
          <cell r="AV228">
            <v>9.6564308835659176</v>
          </cell>
          <cell r="AW228">
            <v>-109.30480058433022</v>
          </cell>
          <cell r="AX228">
            <v>-127.86891388345975</v>
          </cell>
          <cell r="AY228">
            <v>-1848.3164274077863</v>
          </cell>
          <cell r="AZ228">
            <v>-2036.5707610421814</v>
          </cell>
          <cell r="BA228">
            <v>-218.60776000004262</v>
          </cell>
          <cell r="BB228">
            <v>-12.780139999929816</v>
          </cell>
          <cell r="BC228">
            <v>-2.448670000070706</v>
          </cell>
          <cell r="BD228">
            <v>-2.1082300000125542</v>
          </cell>
          <cell r="BE228">
            <v>-190.26290000136942</v>
          </cell>
          <cell r="BF228">
            <v>0</v>
          </cell>
          <cell r="BG228">
            <v>-53.832779999997001</v>
          </cell>
          <cell r="BH228">
            <v>18.913510000042152</v>
          </cell>
          <cell r="BI228">
            <v>1.8224800000316463</v>
          </cell>
          <cell r="BJ228">
            <v>13.557350000017323</v>
          </cell>
          <cell r="BK228">
            <v>-78.598759999964386</v>
          </cell>
          <cell r="BL228">
            <v>4.8831399999326095</v>
          </cell>
          <cell r="BM228">
            <v>-162.86962000001222</v>
          </cell>
          <cell r="BN228">
            <v>-23.924079999909736</v>
          </cell>
          <cell r="BO228">
            <v>61.904470000066794</v>
          </cell>
          <cell r="BP228">
            <v>9.0972899999469519</v>
          </cell>
          <cell r="BQ228">
            <v>18.784099999931641</v>
          </cell>
          <cell r="BR228">
            <v>-264.12598000001162</v>
          </cell>
          <cell r="BS228">
            <v>-7.1959700000006706</v>
          </cell>
          <cell r="BT228">
            <v>29.240640000032727</v>
          </cell>
          <cell r="BU228">
            <v>99.281110000098124</v>
          </cell>
          <cell r="BV228">
            <v>2.3327399999834597</v>
          </cell>
          <cell r="BW228">
            <v>39.118959999992512</v>
          </cell>
          <cell r="BX228">
            <v>3.2959999999729916</v>
          </cell>
          <cell r="BY228">
            <v>-169.22647999995388</v>
          </cell>
          <cell r="BZ228">
            <v>-216.6357100000605</v>
          </cell>
          <cell r="CA228">
            <v>-99.490749999997206</v>
          </cell>
          <cell r="CB228">
            <v>45.834860000060871</v>
          </cell>
          <cell r="CC228">
            <v>1.3010599999688566</v>
          </cell>
          <cell r="CD228">
            <v>8.0175599999492988</v>
          </cell>
          <cell r="CE228">
            <v>471.86823000013828</v>
          </cell>
          <cell r="CF228">
            <v>9.8857500000158325</v>
          </cell>
          <cell r="CG228">
            <v>19.028479999979027</v>
          </cell>
          <cell r="CH228">
            <v>75.13746999995783</v>
          </cell>
          <cell r="CI228">
            <v>3.4220099999802187</v>
          </cell>
          <cell r="CJ228">
            <v>-139.38498999999138</v>
          </cell>
          <cell r="CK228">
            <v>-18.997719999984838</v>
          </cell>
          <cell r="CL228">
            <v>-351.97781000006944</v>
          </cell>
          <cell r="CM228">
            <v>695.24432000005618</v>
          </cell>
          <cell r="CN228">
            <v>20.763050000066869</v>
          </cell>
          <cell r="CO228">
            <v>116.82565999997314</v>
          </cell>
          <cell r="CP228">
            <v>55.528449999983422</v>
          </cell>
          <cell r="CQ228">
            <v>-13.606440000003204</v>
          </cell>
          <cell r="CR228">
            <v>-675.20364999957383</v>
          </cell>
          <cell r="CS228">
            <v>-26.749479999998584</v>
          </cell>
          <cell r="CT228">
            <v>-111.18690999998944</v>
          </cell>
          <cell r="CU228">
            <v>-22.223460000008345</v>
          </cell>
          <cell r="CV228">
            <v>4.0533699999796227</v>
          </cell>
          <cell r="CW228">
            <v>44.03034000005573</v>
          </cell>
          <cell r="CX228">
            <v>-24.977209999924526</v>
          </cell>
          <cell r="CY228">
            <v>-214.29784999997355</v>
          </cell>
          <cell r="CZ228">
            <v>-350.15525000006892</v>
          </cell>
          <cell r="DA228">
            <v>-23.946609999984503</v>
          </cell>
          <cell r="DB228">
            <v>114.77744000009261</v>
          </cell>
          <cell r="DC228">
            <v>-70.64433000003919</v>
          </cell>
          <cell r="DD228">
            <v>6.1162999999942258</v>
          </cell>
          <cell r="DE228">
            <v>-1501.6527299974114</v>
          </cell>
          <cell r="DF228">
            <v>-208.64910000003874</v>
          </cell>
          <cell r="DG228">
            <v>29.037620000075549</v>
          </cell>
          <cell r="DH228">
            <v>54.337259999942034</v>
          </cell>
          <cell r="DI228">
            <v>-27.009819999919273</v>
          </cell>
          <cell r="DJ228">
            <v>-3.0287200000602752</v>
          </cell>
          <cell r="DK228">
            <v>-88.176469999947585</v>
          </cell>
          <cell r="DL228">
            <v>-563.11229999992065</v>
          </cell>
          <cell r="DM228">
            <v>-431.77081999997608</v>
          </cell>
          <cell r="DN228">
            <v>-140.26040000002831</v>
          </cell>
          <cell r="DO228">
            <v>-4.4975499999709427</v>
          </cell>
          <cell r="DP228">
            <v>105.77012000000104</v>
          </cell>
          <cell r="DQ228">
            <v>-224.29255000001285</v>
          </cell>
          <cell r="DR228">
            <v>-3603.3603800013661</v>
          </cell>
          <cell r="DS228">
            <v>-222.22349999996368</v>
          </cell>
          <cell r="DT228">
            <v>-63.778659999952652</v>
          </cell>
          <cell r="DU228">
            <v>-7.7002300000749528</v>
          </cell>
          <cell r="DV228">
            <v>-39.617280000005849</v>
          </cell>
          <cell r="DW228">
            <v>41.299699999974109</v>
          </cell>
          <cell r="DX228">
            <v>-0.93206999998074025</v>
          </cell>
          <cell r="DY228">
            <v>-1085.8102399997879</v>
          </cell>
          <cell r="DZ228">
            <v>-2427.1268599999603</v>
          </cell>
          <cell r="EA228">
            <v>-27.423859999980778</v>
          </cell>
          <cell r="EB228">
            <v>-246.02079999994021</v>
          </cell>
          <cell r="EC228">
            <v>-1.8278799999970943</v>
          </cell>
          <cell r="ED228">
            <v>477.80129999993369</v>
          </cell>
        </row>
        <row r="229">
          <cell r="F229">
            <v>-635.74952352046967</v>
          </cell>
          <cell r="G229">
            <v>-509.05377419898286</v>
          </cell>
          <cell r="H229">
            <v>36.444742374122143</v>
          </cell>
          <cell r="I229">
            <v>0</v>
          </cell>
          <cell r="J229">
            <v>0</v>
          </cell>
          <cell r="K229">
            <v>0</v>
          </cell>
          <cell r="L229">
            <v>-20.161460625939071</v>
          </cell>
          <cell r="M229">
            <v>-29.249404217349365</v>
          </cell>
          <cell r="N229">
            <v>-1.1510921875014901</v>
          </cell>
          <cell r="O229">
            <v>-3.4716552505269647</v>
          </cell>
          <cell r="P229">
            <v>-242.11499999975786</v>
          </cell>
          <cell r="Q229">
            <v>-13.818900000303984</v>
          </cell>
          <cell r="R229">
            <v>-2519.5483000054955</v>
          </cell>
          <cell r="S229">
            <v>-395.76040000002831</v>
          </cell>
          <cell r="T229">
            <v>-301.95199999958277</v>
          </cell>
          <cell r="U229">
            <v>-356.99580000014976</v>
          </cell>
          <cell r="V229">
            <v>-181.91650000005029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-97.083300000056624</v>
          </cell>
          <cell r="AB229">
            <v>-261.59639999968931</v>
          </cell>
          <cell r="AC229">
            <v>-411.25040000025183</v>
          </cell>
          <cell r="AD229">
            <v>-512.99350000033155</v>
          </cell>
          <cell r="AE229">
            <v>-3990.5047000013292</v>
          </cell>
          <cell r="AF229">
            <v>-1112.3137999996543</v>
          </cell>
          <cell r="AG229">
            <v>-265.59370000008494</v>
          </cell>
          <cell r="AH229">
            <v>-260.11160000017844</v>
          </cell>
          <cell r="AI229">
            <v>-61.82730000000447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-484.01850000023842</v>
          </cell>
          <cell r="AP229">
            <v>-697.47300000023097</v>
          </cell>
          <cell r="AQ229">
            <v>-1109.1668000002392</v>
          </cell>
          <cell r="AR229">
            <v>-6356.4422999992967</v>
          </cell>
          <cell r="AS229">
            <v>-1514.903599999845</v>
          </cell>
          <cell r="AT229">
            <v>-451.88210000004619</v>
          </cell>
          <cell r="AU229">
            <v>-156.75809999997728</v>
          </cell>
          <cell r="AV229">
            <v>-111.77419999986887</v>
          </cell>
          <cell r="AW229">
            <v>0</v>
          </cell>
          <cell r="AX229">
            <v>0</v>
          </cell>
          <cell r="AY229">
            <v>0</v>
          </cell>
          <cell r="AZ229">
            <v>-607.81740000005811</v>
          </cell>
          <cell r="BA229">
            <v>-1548.1500999992713</v>
          </cell>
          <cell r="BB229">
            <v>-867.40939999977127</v>
          </cell>
          <cell r="BC229">
            <v>-553.7074000001885</v>
          </cell>
          <cell r="BD229">
            <v>-544.04000000003725</v>
          </cell>
          <cell r="BE229">
            <v>-1444.1324000023305</v>
          </cell>
          <cell r="BF229">
            <v>384.01709999982268</v>
          </cell>
          <cell r="BG229">
            <v>-436.89209999982268</v>
          </cell>
          <cell r="BH229">
            <v>-64.413200000184588</v>
          </cell>
          <cell r="BI229">
            <v>-19.402600000146776</v>
          </cell>
          <cell r="BJ229">
            <v>0</v>
          </cell>
          <cell r="BK229">
            <v>-217.18760000006296</v>
          </cell>
          <cell r="BL229">
            <v>-163.81769999954849</v>
          </cell>
          <cell r="BM229">
            <v>-463.54010000033304</v>
          </cell>
          <cell r="BN229">
            <v>-126.56180000025779</v>
          </cell>
          <cell r="BO229">
            <v>-169.20949999988079</v>
          </cell>
          <cell r="BP229">
            <v>-6.6255999999120831</v>
          </cell>
          <cell r="BQ229">
            <v>-160.49929999979213</v>
          </cell>
          <cell r="BR229">
            <v>-2936.2746999971569</v>
          </cell>
          <cell r="BS229">
            <v>3.6965000000782311</v>
          </cell>
          <cell r="BT229">
            <v>1463.6673999996856</v>
          </cell>
          <cell r="BU229">
            <v>0</v>
          </cell>
          <cell r="BV229">
            <v>12.968799999915063</v>
          </cell>
          <cell r="BW229">
            <v>0</v>
          </cell>
          <cell r="BX229">
            <v>0</v>
          </cell>
          <cell r="BY229">
            <v>-323.1246999995783</v>
          </cell>
          <cell r="BZ229">
            <v>-875.68129999982193</v>
          </cell>
          <cell r="CA229">
            <v>-1797.4793999996036</v>
          </cell>
          <cell r="CB229">
            <v>-34.90749999973923</v>
          </cell>
          <cell r="CC229">
            <v>69.762899999972433</v>
          </cell>
          <cell r="CD229">
            <v>-1455.1773999999277</v>
          </cell>
          <cell r="CE229">
            <v>-1553.5025999955833</v>
          </cell>
          <cell r="CF229">
            <v>435.57779999962077</v>
          </cell>
          <cell r="CG229">
            <v>-80.385400000028312</v>
          </cell>
          <cell r="CH229">
            <v>0</v>
          </cell>
          <cell r="CI229">
            <v>-27.086600000038743</v>
          </cell>
          <cell r="CJ229">
            <v>0</v>
          </cell>
          <cell r="CK229">
            <v>36.54009999986738</v>
          </cell>
          <cell r="CL229">
            <v>-398.31440000003204</v>
          </cell>
          <cell r="CM229">
            <v>-686.93070000037551</v>
          </cell>
          <cell r="CN229">
            <v>-282.9750999994576</v>
          </cell>
          <cell r="CO229">
            <v>-394.46799999987707</v>
          </cell>
          <cell r="CP229">
            <v>-47.682299999985844</v>
          </cell>
          <cell r="CQ229">
            <v>-107.77799999993294</v>
          </cell>
          <cell r="CR229">
            <v>-2995.0615000016987</v>
          </cell>
          <cell r="CS229">
            <v>-65.266700000036508</v>
          </cell>
          <cell r="CT229">
            <v>-72.547200000379235</v>
          </cell>
          <cell r="CU229">
            <v>17.341299999970943</v>
          </cell>
          <cell r="CV229">
            <v>-14.046100000152364</v>
          </cell>
          <cell r="CW229">
            <v>0</v>
          </cell>
          <cell r="CX229">
            <v>-166.187900000019</v>
          </cell>
          <cell r="CY229">
            <v>-387.67020000005141</v>
          </cell>
          <cell r="CZ229">
            <v>-1145.366199999582</v>
          </cell>
          <cell r="DA229">
            <v>-797.90480000013486</v>
          </cell>
          <cell r="DB229">
            <v>-198.07470000023022</v>
          </cell>
          <cell r="DC229">
            <v>-151.00540000014007</v>
          </cell>
          <cell r="DD229">
            <v>-14.333600000012666</v>
          </cell>
          <cell r="DE229">
            <v>-2562.5880000069737</v>
          </cell>
          <cell r="DF229">
            <v>-19.223900000099093</v>
          </cell>
          <cell r="DG229">
            <v>-370.89649999979883</v>
          </cell>
          <cell r="DH229">
            <v>-30.306700000073761</v>
          </cell>
          <cell r="DI229">
            <v>13.850300000282004</v>
          </cell>
          <cell r="DJ229">
            <v>0</v>
          </cell>
          <cell r="DK229">
            <v>-48.587599999969825</v>
          </cell>
          <cell r="DL229">
            <v>-566.4004000001587</v>
          </cell>
          <cell r="DM229">
            <v>-700.61310000019148</v>
          </cell>
          <cell r="DN229">
            <v>-567.71650000009686</v>
          </cell>
          <cell r="DO229">
            <v>-397.69610000029206</v>
          </cell>
          <cell r="DP229">
            <v>-426.89749999996275</v>
          </cell>
          <cell r="DQ229">
            <v>551.89999999944121</v>
          </cell>
          <cell r="DR229">
            <v>-3143.5659999921918</v>
          </cell>
          <cell r="DS229">
            <v>-1811.7906999997795</v>
          </cell>
          <cell r="DT229">
            <v>-203.74870000034571</v>
          </cell>
          <cell r="DU229">
            <v>-23.356299999984913</v>
          </cell>
          <cell r="DV229">
            <v>-322.59910000022501</v>
          </cell>
          <cell r="DW229">
            <v>0</v>
          </cell>
          <cell r="DX229">
            <v>-109.07159999990836</v>
          </cell>
          <cell r="DY229">
            <v>-437.34539999999106</v>
          </cell>
          <cell r="DZ229">
            <v>-542.9375</v>
          </cell>
          <cell r="EA229">
            <v>-947.9183999998495</v>
          </cell>
          <cell r="EB229">
            <v>-421.26690000016242</v>
          </cell>
          <cell r="EC229">
            <v>-323.69850000040606</v>
          </cell>
          <cell r="ED229">
            <v>2000.1671000001952</v>
          </cell>
        </row>
        <row r="230">
          <cell r="F230">
            <v>-103.5756215127185</v>
          </cell>
          <cell r="G230">
            <v>-663.43223200924695</v>
          </cell>
          <cell r="H230">
            <v>-791.44902268238366</v>
          </cell>
          <cell r="I230">
            <v>-1714.5611507375725</v>
          </cell>
          <cell r="J230">
            <v>-1065.1718362187967</v>
          </cell>
          <cell r="K230">
            <v>-863.84455488156527</v>
          </cell>
          <cell r="L230">
            <v>65.25355794467032</v>
          </cell>
          <cell r="M230">
            <v>23.946784363128245</v>
          </cell>
          <cell r="N230">
            <v>74.100100306794047</v>
          </cell>
          <cell r="O230">
            <v>-179.42621366865933</v>
          </cell>
          <cell r="P230">
            <v>-889.55533582251519</v>
          </cell>
          <cell r="Q230">
            <v>-1264.983666296117</v>
          </cell>
          <cell r="R230">
            <v>-9261.3112225756049</v>
          </cell>
          <cell r="S230">
            <v>-649.66532103624195</v>
          </cell>
          <cell r="T230">
            <v>-506.40498111676425</v>
          </cell>
          <cell r="U230">
            <v>-954.9657009691</v>
          </cell>
          <cell r="V230">
            <v>-243.709300219547</v>
          </cell>
          <cell r="W230">
            <v>-140.19364125002176</v>
          </cell>
          <cell r="X230">
            <v>-970.92414558958262</v>
          </cell>
          <cell r="Y230">
            <v>-857.05373775120825</v>
          </cell>
          <cell r="Z230">
            <v>-823.49624565709382</v>
          </cell>
          <cell r="AA230">
            <v>-1635.7498747156933</v>
          </cell>
          <cell r="AB230">
            <v>-517.20695785339922</v>
          </cell>
          <cell r="AC230">
            <v>-666.95255855750293</v>
          </cell>
          <cell r="AD230">
            <v>-1294.9887578450143</v>
          </cell>
          <cell r="AE230">
            <v>-13063.916622430086</v>
          </cell>
          <cell r="AF230">
            <v>-1442.301886071451</v>
          </cell>
          <cell r="AG230">
            <v>-977.88602786604315</v>
          </cell>
          <cell r="AH230">
            <v>-1397.8297563996166</v>
          </cell>
          <cell r="AI230">
            <v>-1198.9863474234007</v>
          </cell>
          <cell r="AJ230">
            <v>-769.36933290818706</v>
          </cell>
          <cell r="AK230">
            <v>-121.95461174286902</v>
          </cell>
          <cell r="AL230">
            <v>-230.64713023882359</v>
          </cell>
          <cell r="AM230">
            <v>-410.87359937373549</v>
          </cell>
          <cell r="AN230">
            <v>-1570.1654348792508</v>
          </cell>
          <cell r="AO230">
            <v>-2043.4192151995376</v>
          </cell>
          <cell r="AP230">
            <v>-1414.62989602983</v>
          </cell>
          <cell r="AQ230">
            <v>-1485.8533843001351</v>
          </cell>
          <cell r="AR230">
            <v>-24187.126605212688</v>
          </cell>
          <cell r="AS230">
            <v>-1637.4795502433553</v>
          </cell>
          <cell r="AT230">
            <v>-734.47777461260557</v>
          </cell>
          <cell r="AU230">
            <v>-1213.0814994191751</v>
          </cell>
          <cell r="AV230">
            <v>-708.39019148703665</v>
          </cell>
          <cell r="AW230">
            <v>-1452.8319373484701</v>
          </cell>
          <cell r="AX230">
            <v>-4394.0610008351505</v>
          </cell>
          <cell r="AY230">
            <v>-1801.4472201978788</v>
          </cell>
          <cell r="AZ230">
            <v>-1743.7187310699373</v>
          </cell>
          <cell r="BA230">
            <v>-3714.3439000006765</v>
          </cell>
          <cell r="BB230">
            <v>-3102.7845999998972</v>
          </cell>
          <cell r="BC230">
            <v>-1934.9833000004292</v>
          </cell>
          <cell r="BD230">
            <v>-1749.5268999999389</v>
          </cell>
          <cell r="BE230">
            <v>-7029.0666999816895</v>
          </cell>
          <cell r="BF230">
            <v>1.086600000038743</v>
          </cell>
          <cell r="BG230">
            <v>-507.76059999968857</v>
          </cell>
          <cell r="BH230">
            <v>-386.19699999969453</v>
          </cell>
          <cell r="BI230">
            <v>-27.784800000023097</v>
          </cell>
          <cell r="BJ230">
            <v>-63.780799999833107</v>
          </cell>
          <cell r="BK230">
            <v>-714.30709999985993</v>
          </cell>
          <cell r="BL230">
            <v>-1818.6855000006035</v>
          </cell>
          <cell r="BM230">
            <v>-1987.7631000000983</v>
          </cell>
          <cell r="BN230">
            <v>-105.31439999956638</v>
          </cell>
          <cell r="BO230">
            <v>-655.52290000021458</v>
          </cell>
          <cell r="BP230">
            <v>-129.78600000031292</v>
          </cell>
          <cell r="BQ230">
            <v>-633.25109999999404</v>
          </cell>
          <cell r="BR230">
            <v>-10483.853199988604</v>
          </cell>
          <cell r="BS230">
            <v>-132.38740000035614</v>
          </cell>
          <cell r="BT230">
            <v>-844.20980000030249</v>
          </cell>
          <cell r="BU230">
            <v>-472.82760000042617</v>
          </cell>
          <cell r="BV230">
            <v>89.517500000074506</v>
          </cell>
          <cell r="BW230">
            <v>54.433300000149757</v>
          </cell>
          <cell r="BX230">
            <v>-819.88040000014007</v>
          </cell>
          <cell r="BY230">
            <v>-2109.5047000003979</v>
          </cell>
          <cell r="BZ230">
            <v>-1704.3569999998435</v>
          </cell>
          <cell r="CA230">
            <v>-3706.3733000000939</v>
          </cell>
          <cell r="CB230">
            <v>-695.65809999965131</v>
          </cell>
          <cell r="CC230">
            <v>140.62069999985397</v>
          </cell>
          <cell r="CD230">
            <v>-283.22640000004321</v>
          </cell>
          <cell r="CE230">
            <v>-4263.905399993062</v>
          </cell>
          <cell r="CF230">
            <v>-10.765100000426173</v>
          </cell>
          <cell r="CG230">
            <v>-331.26500000059605</v>
          </cell>
          <cell r="CH230">
            <v>-222.23350000008941</v>
          </cell>
          <cell r="CI230">
            <v>6.3389000003226101</v>
          </cell>
          <cell r="CJ230">
            <v>-100.98649999964982</v>
          </cell>
          <cell r="CK230">
            <v>-581.38070000056177</v>
          </cell>
          <cell r="CL230">
            <v>-1220.1770999999717</v>
          </cell>
          <cell r="CM230">
            <v>-981.76580000016838</v>
          </cell>
          <cell r="CN230">
            <v>-97.849799999967217</v>
          </cell>
          <cell r="CO230">
            <v>-509.89149999991059</v>
          </cell>
          <cell r="CP230">
            <v>-109.44079999998212</v>
          </cell>
          <cell r="CQ230">
            <v>-104.48849999997765</v>
          </cell>
          <cell r="CR230">
            <v>-3925.6141999810934</v>
          </cell>
          <cell r="CS230">
            <v>-346.6875</v>
          </cell>
          <cell r="CT230">
            <v>-256.34999999962747</v>
          </cell>
          <cell r="CU230">
            <v>-200.35419999994338</v>
          </cell>
          <cell r="CV230">
            <v>-196.31919999979436</v>
          </cell>
          <cell r="CW230">
            <v>199.23240000009537</v>
          </cell>
          <cell r="CX230">
            <v>-1143.5969000002369</v>
          </cell>
          <cell r="CY230">
            <v>-1793.985599999316</v>
          </cell>
          <cell r="CZ230">
            <v>860.30599999986589</v>
          </cell>
          <cell r="DA230">
            <v>-702.40670000016689</v>
          </cell>
          <cell r="DB230">
            <v>-116.14900000020862</v>
          </cell>
          <cell r="DC230">
            <v>-70.374499999918044</v>
          </cell>
          <cell r="DD230">
            <v>-158.92900000046939</v>
          </cell>
          <cell r="DE230">
            <v>-11115.606499999762</v>
          </cell>
          <cell r="DF230">
            <v>-138.6120000006631</v>
          </cell>
          <cell r="DG230">
            <v>-429.59899999946356</v>
          </cell>
          <cell r="DH230">
            <v>-649.83750000037253</v>
          </cell>
          <cell r="DI230">
            <v>-1331.68479999993</v>
          </cell>
          <cell r="DJ230">
            <v>-0.665200000628829</v>
          </cell>
          <cell r="DK230">
            <v>-1290.0585000002757</v>
          </cell>
          <cell r="DL230">
            <v>-2913.1119999997318</v>
          </cell>
          <cell r="DM230">
            <v>-1927.5374999996275</v>
          </cell>
          <cell r="DN230">
            <v>-947.98450000025332</v>
          </cell>
          <cell r="DO230">
            <v>-733.0734999999404</v>
          </cell>
          <cell r="DP230">
            <v>-403.98199999984354</v>
          </cell>
          <cell r="DQ230">
            <v>-349.45999999903142</v>
          </cell>
          <cell r="DR230">
            <v>-10354.467500016093</v>
          </cell>
          <cell r="DS230">
            <v>-1580.8175000008196</v>
          </cell>
          <cell r="DT230">
            <v>-472.15049999952316</v>
          </cell>
          <cell r="DU230">
            <v>-865.13950000051409</v>
          </cell>
          <cell r="DV230">
            <v>-20.463500000536442</v>
          </cell>
          <cell r="DW230">
            <v>265.32899999991059</v>
          </cell>
          <cell r="DX230">
            <v>-1396.605500000529</v>
          </cell>
          <cell r="DY230">
            <v>-2999.4499999992549</v>
          </cell>
          <cell r="DZ230">
            <v>-920.12550000101328</v>
          </cell>
          <cell r="EA230">
            <v>-1136.5544999986887</v>
          </cell>
          <cell r="EB230">
            <v>-394.00950000062585</v>
          </cell>
          <cell r="EC230">
            <v>-615.06900000013411</v>
          </cell>
          <cell r="ED230">
            <v>-219.41149999946356</v>
          </cell>
        </row>
        <row r="231">
          <cell r="F231">
            <v>-6.68112110812217</v>
          </cell>
          <cell r="G231">
            <v>-182.89099150337279</v>
          </cell>
          <cell r="H231">
            <v>-594.19315559882671</v>
          </cell>
          <cell r="I231">
            <v>-720.89047385659069</v>
          </cell>
          <cell r="J231">
            <v>-1978.3762032939121</v>
          </cell>
          <cell r="K231">
            <v>-1388.1458533043042</v>
          </cell>
          <cell r="L231">
            <v>-2410.5757416663691</v>
          </cell>
          <cell r="M231">
            <v>-1935.9715435476974</v>
          </cell>
          <cell r="N231">
            <v>-1252.7806976707652</v>
          </cell>
          <cell r="O231">
            <v>-741.09190930891782</v>
          </cell>
          <cell r="P231">
            <v>-2068.3545004613698</v>
          </cell>
          <cell r="Q231">
            <v>-57.615155601873994</v>
          </cell>
          <cell r="R231">
            <v>-15735.027328670025</v>
          </cell>
          <cell r="S231">
            <v>-5.4720035307109356</v>
          </cell>
          <cell r="T231">
            <v>-310.4250104976818</v>
          </cell>
          <cell r="U231">
            <v>-209.16035236557946</v>
          </cell>
          <cell r="V231">
            <v>-539.27062685135752</v>
          </cell>
          <cell r="W231">
            <v>-1233.4647890226915</v>
          </cell>
          <cell r="X231">
            <v>-968.0157602969557</v>
          </cell>
          <cell r="Y231">
            <v>-4092.1635896759108</v>
          </cell>
          <cell r="Z231">
            <v>-4358.5369340972975</v>
          </cell>
          <cell r="AA231">
            <v>-2675.2580564906821</v>
          </cell>
          <cell r="AB231">
            <v>-855.06688895635307</v>
          </cell>
          <cell r="AC231">
            <v>-70.608308140188456</v>
          </cell>
          <cell r="AD231">
            <v>-417.58500873390585</v>
          </cell>
          <cell r="AE231">
            <v>-17634.255949303508</v>
          </cell>
          <cell r="AF231">
            <v>-117.90968357771635</v>
          </cell>
          <cell r="AG231">
            <v>-136.01940020639449</v>
          </cell>
          <cell r="AH231">
            <v>-408.73542789835483</v>
          </cell>
          <cell r="AI231">
            <v>-110.20261223101988</v>
          </cell>
          <cell r="AJ231">
            <v>-1116.904468418099</v>
          </cell>
          <cell r="AK231">
            <v>-1870.7643824350089</v>
          </cell>
          <cell r="AL231">
            <v>-3646.7895133625716</v>
          </cell>
          <cell r="AM231">
            <v>-6058.4344947608188</v>
          </cell>
          <cell r="AN231">
            <v>-3418.8893515756354</v>
          </cell>
          <cell r="AO231">
            <v>-657.36938437074423</v>
          </cell>
          <cell r="AP231">
            <v>-29.24920023418963</v>
          </cell>
          <cell r="AQ231">
            <v>-62.988030235283077</v>
          </cell>
          <cell r="AR231">
            <v>-18707.094403237104</v>
          </cell>
          <cell r="AS231">
            <v>-0.54517488740384579</v>
          </cell>
          <cell r="AT231">
            <v>-88.990858605597168</v>
          </cell>
          <cell r="AU231">
            <v>-392.90772879356518</v>
          </cell>
          <cell r="AV231">
            <v>-477.24362308857962</v>
          </cell>
          <cell r="AW231">
            <v>-439.66847685631365</v>
          </cell>
          <cell r="AX231">
            <v>-2007.1192803196609</v>
          </cell>
          <cell r="AY231">
            <v>-5001.7482948834077</v>
          </cell>
          <cell r="AZ231">
            <v>-5404.4380458006635</v>
          </cell>
          <cell r="BA231">
            <v>-3975.7524300003424</v>
          </cell>
          <cell r="BB231">
            <v>-688.45813000015914</v>
          </cell>
          <cell r="BC231">
            <v>-98.445599999278784</v>
          </cell>
          <cell r="BD231">
            <v>-131.7767599998042</v>
          </cell>
          <cell r="BE231">
            <v>-1682.1301100105047</v>
          </cell>
          <cell r="BF231">
            <v>-167.26422999985516</v>
          </cell>
          <cell r="BG231">
            <v>63.61310000019148</v>
          </cell>
          <cell r="BH231">
            <v>-481.00145999994129</v>
          </cell>
          <cell r="BI231">
            <v>-96.178300000261515</v>
          </cell>
          <cell r="BJ231">
            <v>43.861860000062734</v>
          </cell>
          <cell r="BK231">
            <v>-85.294780000112951</v>
          </cell>
          <cell r="BL231">
            <v>-816.29738999996334</v>
          </cell>
          <cell r="BM231">
            <v>-349.64680999983102</v>
          </cell>
          <cell r="BN231">
            <v>23.027900000102818</v>
          </cell>
          <cell r="BO231">
            <v>-157.59410000033677</v>
          </cell>
          <cell r="BP231">
            <v>347.66509999986738</v>
          </cell>
          <cell r="BQ231">
            <v>-7.0209999997168779</v>
          </cell>
          <cell r="BR231">
            <v>-0.40076000243425369</v>
          </cell>
          <cell r="BS231">
            <v>-75.045999999158084</v>
          </cell>
          <cell r="BT231">
            <v>-186.83100000023842</v>
          </cell>
          <cell r="BU231">
            <v>41.511400000192225</v>
          </cell>
          <cell r="BV231">
            <v>-373.51690000016242</v>
          </cell>
          <cell r="BW231">
            <v>297.98350000008941</v>
          </cell>
          <cell r="BX231">
            <v>2.2874000002630055</v>
          </cell>
          <cell r="BY231">
            <v>-528.90407999977469</v>
          </cell>
          <cell r="BZ231">
            <v>-274.38760999962687</v>
          </cell>
          <cell r="CA231">
            <v>1282.5122499996796</v>
          </cell>
          <cell r="CB231">
            <v>-1.7521299999207258</v>
          </cell>
          <cell r="CC231">
            <v>132.12590000033379</v>
          </cell>
          <cell r="CD231">
            <v>-316.38348999992013</v>
          </cell>
          <cell r="CE231">
            <v>-2971.5650499910116</v>
          </cell>
          <cell r="CF231">
            <v>-877.524299999699</v>
          </cell>
          <cell r="CG231">
            <v>-26.163040000014007</v>
          </cell>
          <cell r="CH231">
            <v>-14.947149999905378</v>
          </cell>
          <cell r="CI231">
            <v>-59.475000000093132</v>
          </cell>
          <cell r="CJ231">
            <v>386.16956999991089</v>
          </cell>
          <cell r="CK231">
            <v>-123.07744000013918</v>
          </cell>
          <cell r="CL231">
            <v>-1567.9606599994004</v>
          </cell>
          <cell r="CM231">
            <v>-334.8512499993667</v>
          </cell>
          <cell r="CN231">
            <v>-271.40199999976903</v>
          </cell>
          <cell r="CO231">
            <v>83.564969999715686</v>
          </cell>
          <cell r="CP231">
            <v>25.581050000153482</v>
          </cell>
          <cell r="CQ231">
            <v>-191.47979999985546</v>
          </cell>
          <cell r="CR231">
            <v>-1066.9665999934077</v>
          </cell>
          <cell r="CS231">
            <v>-153.09709999989718</v>
          </cell>
          <cell r="CT231">
            <v>-41.553999999538064</v>
          </cell>
          <cell r="CU231">
            <v>-1.263160000089556</v>
          </cell>
          <cell r="CV231">
            <v>-278.46160000003874</v>
          </cell>
          <cell r="CW231">
            <v>48.873999999836087</v>
          </cell>
          <cell r="CX231">
            <v>-44.420099999755621</v>
          </cell>
          <cell r="CY231">
            <v>-1147.8760399995372</v>
          </cell>
          <cell r="CZ231">
            <v>1204.5637199999765</v>
          </cell>
          <cell r="DA231">
            <v>-141.7534699998796</v>
          </cell>
          <cell r="DB231">
            <v>-81.546429999172688</v>
          </cell>
          <cell r="DC231">
            <v>106.2149799996987</v>
          </cell>
          <cell r="DD231">
            <v>-536.64740000013262</v>
          </cell>
          <cell r="DE231">
            <v>-7230.1634799987078</v>
          </cell>
          <cell r="DF231">
            <v>-386.95094999950379</v>
          </cell>
          <cell r="DG231">
            <v>-292.55719000007957</v>
          </cell>
          <cell r="DH231">
            <v>-91.400380000006407</v>
          </cell>
          <cell r="DI231">
            <v>-183.51127000013366</v>
          </cell>
          <cell r="DJ231">
            <v>242.65288999956101</v>
          </cell>
          <cell r="DK231">
            <v>-841.28203999996185</v>
          </cell>
          <cell r="DL231">
            <v>-3311.2400699993595</v>
          </cell>
          <cell r="DM231">
            <v>-1471.8329400001094</v>
          </cell>
          <cell r="DN231">
            <v>125.9826400000602</v>
          </cell>
          <cell r="DO231">
            <v>-275.568170000799</v>
          </cell>
          <cell r="DP231">
            <v>-273.16880000010133</v>
          </cell>
          <cell r="DQ231">
            <v>-471.28720000013709</v>
          </cell>
          <cell r="DR231">
            <v>-9646.2412999719381</v>
          </cell>
          <cell r="DS231">
            <v>-247.55390000063926</v>
          </cell>
          <cell r="DT231">
            <v>-815.12050000019372</v>
          </cell>
          <cell r="DU231">
            <v>-61.485500000417233</v>
          </cell>
          <cell r="DV231">
            <v>1.1368300002068281</v>
          </cell>
          <cell r="DW231">
            <v>-336.40329999988899</v>
          </cell>
          <cell r="DX231">
            <v>16.111690000630915</v>
          </cell>
          <cell r="DY231">
            <v>-4062.3910499997437</v>
          </cell>
          <cell r="DZ231">
            <v>-4215.061839999631</v>
          </cell>
          <cell r="EA231">
            <v>-1985.6442799996585</v>
          </cell>
          <cell r="EB231">
            <v>2727.5050499998033</v>
          </cell>
          <cell r="EC231">
            <v>-99.868400000035763</v>
          </cell>
          <cell r="ED231">
            <v>-567.46609999984503</v>
          </cell>
        </row>
        <row r="232"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-1010.499049999984</v>
          </cell>
          <cell r="L232">
            <v>-2031.3019100000383</v>
          </cell>
          <cell r="M232">
            <v>-3124.1680399999022</v>
          </cell>
          <cell r="N232">
            <v>-1477.3118799999356</v>
          </cell>
          <cell r="O232">
            <v>-209.5519299999869</v>
          </cell>
          <cell r="P232">
            <v>-4.1506000000008498</v>
          </cell>
          <cell r="Q232">
            <v>-3.6794000000008964</v>
          </cell>
          <cell r="R232">
            <v>-4488.716899999883</v>
          </cell>
          <cell r="S232">
            <v>0</v>
          </cell>
          <cell r="T232">
            <v>-15.434399999998277</v>
          </cell>
          <cell r="U232">
            <v>-40.879899999999907</v>
          </cell>
          <cell r="V232">
            <v>13.637099999992643</v>
          </cell>
          <cell r="W232">
            <v>-43.648899999971036</v>
          </cell>
          <cell r="X232">
            <v>-696.01141000003554</v>
          </cell>
          <cell r="Y232">
            <v>-1065.0414700000547</v>
          </cell>
          <cell r="Z232">
            <v>-1819.8806399999885</v>
          </cell>
          <cell r="AA232">
            <v>-759.71239999996033</v>
          </cell>
          <cell r="AB232">
            <v>-46.161079999990761</v>
          </cell>
          <cell r="AC232">
            <v>-10.974199999996927</v>
          </cell>
          <cell r="AD232">
            <v>-4.6095999999670312</v>
          </cell>
          <cell r="AE232">
            <v>-4391.3707200000063</v>
          </cell>
          <cell r="AF232">
            <v>-10.769299999985378</v>
          </cell>
          <cell r="AG232">
            <v>-44.367700000002515</v>
          </cell>
          <cell r="AH232">
            <v>-50.611999999993714</v>
          </cell>
          <cell r="AI232">
            <v>-4.1356000000378117</v>
          </cell>
          <cell r="AJ232">
            <v>-229.28412999998545</v>
          </cell>
          <cell r="AK232">
            <v>-481.67680000001565</v>
          </cell>
          <cell r="AL232">
            <v>-1398.4421400000574</v>
          </cell>
          <cell r="AM232">
            <v>-1354.3155900000129</v>
          </cell>
          <cell r="AN232">
            <v>-815.52966000000015</v>
          </cell>
          <cell r="AO232">
            <v>0.44180000000051223</v>
          </cell>
          <cell r="AP232">
            <v>-2.6796000000031199</v>
          </cell>
          <cell r="AQ232">
            <v>0</v>
          </cell>
          <cell r="AR232">
            <v>-5023.6748100002296</v>
          </cell>
          <cell r="AS232">
            <v>-0.14199999999982538</v>
          </cell>
          <cell r="AT232">
            <v>-6.746000000013737</v>
          </cell>
          <cell r="AU232">
            <v>-213.61590000000433</v>
          </cell>
          <cell r="AV232">
            <v>0.91619999999238644</v>
          </cell>
          <cell r="AW232">
            <v>-66.459899999987101</v>
          </cell>
          <cell r="AX232">
            <v>-13.247800000011921</v>
          </cell>
          <cell r="AY232">
            <v>-1066.7728999999817</v>
          </cell>
          <cell r="AZ232">
            <v>-2766.3459100000327</v>
          </cell>
          <cell r="BA232">
            <v>-853.43900000001304</v>
          </cell>
          <cell r="BB232">
            <v>-16.076700000005076</v>
          </cell>
          <cell r="BC232">
            <v>-7.4544000000169035</v>
          </cell>
          <cell r="BD232">
            <v>-14.29049999997369</v>
          </cell>
          <cell r="BE232">
            <v>-599.68630000017583</v>
          </cell>
          <cell r="BF232">
            <v>-231.96140000000014</v>
          </cell>
          <cell r="BG232">
            <v>98.271099999998114</v>
          </cell>
          <cell r="BH232">
            <v>-30.889299999995274</v>
          </cell>
          <cell r="BI232">
            <v>18.806200000006356</v>
          </cell>
          <cell r="BJ232">
            <v>44.307600000000093</v>
          </cell>
          <cell r="BK232">
            <v>9.4310000000114087</v>
          </cell>
          <cell r="BL232">
            <v>-60.024499999941327</v>
          </cell>
          <cell r="BM232">
            <v>-322.19720000005327</v>
          </cell>
          <cell r="BN232">
            <v>-75.559500000003027</v>
          </cell>
          <cell r="BO232">
            <v>41.822400000004563</v>
          </cell>
          <cell r="BP232">
            <v>-55.957800000003772</v>
          </cell>
          <cell r="BQ232">
            <v>-35.734899999995832</v>
          </cell>
          <cell r="BR232">
            <v>-541.20208999980241</v>
          </cell>
          <cell r="BS232">
            <v>-85.093500000002678</v>
          </cell>
          <cell r="BT232">
            <v>75.564500000000407</v>
          </cell>
          <cell r="BU232">
            <v>-23.464500000001863</v>
          </cell>
          <cell r="BV232">
            <v>18.400800000003073</v>
          </cell>
          <cell r="BW232">
            <v>-37.416899999996531</v>
          </cell>
          <cell r="BX232">
            <v>0.52659999998286366</v>
          </cell>
          <cell r="BY232">
            <v>-207.68559000000823</v>
          </cell>
          <cell r="BZ232">
            <v>-331.96229999989737</v>
          </cell>
          <cell r="CA232">
            <v>1.6956000000063796</v>
          </cell>
          <cell r="CB232">
            <v>15.845000000001164</v>
          </cell>
          <cell r="CC232">
            <v>33.794200000003912</v>
          </cell>
          <cell r="CD232">
            <v>-1.4060000000026776</v>
          </cell>
          <cell r="CE232">
            <v>-695.8207499999553</v>
          </cell>
          <cell r="CF232">
            <v>-162.75839999999152</v>
          </cell>
          <cell r="CG232">
            <v>115.57719999999972</v>
          </cell>
          <cell r="CH232">
            <v>42.828899999993155</v>
          </cell>
          <cell r="CI232">
            <v>19.863099999987753</v>
          </cell>
          <cell r="CJ232">
            <v>-106.04290000000037</v>
          </cell>
          <cell r="CK232">
            <v>32.459800000011455</v>
          </cell>
          <cell r="CL232">
            <v>-437.75780000002123</v>
          </cell>
          <cell r="CM232">
            <v>-52.730050000012852</v>
          </cell>
          <cell r="CN232">
            <v>-169.97090000001481</v>
          </cell>
          <cell r="CO232">
            <v>84.92510000000766</v>
          </cell>
          <cell r="CP232">
            <v>-86.482099999993807</v>
          </cell>
          <cell r="CQ232">
            <v>24.267299999977695</v>
          </cell>
          <cell r="CR232">
            <v>-795.11213999986649</v>
          </cell>
          <cell r="CS232">
            <v>-93.585099999996601</v>
          </cell>
          <cell r="CT232">
            <v>53.497700000007171</v>
          </cell>
          <cell r="CU232">
            <v>-114.89949999999953</v>
          </cell>
          <cell r="CV232">
            <v>14.581799999985378</v>
          </cell>
          <cell r="CW232">
            <v>44.400499999988824</v>
          </cell>
          <cell r="CX232">
            <v>0.99985999998170882</v>
          </cell>
          <cell r="CY232">
            <v>-346.06110000004992</v>
          </cell>
          <cell r="CZ232">
            <v>-628.79359999997541</v>
          </cell>
          <cell r="DA232">
            <v>105.84179999999469</v>
          </cell>
          <cell r="DB232">
            <v>-21.614999999990687</v>
          </cell>
          <cell r="DC232">
            <v>88.837700000003679</v>
          </cell>
          <cell r="DD232">
            <v>101.68280000000959</v>
          </cell>
          <cell r="DE232">
            <v>-1268.4201999986544</v>
          </cell>
          <cell r="DF232">
            <v>28.907600000005914</v>
          </cell>
          <cell r="DG232">
            <v>-132.93260000000009</v>
          </cell>
          <cell r="DH232">
            <v>9.5113000000128523</v>
          </cell>
          <cell r="DI232">
            <v>111.82219999999506</v>
          </cell>
          <cell r="DJ232">
            <v>100.98470000002999</v>
          </cell>
          <cell r="DK232">
            <v>-83.289999999979045</v>
          </cell>
          <cell r="DL232">
            <v>-639.29080000007525</v>
          </cell>
          <cell r="DM232">
            <v>-887.42310000001453</v>
          </cell>
          <cell r="DN232">
            <v>235.01509999996051</v>
          </cell>
          <cell r="DO232">
            <v>-5.5369000000064261</v>
          </cell>
          <cell r="DP232">
            <v>-38.747000000032131</v>
          </cell>
          <cell r="DQ232">
            <v>32.559300000022631</v>
          </cell>
          <cell r="DR232">
            <v>-5364.2634999994189</v>
          </cell>
        </row>
        <row r="233">
          <cell r="F233">
            <v>-1644.2370899990201</v>
          </cell>
          <cell r="G233">
            <v>-1985.1207800023258</v>
          </cell>
          <cell r="H233">
            <v>-2812.049739997834</v>
          </cell>
          <cell r="I233">
            <v>-3626.5604400038719</v>
          </cell>
          <cell r="J233">
            <v>-4632.7625999990851</v>
          </cell>
          <cell r="K233">
            <v>-4239.8629199974239</v>
          </cell>
          <cell r="L233">
            <v>-8347.1416700035334</v>
          </cell>
          <cell r="M233">
            <v>-8395.3251699991524</v>
          </cell>
          <cell r="N233">
            <v>-4195.9361099973321</v>
          </cell>
          <cell r="O233">
            <v>-2765.6630600020289</v>
          </cell>
          <cell r="P233">
            <v>-5095.3954499959946</v>
          </cell>
          <cell r="Q233">
            <v>-2339.7251399978995</v>
          </cell>
          <cell r="R233">
            <v>-59715.450509995222</v>
          </cell>
          <cell r="S233">
            <v>-1042.0572500005364</v>
          </cell>
          <cell r="T233">
            <v>-1655.7751100026071</v>
          </cell>
          <cell r="U233">
            <v>-2620.5310099981725</v>
          </cell>
          <cell r="V233">
            <v>-1780.4366599973291</v>
          </cell>
          <cell r="W233">
            <v>-2798.1433900017291</v>
          </cell>
          <cell r="X233">
            <v>-3939.7208099998534</v>
          </cell>
          <cell r="Y233">
            <v>-12441.886259999126</v>
          </cell>
          <cell r="Z233">
            <v>-13479.071429997683</v>
          </cell>
          <cell r="AA233">
            <v>-10711.814789999276</v>
          </cell>
          <cell r="AB233">
            <v>-4771.3073800057173</v>
          </cell>
          <cell r="AC233">
            <v>-1480.9430400058627</v>
          </cell>
          <cell r="AD233">
            <v>-2993.7633800059557</v>
          </cell>
          <cell r="AE233">
            <v>-61353.790980041027</v>
          </cell>
          <cell r="AF233">
            <v>-3391.1984999962151</v>
          </cell>
          <cell r="AG233">
            <v>-1984.0997300036252</v>
          </cell>
          <cell r="AH233">
            <v>-3213.5326399989426</v>
          </cell>
          <cell r="AI233">
            <v>-2074.8489699959755</v>
          </cell>
          <cell r="AJ233">
            <v>-3148.8219199962914</v>
          </cell>
          <cell r="AK233">
            <v>-2996.628979999572</v>
          </cell>
          <cell r="AL233">
            <v>-8193.4943900033832</v>
          </cell>
          <cell r="AM233">
            <v>-12678.419849999249</v>
          </cell>
          <cell r="AN233">
            <v>-10691.702910006046</v>
          </cell>
          <cell r="AO233">
            <v>-5725.1403700038791</v>
          </cell>
          <cell r="AP233">
            <v>-3123.3334600031376</v>
          </cell>
          <cell r="AQ233">
            <v>-4132.5692600011826</v>
          </cell>
          <cell r="AR233">
            <v>-80971.342590034008</v>
          </cell>
          <cell r="AS233">
            <v>-3417.0472000017762</v>
          </cell>
          <cell r="AT233">
            <v>-2085.0226199999452</v>
          </cell>
          <cell r="AU233">
            <v>-3080.8315900079906</v>
          </cell>
          <cell r="AV233">
            <v>-1979.189260000363</v>
          </cell>
          <cell r="AW233">
            <v>-2480.8014700002968</v>
          </cell>
          <cell r="AX233">
            <v>-9737.2990799993277</v>
          </cell>
          <cell r="AY233">
            <v>-12945.758960001171</v>
          </cell>
          <cell r="AZ233">
            <v>-16723.824690002948</v>
          </cell>
          <cell r="BA233">
            <v>-15604.7067900002</v>
          </cell>
          <cell r="BB233">
            <v>-6591.237270001322</v>
          </cell>
          <cell r="BC233">
            <v>-3178.8063700012863</v>
          </cell>
          <cell r="BD233">
            <v>-3146.8172900006175</v>
          </cell>
          <cell r="BE233">
            <v>-19386.433899998665</v>
          </cell>
          <cell r="BF233">
            <v>-464.91322999447584</v>
          </cell>
          <cell r="BG233">
            <v>-3755.8924799971282</v>
          </cell>
          <cell r="BH233">
            <v>-972.42514999955893</v>
          </cell>
          <cell r="BI233">
            <v>-339.65732000023127</v>
          </cell>
          <cell r="BJ233">
            <v>29.808009997010231</v>
          </cell>
          <cell r="BK233">
            <v>-1366.6033399999142</v>
          </cell>
          <cell r="BL233">
            <v>-4523.0497500002384</v>
          </cell>
          <cell r="BM233">
            <v>-4908.0433200001717</v>
          </cell>
          <cell r="BN233">
            <v>-1053.9668300040066</v>
          </cell>
          <cell r="BO233">
            <v>-1244.2720299959183</v>
          </cell>
          <cell r="BP233">
            <v>367.15609000250697</v>
          </cell>
          <cell r="BQ233">
            <v>-1154.5745500028133</v>
          </cell>
          <cell r="BR233">
            <v>-20944.751529991627</v>
          </cell>
          <cell r="BS233">
            <v>-499.96850999817252</v>
          </cell>
          <cell r="BT233">
            <v>509.00583999603987</v>
          </cell>
          <cell r="BU233">
            <v>-467.46089000068605</v>
          </cell>
          <cell r="BV233">
            <v>-365.35836000181735</v>
          </cell>
          <cell r="BW233">
            <v>121.55426000058651</v>
          </cell>
          <cell r="BX233">
            <v>-1082.8488000016659</v>
          </cell>
          <cell r="BY233">
            <v>-5871.2852999977767</v>
          </cell>
          <cell r="BZ233">
            <v>-5569.2681200057268</v>
          </cell>
          <cell r="CA233">
            <v>-5088.8448999933898</v>
          </cell>
          <cell r="CB233">
            <v>-917.15917000174522</v>
          </cell>
          <cell r="CC233">
            <v>335.13025000318885</v>
          </cell>
          <cell r="CD233">
            <v>-2048.2478299997747</v>
          </cell>
          <cell r="CE233">
            <v>-19974.476480007172</v>
          </cell>
          <cell r="CF233">
            <v>-1533.8044500015676</v>
          </cell>
          <cell r="CG233">
            <v>-528.74973000213504</v>
          </cell>
          <cell r="CH233">
            <v>66.567220002412796</v>
          </cell>
          <cell r="CI233">
            <v>-56.206160001456738</v>
          </cell>
          <cell r="CJ233">
            <v>174.91678000055254</v>
          </cell>
          <cell r="CK233">
            <v>-1595.0027699992061</v>
          </cell>
          <cell r="CL233">
            <v>-7627.9430700056255</v>
          </cell>
          <cell r="CM233">
            <v>-4527.4730199947953</v>
          </cell>
          <cell r="CN233">
            <v>-1611.9861500002444</v>
          </cell>
          <cell r="CO233">
            <v>-1616.0934699997306</v>
          </cell>
          <cell r="CP233">
            <v>-293.32913999632001</v>
          </cell>
          <cell r="CQ233">
            <v>-825.37251999974251</v>
          </cell>
          <cell r="CR233">
            <v>-18001.150509953499</v>
          </cell>
          <cell r="CS233">
            <v>-992.1115499958396</v>
          </cell>
          <cell r="CT233">
            <v>-1270.3369100019336</v>
          </cell>
          <cell r="CU233">
            <v>-667.71512000449002</v>
          </cell>
          <cell r="CV233">
            <v>-358.34563000127673</v>
          </cell>
          <cell r="CW233">
            <v>334.61733999848366</v>
          </cell>
          <cell r="CX233">
            <v>-2302.3937100023031</v>
          </cell>
          <cell r="CY233">
            <v>-6135.9631900005043</v>
          </cell>
          <cell r="CZ233">
            <v>-2182.4479299932718</v>
          </cell>
          <cell r="DA233">
            <v>-1653.3555800020695</v>
          </cell>
          <cell r="DB233">
            <v>-1090.896240003407</v>
          </cell>
          <cell r="DC233">
            <v>-202.92399000003934</v>
          </cell>
          <cell r="DD233">
            <v>-1479.277999997139</v>
          </cell>
          <cell r="DE233">
            <v>-41473.585089981556</v>
          </cell>
          <cell r="DF233">
            <v>-917.12655000016093</v>
          </cell>
          <cell r="DG233">
            <v>-1878.7210699953139</v>
          </cell>
          <cell r="DH233">
            <v>-990.93042000383139</v>
          </cell>
          <cell r="DI233">
            <v>-3309.7063899971545</v>
          </cell>
          <cell r="DJ233">
            <v>534.38935999944806</v>
          </cell>
          <cell r="DK233">
            <v>-4089.8224100023508</v>
          </cell>
          <cell r="DL233">
            <v>-11993.692869991064</v>
          </cell>
          <cell r="DM233">
            <v>-9987.9251099824905</v>
          </cell>
          <cell r="DN233">
            <v>-3940.0825600028038</v>
          </cell>
          <cell r="DO233">
            <v>-2443.0163800008595</v>
          </cell>
          <cell r="DP233">
            <v>-901.98724000155926</v>
          </cell>
          <cell r="DQ233">
            <v>-1554.9634499996901</v>
          </cell>
          <cell r="DR233">
            <v>-48055.939359843731</v>
          </cell>
          <cell r="DS233">
            <v>-2630.6877000108361</v>
          </cell>
          <cell r="DT233">
            <v>-2769.364120002836</v>
          </cell>
          <cell r="DU233">
            <v>-901.57787000387907</v>
          </cell>
          <cell r="DV233">
            <v>-828.18151999637485</v>
          </cell>
          <cell r="DW233">
            <v>349.55996000021696</v>
          </cell>
          <cell r="DX233">
            <v>-2084.0649799965322</v>
          </cell>
          <cell r="DY233">
            <v>-14599.936159990728</v>
          </cell>
          <cell r="DZ233">
            <v>-17271.117029994726</v>
          </cell>
          <cell r="EA233">
            <v>-7962.6413399875164</v>
          </cell>
          <cell r="EB233">
            <v>-760.93472999334335</v>
          </cell>
          <cell r="EC233">
            <v>-1019.152270000428</v>
          </cell>
          <cell r="ED233">
            <v>2422.1584000140429</v>
          </cell>
        </row>
        <row r="235"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0</v>
          </cell>
          <cell r="DH235">
            <v>0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0</v>
          </cell>
          <cell r="DP235">
            <v>0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</row>
        <row r="236"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0</v>
          </cell>
          <cell r="DP236">
            <v>0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</row>
        <row r="237"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</row>
        <row r="239">
          <cell r="A239" t="str">
            <v>Total Gas Fuel Burn Expense</v>
          </cell>
          <cell r="F239">
            <v>-1644.2370899990201</v>
          </cell>
          <cell r="G239">
            <v>-1985.1207800023258</v>
          </cell>
          <cell r="H239">
            <v>-2812.049739997834</v>
          </cell>
          <cell r="I239">
            <v>-3626.5604400038719</v>
          </cell>
          <cell r="J239">
            <v>-4632.7626000009477</v>
          </cell>
          <cell r="K239">
            <v>-4239.8629199974239</v>
          </cell>
          <cell r="L239">
            <v>-8347.1416700035334</v>
          </cell>
          <cell r="M239">
            <v>-8395.3251699991524</v>
          </cell>
          <cell r="N239">
            <v>-4195.9361099973321</v>
          </cell>
          <cell r="O239">
            <v>-2765.6630600020289</v>
          </cell>
          <cell r="P239">
            <v>-5095.3954499959946</v>
          </cell>
          <cell r="Q239">
            <v>-2339.7251399978995</v>
          </cell>
          <cell r="R239">
            <v>-59715.450510025024</v>
          </cell>
          <cell r="S239">
            <v>-1042.0572500005364</v>
          </cell>
          <cell r="T239">
            <v>-1655.7751100026071</v>
          </cell>
          <cell r="U239">
            <v>-2620.5310099981725</v>
          </cell>
          <cell r="V239">
            <v>-1780.4366599954665</v>
          </cell>
          <cell r="W239">
            <v>-2798.1433899998665</v>
          </cell>
          <cell r="X239">
            <v>-3939.7208099998534</v>
          </cell>
          <cell r="Y239">
            <v>-12441.886259999126</v>
          </cell>
          <cell r="Z239">
            <v>-13479.071429997683</v>
          </cell>
          <cell r="AA239">
            <v>-10711.814789999276</v>
          </cell>
          <cell r="AB239">
            <v>-4771.3073800057173</v>
          </cell>
          <cell r="AC239">
            <v>-1480.9430400058627</v>
          </cell>
          <cell r="AD239">
            <v>-2993.7633800059557</v>
          </cell>
          <cell r="AE239">
            <v>-61353.790980041027</v>
          </cell>
          <cell r="AF239">
            <v>-3391.1984999962151</v>
          </cell>
          <cell r="AG239">
            <v>-1984.0997300036252</v>
          </cell>
          <cell r="AH239">
            <v>-3213.5326399989426</v>
          </cell>
          <cell r="AI239">
            <v>-2074.8489699959755</v>
          </cell>
          <cell r="AJ239">
            <v>-3148.8219199962914</v>
          </cell>
          <cell r="AK239">
            <v>-2996.628979999572</v>
          </cell>
          <cell r="AL239">
            <v>-8193.4943900033832</v>
          </cell>
          <cell r="AM239">
            <v>-12678.419849999249</v>
          </cell>
          <cell r="AN239">
            <v>-10691.702910006046</v>
          </cell>
          <cell r="AO239">
            <v>-5725.1403700038791</v>
          </cell>
          <cell r="AP239">
            <v>-3123.3334600031376</v>
          </cell>
          <cell r="AQ239">
            <v>-4132.5692600011826</v>
          </cell>
          <cell r="AR239">
            <v>-80971.342590034008</v>
          </cell>
          <cell r="AS239">
            <v>-3417.0472000017762</v>
          </cell>
          <cell r="AT239">
            <v>-2085.0226199999452</v>
          </cell>
          <cell r="AU239">
            <v>-3080.8315900079906</v>
          </cell>
          <cell r="AV239">
            <v>-1979.1892600022256</v>
          </cell>
          <cell r="AW239">
            <v>-2480.8014700002968</v>
          </cell>
          <cell r="AX239">
            <v>-9737.2990799993277</v>
          </cell>
          <cell r="AY239">
            <v>-12945.758960001171</v>
          </cell>
          <cell r="AZ239">
            <v>-16723.824690002948</v>
          </cell>
          <cell r="BA239">
            <v>-15604.7067900002</v>
          </cell>
          <cell r="BB239">
            <v>-6591.237270001322</v>
          </cell>
          <cell r="BC239">
            <v>-3178.8063700012863</v>
          </cell>
          <cell r="BD239">
            <v>-3146.8172900006175</v>
          </cell>
          <cell r="BE239">
            <v>-19386.433899998665</v>
          </cell>
          <cell r="BF239">
            <v>-464.91322999447584</v>
          </cell>
          <cell r="BG239">
            <v>-3755.8924799971282</v>
          </cell>
          <cell r="BH239">
            <v>-972.42514999955893</v>
          </cell>
          <cell r="BI239">
            <v>-339.65732000023127</v>
          </cell>
          <cell r="BJ239">
            <v>29.808009997010231</v>
          </cell>
          <cell r="BK239">
            <v>-1366.6033399999142</v>
          </cell>
          <cell r="BL239">
            <v>-4523.0497500002384</v>
          </cell>
          <cell r="BM239">
            <v>-4908.0433200001717</v>
          </cell>
          <cell r="BN239">
            <v>-1053.9668300040066</v>
          </cell>
          <cell r="BO239">
            <v>-1244.2720299959183</v>
          </cell>
          <cell r="BP239">
            <v>367.15609000250697</v>
          </cell>
          <cell r="BQ239">
            <v>-1154.5745500028133</v>
          </cell>
          <cell r="BR239">
            <v>-20944.751529991627</v>
          </cell>
          <cell r="BS239">
            <v>-499.96850999817252</v>
          </cell>
          <cell r="BT239">
            <v>509.00583999603987</v>
          </cell>
          <cell r="BU239">
            <v>-467.4608899988234</v>
          </cell>
          <cell r="BV239">
            <v>-365.35836000181735</v>
          </cell>
          <cell r="BW239">
            <v>121.55426000058651</v>
          </cell>
          <cell r="BX239">
            <v>-1082.8487999998033</v>
          </cell>
          <cell r="BY239">
            <v>-5871.2852999977767</v>
          </cell>
          <cell r="BZ239">
            <v>-5569.2681200057268</v>
          </cell>
          <cell r="CA239">
            <v>-5088.8448999933898</v>
          </cell>
          <cell r="CB239">
            <v>-917.15917000174522</v>
          </cell>
          <cell r="CC239">
            <v>335.13025000318885</v>
          </cell>
          <cell r="CD239">
            <v>-2048.2478299997747</v>
          </cell>
          <cell r="CE239">
            <v>-19974.476480007172</v>
          </cell>
          <cell r="CF239">
            <v>-1533.8044500015676</v>
          </cell>
          <cell r="CG239">
            <v>-528.74973000213504</v>
          </cell>
          <cell r="CH239">
            <v>66.567220002412796</v>
          </cell>
          <cell r="CI239">
            <v>-56.206160001456738</v>
          </cell>
          <cell r="CJ239">
            <v>174.91678000055254</v>
          </cell>
          <cell r="CK239">
            <v>-1595.0027699992061</v>
          </cell>
          <cell r="CL239">
            <v>-7627.9430700056255</v>
          </cell>
          <cell r="CM239">
            <v>-4527.4730199947953</v>
          </cell>
          <cell r="CN239">
            <v>-1611.9861500002444</v>
          </cell>
          <cell r="CO239">
            <v>-1616.0934699997306</v>
          </cell>
          <cell r="CP239">
            <v>-293.32913999632001</v>
          </cell>
          <cell r="CQ239">
            <v>-825.37251999974251</v>
          </cell>
          <cell r="CR239">
            <v>-18001.150509953499</v>
          </cell>
          <cell r="CS239">
            <v>-992.1115499958396</v>
          </cell>
          <cell r="CT239">
            <v>-1270.3369100019336</v>
          </cell>
          <cell r="CU239">
            <v>-667.71512000635266</v>
          </cell>
          <cell r="CV239">
            <v>-358.34563000127673</v>
          </cell>
          <cell r="CW239">
            <v>334.61733999848366</v>
          </cell>
          <cell r="CX239">
            <v>-2302.3937100023031</v>
          </cell>
          <cell r="CY239">
            <v>-6135.963189996779</v>
          </cell>
          <cell r="CZ239">
            <v>-2182.4479299932718</v>
          </cell>
          <cell r="DA239">
            <v>-1653.3555800020695</v>
          </cell>
          <cell r="DB239">
            <v>-1090.896240003407</v>
          </cell>
          <cell r="DC239">
            <v>-202.92399000003934</v>
          </cell>
          <cell r="DD239">
            <v>-1479.277999997139</v>
          </cell>
          <cell r="DE239">
            <v>-41473.585089981556</v>
          </cell>
          <cell r="DF239">
            <v>-917.12655000016093</v>
          </cell>
          <cell r="DG239">
            <v>-1878.7210699953139</v>
          </cell>
          <cell r="DH239">
            <v>-990.93042000383139</v>
          </cell>
          <cell r="DI239">
            <v>-3309.7063899971545</v>
          </cell>
          <cell r="DJ239">
            <v>534.38935999944806</v>
          </cell>
          <cell r="DK239">
            <v>-4089.8224100023508</v>
          </cell>
          <cell r="DL239">
            <v>-11993.692869991064</v>
          </cell>
          <cell r="DM239">
            <v>-9987.9251099824905</v>
          </cell>
          <cell r="DN239">
            <v>-3940.0825600028038</v>
          </cell>
          <cell r="DO239">
            <v>-2443.0163800045848</v>
          </cell>
          <cell r="DP239">
            <v>-901.98724000155926</v>
          </cell>
          <cell r="DQ239">
            <v>-1554.9634499996901</v>
          </cell>
          <cell r="DR239">
            <v>-48055.939359843731</v>
          </cell>
          <cell r="DS239">
            <v>-2630.6877000108361</v>
          </cell>
          <cell r="DT239">
            <v>-2769.3641200065613</v>
          </cell>
          <cell r="DU239">
            <v>-901.57787000387907</v>
          </cell>
          <cell r="DV239">
            <v>-828.18151999637485</v>
          </cell>
          <cell r="DW239">
            <v>349.55996000021696</v>
          </cell>
          <cell r="DX239">
            <v>-2084.0649799965322</v>
          </cell>
          <cell r="DY239">
            <v>-14599.936159990728</v>
          </cell>
          <cell r="DZ239">
            <v>-17271.117029994726</v>
          </cell>
          <cell r="EA239">
            <v>-7962.6413399875164</v>
          </cell>
          <cell r="EB239">
            <v>-760.93472999334335</v>
          </cell>
          <cell r="EC239">
            <v>-1019.152270000428</v>
          </cell>
          <cell r="ED239">
            <v>2422.1584000140429</v>
          </cell>
        </row>
        <row r="241">
          <cell r="A241" t="str">
            <v>Other Generation</v>
          </cell>
        </row>
        <row r="242"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</row>
        <row r="244"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</row>
        <row r="245"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</row>
        <row r="246"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58.937279999954626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58.937279999954626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</row>
        <row r="248"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</row>
        <row r="250"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0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</row>
        <row r="251"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</row>
        <row r="252"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-3.571611600000324</v>
          </cell>
          <cell r="BF252">
            <v>-1.3399360000000797</v>
          </cell>
          <cell r="BG252">
            <v>0</v>
          </cell>
          <cell r="BH252">
            <v>0</v>
          </cell>
          <cell r="BI252">
            <v>0</v>
          </cell>
          <cell r="BJ252">
            <v>-0.7593466000000717</v>
          </cell>
          <cell r="BK252">
            <v>0</v>
          </cell>
          <cell r="BL252">
            <v>0</v>
          </cell>
          <cell r="BM252">
            <v>-1.4723289999999452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-11.26675891999912</v>
          </cell>
          <cell r="BS252">
            <v>-4.3672640000002048</v>
          </cell>
          <cell r="BT252">
            <v>0</v>
          </cell>
          <cell r="BU252">
            <v>0</v>
          </cell>
          <cell r="BV252">
            <v>-4.7509147200000825</v>
          </cell>
          <cell r="BW252">
            <v>-1.8700838999998268</v>
          </cell>
          <cell r="BX252">
            <v>-1.9064322000001539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3.1672077000000627</v>
          </cell>
          <cell r="CD252">
            <v>-1.5392718000000514</v>
          </cell>
          <cell r="CE252">
            <v>-14.447007269995083</v>
          </cell>
          <cell r="CF252">
            <v>0.60848486000008961</v>
          </cell>
          <cell r="CG252">
            <v>-3.8800449999998818</v>
          </cell>
          <cell r="CH252">
            <v>-4.3134694300001684</v>
          </cell>
          <cell r="CI252">
            <v>-0.68724269999984244</v>
          </cell>
          <cell r="CJ252">
            <v>-3.5970933000000969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-2.0245438000001741</v>
          </cell>
          <cell r="CP252">
            <v>0</v>
          </cell>
          <cell r="CQ252">
            <v>-0.55309790000001158</v>
          </cell>
          <cell r="CR252">
            <v>3.7296318100015924</v>
          </cell>
          <cell r="CS252">
            <v>0</v>
          </cell>
          <cell r="CT252">
            <v>0</v>
          </cell>
          <cell r="CU252">
            <v>-0.56386829999996735</v>
          </cell>
          <cell r="CV252">
            <v>3.06393120000007</v>
          </cell>
          <cell r="CW252">
            <v>0</v>
          </cell>
          <cell r="CX252">
            <v>-0.65733219999992798</v>
          </cell>
          <cell r="CY252">
            <v>0</v>
          </cell>
          <cell r="CZ252">
            <v>0</v>
          </cell>
          <cell r="DA252">
            <v>0</v>
          </cell>
          <cell r="DB252">
            <v>4.762970199999927</v>
          </cell>
          <cell r="DC252">
            <v>-2.8760690899998735</v>
          </cell>
          <cell r="DD252">
            <v>0</v>
          </cell>
          <cell r="DE252">
            <v>-4.7910969500007923</v>
          </cell>
          <cell r="DF252">
            <v>-0.2669980000000578</v>
          </cell>
          <cell r="DG252">
            <v>-3.5660233999999491</v>
          </cell>
          <cell r="DH252">
            <v>0</v>
          </cell>
          <cell r="DI252">
            <v>0.79905699999994795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-1.7571325500002786</v>
          </cell>
          <cell r="DQ252">
            <v>0</v>
          </cell>
          <cell r="DR252">
            <v>-22.433401480000612</v>
          </cell>
          <cell r="DS252">
            <v>-1.3204040000000532</v>
          </cell>
          <cell r="DT252">
            <v>-3.0643639999998413</v>
          </cell>
          <cell r="DU252">
            <v>-3.3256301999999778</v>
          </cell>
          <cell r="DV252">
            <v>-0.16320598000015707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-5.8289952999998604</v>
          </cell>
          <cell r="EB252">
            <v>-2.9375</v>
          </cell>
          <cell r="EC252">
            <v>-5.0267330000024231</v>
          </cell>
          <cell r="ED252">
            <v>-0.76656899999943562</v>
          </cell>
        </row>
        <row r="253"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-0.75951109999914479</v>
          </cell>
          <cell r="BF253">
            <v>0</v>
          </cell>
          <cell r="BG253">
            <v>0</v>
          </cell>
          <cell r="BH253">
            <v>0</v>
          </cell>
          <cell r="BI253">
            <v>0.20538940000005823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-0.25204749999988962</v>
          </cell>
          <cell r="BO253">
            <v>0</v>
          </cell>
          <cell r="BP253">
            <v>0</v>
          </cell>
          <cell r="BQ253">
            <v>-0.71285299999999552</v>
          </cell>
          <cell r="BR253">
            <v>-3.9632705399999395</v>
          </cell>
          <cell r="BS253">
            <v>-0.6775875000000724</v>
          </cell>
          <cell r="BT253">
            <v>0</v>
          </cell>
          <cell r="BU253">
            <v>0</v>
          </cell>
          <cell r="BV253">
            <v>0.11839125000005879</v>
          </cell>
          <cell r="BW253">
            <v>-0.56325245000016366</v>
          </cell>
          <cell r="BX253">
            <v>-4.5325312999998459</v>
          </cell>
          <cell r="BY253">
            <v>0</v>
          </cell>
          <cell r="BZ253">
            <v>0</v>
          </cell>
          <cell r="CA253">
            <v>0</v>
          </cell>
          <cell r="CB253">
            <v>5.59234600000309E-2</v>
          </cell>
          <cell r="CC253">
            <v>1.6357859999998254</v>
          </cell>
          <cell r="CD253">
            <v>0</v>
          </cell>
          <cell r="CE253">
            <v>-8.3140125799982343</v>
          </cell>
          <cell r="CF253">
            <v>0.78038970000011432</v>
          </cell>
          <cell r="CG253">
            <v>0.40702247999990959</v>
          </cell>
          <cell r="CH253">
            <v>-2.9836463999999978</v>
          </cell>
          <cell r="CI253">
            <v>-3.4402195999998639</v>
          </cell>
          <cell r="CJ253">
            <v>-2.5603446999998596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-0.5172140600000148</v>
          </cell>
          <cell r="CP253">
            <v>0</v>
          </cell>
          <cell r="CQ253">
            <v>0</v>
          </cell>
          <cell r="CR253">
            <v>-4.6780520500014973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-0.13708055000006425</v>
          </cell>
          <cell r="CY253">
            <v>0</v>
          </cell>
          <cell r="CZ253">
            <v>0</v>
          </cell>
          <cell r="DA253">
            <v>0</v>
          </cell>
          <cell r="DB253">
            <v>-2.0562895000000481</v>
          </cell>
          <cell r="DC253">
            <v>-2.4846820000000207</v>
          </cell>
          <cell r="DD253">
            <v>0</v>
          </cell>
          <cell r="DE253">
            <v>-12.752130979999492</v>
          </cell>
          <cell r="DF253">
            <v>0</v>
          </cell>
          <cell r="DG253">
            <v>-5.7991809000000103</v>
          </cell>
          <cell r="DH253">
            <v>-0.49300407999999152</v>
          </cell>
          <cell r="DI253">
            <v>-1.3457407999999305</v>
          </cell>
          <cell r="DJ253">
            <v>-2.6850074000001314</v>
          </cell>
          <cell r="DK253">
            <v>0</v>
          </cell>
          <cell r="DL253">
            <v>0</v>
          </cell>
          <cell r="DM253">
            <v>-2.4291977999998835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-30.444448559999728</v>
          </cell>
          <cell r="DS253">
            <v>-0.37043770000013865</v>
          </cell>
          <cell r="DT253">
            <v>-1.8979773000000932</v>
          </cell>
          <cell r="DU253">
            <v>-4.0062522999999146</v>
          </cell>
          <cell r="DV253">
            <v>-7.5190900000052352E-2</v>
          </cell>
          <cell r="DW253">
            <v>0</v>
          </cell>
          <cell r="DX253">
            <v>0</v>
          </cell>
          <cell r="DY253">
            <v>-0.61280906000001778</v>
          </cell>
          <cell r="DZ253">
            <v>0</v>
          </cell>
          <cell r="EA253">
            <v>-2.7703180999999404</v>
          </cell>
          <cell r="EB253">
            <v>0</v>
          </cell>
          <cell r="EC253">
            <v>-2.0140379999993456</v>
          </cell>
          <cell r="ED253">
            <v>-18.697425200000453</v>
          </cell>
        </row>
        <row r="254"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</row>
        <row r="255"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-41.27328000000125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-37.861701000001631</v>
          </cell>
          <cell r="ED255">
            <v>-3.4115789999996196</v>
          </cell>
        </row>
        <row r="256"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35.442716000039582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35.442716000039219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  <cell r="DD256">
            <v>0</v>
          </cell>
          <cell r="DE256">
            <v>392.19096125022043</v>
          </cell>
          <cell r="DF256">
            <v>0</v>
          </cell>
          <cell r="DG256">
            <v>0</v>
          </cell>
          <cell r="DH256">
            <v>-78.437077200000203</v>
          </cell>
          <cell r="DI256">
            <v>-78.437730849942454</v>
          </cell>
          <cell r="DJ256">
            <v>156.87596155005303</v>
          </cell>
          <cell r="DK256">
            <v>235.31369239999185</v>
          </cell>
          <cell r="DL256">
            <v>0</v>
          </cell>
          <cell r="DM256">
            <v>0</v>
          </cell>
          <cell r="DN256">
            <v>156.87611535010547</v>
          </cell>
          <cell r="DO256">
            <v>0</v>
          </cell>
          <cell r="DP256">
            <v>0</v>
          </cell>
          <cell r="DQ256">
            <v>0</v>
          </cell>
          <cell r="DR256">
            <v>162.30237959967053</v>
          </cell>
          <cell r="DS256">
            <v>0</v>
          </cell>
          <cell r="DT256">
            <v>0</v>
          </cell>
          <cell r="DU256">
            <v>81.150802200043472</v>
          </cell>
          <cell r="DV256">
            <v>81.151597800024319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-2.040040000647397E-5</v>
          </cell>
          <cell r="EC256">
            <v>0</v>
          </cell>
          <cell r="ED256">
            <v>0</v>
          </cell>
        </row>
        <row r="257"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</row>
        <row r="259"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-15.814061900000524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>
            <v>-2.0169519999999466</v>
          </cell>
          <cell r="ED259">
            <v>-13.797109900000578</v>
          </cell>
        </row>
        <row r="260"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</row>
        <row r="261"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-4.9599560000060592</v>
          </cell>
          <cell r="AF261">
            <v>0</v>
          </cell>
          <cell r="AG261">
            <v>0</v>
          </cell>
          <cell r="AH261">
            <v>-4.9599560000006022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-5.7088989999901969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-5.7088990000002013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-8.5861390000063693</v>
          </cell>
          <cell r="BF261">
            <v>0</v>
          </cell>
          <cell r="BG261">
            <v>-0.71411200000056851</v>
          </cell>
          <cell r="BH261">
            <v>0</v>
          </cell>
          <cell r="BI261">
            <v>2.397099999961938E-2</v>
          </cell>
          <cell r="BJ261">
            <v>0</v>
          </cell>
          <cell r="BK261">
            <v>-3.5957180000004882</v>
          </cell>
          <cell r="BL261">
            <v>0</v>
          </cell>
          <cell r="BM261">
            <v>-3.6669410000004063</v>
          </cell>
          <cell r="BN261">
            <v>0</v>
          </cell>
          <cell r="BO261">
            <v>0</v>
          </cell>
          <cell r="BP261">
            <v>0</v>
          </cell>
          <cell r="BQ261">
            <v>-0.63333900000088761</v>
          </cell>
          <cell r="BR261">
            <v>-3.1097289999961504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-3.1097289999997884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-7.9842530000023544</v>
          </cell>
          <cell r="CF261">
            <v>0</v>
          </cell>
          <cell r="CG261">
            <v>0</v>
          </cell>
          <cell r="CH261">
            <v>-0.30985099999998056</v>
          </cell>
          <cell r="CI261">
            <v>-1.1795440000005328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-6.494858000000022</v>
          </cell>
          <cell r="CO261">
            <v>0</v>
          </cell>
          <cell r="CP261">
            <v>0</v>
          </cell>
          <cell r="CQ261">
            <v>0</v>
          </cell>
          <cell r="CR261">
            <v>-4.2417760000098497</v>
          </cell>
          <cell r="CS261">
            <v>0</v>
          </cell>
          <cell r="CT261">
            <v>0</v>
          </cell>
          <cell r="CU261">
            <v>-0.11181699999997363</v>
          </cell>
          <cell r="CV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-4.1299589999998716</v>
          </cell>
          <cell r="DC261">
            <v>0</v>
          </cell>
          <cell r="DD261">
            <v>0</v>
          </cell>
          <cell r="DE261">
            <v>-6.7752590000018245</v>
          </cell>
          <cell r="DF261">
            <v>0</v>
          </cell>
          <cell r="DG261">
            <v>-1.8644009999998161</v>
          </cell>
          <cell r="DH261">
            <v>0</v>
          </cell>
          <cell r="DI261">
            <v>0</v>
          </cell>
          <cell r="DJ261">
            <v>0</v>
          </cell>
          <cell r="DK261">
            <v>-4.9108580000001893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-32.584263500008092</v>
          </cell>
          <cell r="DS261">
            <v>0</v>
          </cell>
          <cell r="DT261">
            <v>0.41543600000022707</v>
          </cell>
          <cell r="DU261">
            <v>0</v>
          </cell>
          <cell r="DV261">
            <v>1.3011470000001282</v>
          </cell>
          <cell r="DW261">
            <v>-1.0169519999999466</v>
          </cell>
          <cell r="DX261">
            <v>0</v>
          </cell>
          <cell r="DY261">
            <v>0</v>
          </cell>
          <cell r="DZ261">
            <v>0</v>
          </cell>
          <cell r="EA261">
            <v>-5.8289464999998017</v>
          </cell>
          <cell r="EB261">
            <v>-15.724352299999737</v>
          </cell>
          <cell r="EC261">
            <v>-12.170584000001327</v>
          </cell>
          <cell r="ED261">
            <v>0.43998829999873124</v>
          </cell>
        </row>
        <row r="262"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0</v>
          </cell>
          <cell r="CZ262">
            <v>0</v>
          </cell>
          <cell r="DA262">
            <v>0</v>
          </cell>
          <cell r="DB262">
            <v>0</v>
          </cell>
          <cell r="DC262">
            <v>0</v>
          </cell>
          <cell r="DD262">
            <v>0</v>
          </cell>
          <cell r="DE262">
            <v>0</v>
          </cell>
          <cell r="DF262">
            <v>0</v>
          </cell>
          <cell r="DG262">
            <v>0</v>
          </cell>
          <cell r="DH262">
            <v>0</v>
          </cell>
          <cell r="DI262">
            <v>0</v>
          </cell>
          <cell r="DJ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0</v>
          </cell>
          <cell r="DO262">
            <v>0</v>
          </cell>
          <cell r="DP262">
            <v>0</v>
          </cell>
          <cell r="DQ262">
            <v>0</v>
          </cell>
          <cell r="DR262">
            <v>-121.37136160000227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0</v>
          </cell>
          <cell r="DX262">
            <v>0</v>
          </cell>
          <cell r="DY262">
            <v>-12.469880000000558</v>
          </cell>
          <cell r="DZ262">
            <v>-1.670349999996688</v>
          </cell>
          <cell r="EA262">
            <v>-43.506827299999713</v>
          </cell>
          <cell r="EB262">
            <v>-11.219470000000001</v>
          </cell>
          <cell r="EC262">
            <v>-41.633164999999281</v>
          </cell>
          <cell r="ED262">
            <v>-10.871669300002395</v>
          </cell>
        </row>
        <row r="263"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-16.326821129999189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-4.9833979999993971</v>
          </cell>
          <cell r="DZ263">
            <v>0</v>
          </cell>
          <cell r="EA263">
            <v>-3.5422552299996823</v>
          </cell>
          <cell r="EB263">
            <v>0</v>
          </cell>
          <cell r="EC263">
            <v>-3.7883506000007401</v>
          </cell>
          <cell r="ED263">
            <v>-4.0128172999993694</v>
          </cell>
        </row>
        <row r="264"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</row>
        <row r="265"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1.439645579041823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1.439645579041823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</row>
        <row r="267">
          <cell r="A267" t="str">
            <v>Total Other Generation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-4.9599560000060592</v>
          </cell>
          <cell r="AF267">
            <v>0</v>
          </cell>
          <cell r="AG267">
            <v>0</v>
          </cell>
          <cell r="AH267">
            <v>-4.9599560000006022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-5.7088989999901969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-5.7088990000002013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81.462734299988369</v>
          </cell>
          <cell r="BF267">
            <v>-1.3399360000000797</v>
          </cell>
          <cell r="BG267">
            <v>-0.71411200000056851</v>
          </cell>
          <cell r="BH267">
            <v>0</v>
          </cell>
          <cell r="BI267">
            <v>0.22936039999967761</v>
          </cell>
          <cell r="BJ267">
            <v>-0.7593466000000717</v>
          </cell>
          <cell r="BK267">
            <v>-3.5957180000004882</v>
          </cell>
          <cell r="BL267">
            <v>0</v>
          </cell>
          <cell r="BM267">
            <v>30.303446000038868</v>
          </cell>
          <cell r="BN267">
            <v>-0.25204749999988962</v>
          </cell>
          <cell r="BO267">
            <v>58.937279999954626</v>
          </cell>
          <cell r="BP267">
            <v>0</v>
          </cell>
          <cell r="BQ267">
            <v>-1.3461920000008831</v>
          </cell>
          <cell r="BR267">
            <v>-18.33975845999521</v>
          </cell>
          <cell r="BS267">
            <v>-5.0448515000002772</v>
          </cell>
          <cell r="BT267">
            <v>0</v>
          </cell>
          <cell r="BU267">
            <v>0</v>
          </cell>
          <cell r="BV267">
            <v>-4.6325234700000237</v>
          </cell>
          <cell r="BW267">
            <v>-2.4333363499999905</v>
          </cell>
          <cell r="BX267">
            <v>-9.5486924999997882</v>
          </cell>
          <cell r="BY267">
            <v>0</v>
          </cell>
          <cell r="BZ267">
            <v>0</v>
          </cell>
          <cell r="CA267">
            <v>0</v>
          </cell>
          <cell r="CB267">
            <v>5.59234600000309E-2</v>
          </cell>
          <cell r="CC267">
            <v>4.8029936999998881</v>
          </cell>
          <cell r="CD267">
            <v>-1.5392718000000514</v>
          </cell>
          <cell r="CE267">
            <v>-30.745272849995672</v>
          </cell>
          <cell r="CF267">
            <v>1.3888745600002039</v>
          </cell>
          <cell r="CG267">
            <v>-3.4730225199999722</v>
          </cell>
          <cell r="CH267">
            <v>-7.6069668300001467</v>
          </cell>
          <cell r="CI267">
            <v>-5.3070063000002392</v>
          </cell>
          <cell r="CJ267">
            <v>-6.1574379999999564</v>
          </cell>
          <cell r="CK267">
            <v>0</v>
          </cell>
          <cell r="CL267">
            <v>0</v>
          </cell>
          <cell r="CM267">
            <v>0</v>
          </cell>
          <cell r="CN267">
            <v>-6.494858000000022</v>
          </cell>
          <cell r="CO267">
            <v>-2.5417578600001889</v>
          </cell>
          <cell r="CP267">
            <v>0</v>
          </cell>
          <cell r="CQ267">
            <v>-0.55309790000001158</v>
          </cell>
          <cell r="CR267">
            <v>-5.1901962400097545</v>
          </cell>
          <cell r="CS267">
            <v>0</v>
          </cell>
          <cell r="CT267">
            <v>0</v>
          </cell>
          <cell r="CU267">
            <v>-0.67568529999994098</v>
          </cell>
          <cell r="CV267">
            <v>3.06393120000007</v>
          </cell>
          <cell r="CW267">
            <v>0</v>
          </cell>
          <cell r="CX267">
            <v>-0.79441274999999223</v>
          </cell>
          <cell r="CY267">
            <v>0</v>
          </cell>
          <cell r="CZ267">
            <v>0</v>
          </cell>
          <cell r="DA267">
            <v>0</v>
          </cell>
          <cell r="DB267">
            <v>-1.4232782999999927</v>
          </cell>
          <cell r="DC267">
            <v>-5.3607510899998942</v>
          </cell>
          <cell r="DD267">
            <v>0</v>
          </cell>
          <cell r="DE267">
            <v>367.87247432021832</v>
          </cell>
          <cell r="DF267">
            <v>-0.2669980000000578</v>
          </cell>
          <cell r="DG267">
            <v>-11.229605299999776</v>
          </cell>
          <cell r="DH267">
            <v>-78.930081280000195</v>
          </cell>
          <cell r="DI267">
            <v>-78.984414649942437</v>
          </cell>
          <cell r="DJ267">
            <v>154.1909541500529</v>
          </cell>
          <cell r="DK267">
            <v>230.40283439999166</v>
          </cell>
          <cell r="DL267">
            <v>0</v>
          </cell>
          <cell r="DM267">
            <v>-2.4291977999998835</v>
          </cell>
          <cell r="DN267">
            <v>156.87611535010547</v>
          </cell>
          <cell r="DO267">
            <v>0</v>
          </cell>
          <cell r="DP267">
            <v>-1.7571325500002786</v>
          </cell>
          <cell r="DQ267">
            <v>0</v>
          </cell>
          <cell r="DR267">
            <v>-116.50561299129932</v>
          </cell>
          <cell r="DS267">
            <v>-1.6908417000001918</v>
          </cell>
          <cell r="DT267">
            <v>-4.5469052999997075</v>
          </cell>
          <cell r="DU267">
            <v>73.81891970004358</v>
          </cell>
          <cell r="DV267">
            <v>82.214347920024238</v>
          </cell>
          <cell r="DW267">
            <v>0.42269357904187643</v>
          </cell>
          <cell r="DX267">
            <v>0</v>
          </cell>
          <cell r="DY267">
            <v>-18.066087059999973</v>
          </cell>
          <cell r="DZ267">
            <v>-1.670349999996688</v>
          </cell>
          <cell r="EA267">
            <v>-61.477342429998998</v>
          </cell>
          <cell r="EB267">
            <v>-29.881342700399745</v>
          </cell>
          <cell r="EC267">
            <v>-104.51152360000469</v>
          </cell>
          <cell r="ED267">
            <v>-51.117181400003119</v>
          </cell>
        </row>
        <row r="269">
          <cell r="A269" t="str">
            <v>IRP Resources</v>
          </cell>
        </row>
        <row r="270"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</row>
        <row r="271"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0</v>
          </cell>
          <cell r="CZ271">
            <v>0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0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0</v>
          </cell>
          <cell r="DN271">
            <v>0</v>
          </cell>
          <cell r="DO271">
            <v>0</v>
          </cell>
          <cell r="DP271">
            <v>0</v>
          </cell>
          <cell r="DQ271">
            <v>0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  <cell r="DV271">
            <v>0</v>
          </cell>
          <cell r="DW271">
            <v>0</v>
          </cell>
          <cell r="DX271">
            <v>0</v>
          </cell>
          <cell r="DY271">
            <v>0</v>
          </cell>
          <cell r="DZ271">
            <v>0</v>
          </cell>
          <cell r="EA271">
            <v>0</v>
          </cell>
          <cell r="EB271">
            <v>0</v>
          </cell>
          <cell r="EC271">
            <v>0</v>
          </cell>
          <cell r="ED271">
            <v>0</v>
          </cell>
        </row>
        <row r="272"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  <cell r="BZ272">
            <v>0</v>
          </cell>
          <cell r="CA272">
            <v>0</v>
          </cell>
          <cell r="CB272">
            <v>0</v>
          </cell>
          <cell r="CC272">
            <v>0</v>
          </cell>
          <cell r="CD272">
            <v>0</v>
          </cell>
          <cell r="CE272">
            <v>0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P272">
            <v>0</v>
          </cell>
          <cell r="CQ272">
            <v>0</v>
          </cell>
          <cell r="CR272">
            <v>0</v>
          </cell>
          <cell r="CS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Y272">
            <v>0</v>
          </cell>
          <cell r="CZ272">
            <v>0</v>
          </cell>
          <cell r="DA272">
            <v>0</v>
          </cell>
          <cell r="DB272">
            <v>0</v>
          </cell>
          <cell r="DC272">
            <v>0</v>
          </cell>
          <cell r="DD272">
            <v>0</v>
          </cell>
          <cell r="DE272">
            <v>0</v>
          </cell>
          <cell r="DF272">
            <v>0</v>
          </cell>
          <cell r="DG272">
            <v>0</v>
          </cell>
          <cell r="DH272">
            <v>0</v>
          </cell>
          <cell r="DI272">
            <v>0</v>
          </cell>
          <cell r="DJ272">
            <v>0</v>
          </cell>
          <cell r="DK272">
            <v>0</v>
          </cell>
          <cell r="DL272">
            <v>0</v>
          </cell>
          <cell r="DM272">
            <v>0</v>
          </cell>
          <cell r="DN272">
            <v>0</v>
          </cell>
          <cell r="DO272">
            <v>0</v>
          </cell>
          <cell r="DP272">
            <v>0</v>
          </cell>
          <cell r="DQ272">
            <v>0</v>
          </cell>
          <cell r="DR272">
            <v>0</v>
          </cell>
          <cell r="DS272">
            <v>0</v>
          </cell>
          <cell r="DT272">
            <v>0</v>
          </cell>
          <cell r="DU272">
            <v>0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</row>
        <row r="273"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</row>
        <row r="274">
          <cell r="F274">
            <v>-16912.799999999814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-15850</v>
          </cell>
          <cell r="S274">
            <v>-15850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-15229.5</v>
          </cell>
          <cell r="AF274">
            <v>-15229.5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-14325.5</v>
          </cell>
          <cell r="AS274">
            <v>-14325.5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0</v>
          </cell>
          <cell r="DN274">
            <v>0</v>
          </cell>
          <cell r="DO274">
            <v>0</v>
          </cell>
          <cell r="DP274">
            <v>0</v>
          </cell>
          <cell r="DQ274">
            <v>0</v>
          </cell>
          <cell r="DR274">
            <v>0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</row>
        <row r="275"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0</v>
          </cell>
          <cell r="DQ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</row>
        <row r="276"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P276">
            <v>0</v>
          </cell>
          <cell r="CQ276">
            <v>0</v>
          </cell>
          <cell r="CR276">
            <v>0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0</v>
          </cell>
          <cell r="CZ276">
            <v>0</v>
          </cell>
          <cell r="DA276">
            <v>0</v>
          </cell>
          <cell r="DB276">
            <v>0</v>
          </cell>
          <cell r="DC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0</v>
          </cell>
          <cell r="DP276">
            <v>0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</row>
        <row r="277"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</row>
        <row r="278"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160.29799999855459</v>
          </cell>
          <cell r="CF278">
            <v>-101.77139999996871</v>
          </cell>
          <cell r="CG278">
            <v>21.257100000046194</v>
          </cell>
          <cell r="CH278">
            <v>33.528300000005402</v>
          </cell>
          <cell r="CI278">
            <v>25.141000000061467</v>
          </cell>
          <cell r="CJ278">
            <v>-11.163899999926798</v>
          </cell>
          <cell r="CK278">
            <v>-16.789300000062212</v>
          </cell>
          <cell r="CL278">
            <v>-608.40159999998286</v>
          </cell>
          <cell r="CM278">
            <v>560.93690000008792</v>
          </cell>
          <cell r="CN278">
            <v>-17.116699999896809</v>
          </cell>
          <cell r="CO278">
            <v>39.549699999857694</v>
          </cell>
          <cell r="CP278">
            <v>251.251200000057</v>
          </cell>
          <cell r="CQ278">
            <v>-16.123299999977462</v>
          </cell>
          <cell r="CR278">
            <v>-409.21940000168979</v>
          </cell>
          <cell r="CS278">
            <v>1.5037999999476597</v>
          </cell>
          <cell r="CT278">
            <v>141.47909999999683</v>
          </cell>
          <cell r="CU278">
            <v>18.810999999986961</v>
          </cell>
          <cell r="CV278">
            <v>-18.090599999995902</v>
          </cell>
          <cell r="CW278">
            <v>-67.987500000046566</v>
          </cell>
          <cell r="CX278">
            <v>113.77899999986403</v>
          </cell>
          <cell r="CY278">
            <v>-235.76350000035018</v>
          </cell>
          <cell r="CZ278">
            <v>-458.98659999994561</v>
          </cell>
          <cell r="DA278">
            <v>-124.5246000001207</v>
          </cell>
          <cell r="DB278">
            <v>49.659900000086054</v>
          </cell>
          <cell r="DC278">
            <v>168.50979999999981</v>
          </cell>
          <cell r="DD278">
            <v>2.3907999999355525</v>
          </cell>
          <cell r="DE278">
            <v>-2641.4536999948323</v>
          </cell>
          <cell r="DF278">
            <v>76.803000000072643</v>
          </cell>
          <cell r="DG278">
            <v>66.914300000062212</v>
          </cell>
          <cell r="DH278">
            <v>-15.820999999996275</v>
          </cell>
          <cell r="DI278">
            <v>3.3586999999824911</v>
          </cell>
          <cell r="DJ278">
            <v>89.304899999988265</v>
          </cell>
          <cell r="DK278">
            <v>-166.42610000004061</v>
          </cell>
          <cell r="DL278">
            <v>-1010.9692000001669</v>
          </cell>
          <cell r="DM278">
            <v>-1674.1226999997161</v>
          </cell>
          <cell r="DN278">
            <v>-108.03970000008121</v>
          </cell>
          <cell r="DO278">
            <v>5.6088000000454485</v>
          </cell>
          <cell r="DP278">
            <v>-1.7281999998958781</v>
          </cell>
          <cell r="DQ278">
            <v>93.663500000024214</v>
          </cell>
          <cell r="DR278">
            <v>-4767.6523000001907</v>
          </cell>
          <cell r="DS278">
            <v>-75.440100000007078</v>
          </cell>
          <cell r="DT278">
            <v>-110.95870000007562</v>
          </cell>
          <cell r="DU278">
            <v>-10.43480000004638</v>
          </cell>
          <cell r="DV278">
            <v>55.012099999934435</v>
          </cell>
          <cell r="DW278">
            <v>-32.635899999993853</v>
          </cell>
          <cell r="DX278">
            <v>54.065699999919161</v>
          </cell>
          <cell r="DY278">
            <v>-1474.9287000000477</v>
          </cell>
          <cell r="DZ278">
            <v>-2447.4425000003539</v>
          </cell>
          <cell r="EA278">
            <v>-873.24649999989197</v>
          </cell>
          <cell r="EB278">
            <v>121.97549999994226</v>
          </cell>
          <cell r="EC278">
            <v>-38.942099999985658</v>
          </cell>
          <cell r="ED278">
            <v>65.323699999949895</v>
          </cell>
        </row>
        <row r="279"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</row>
        <row r="280"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P280">
            <v>0</v>
          </cell>
          <cell r="CQ280">
            <v>0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0</v>
          </cell>
          <cell r="CZ280">
            <v>0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0</v>
          </cell>
          <cell r="DJ280">
            <v>0</v>
          </cell>
          <cell r="DK280">
            <v>0</v>
          </cell>
          <cell r="DL280">
            <v>0</v>
          </cell>
          <cell r="DM280">
            <v>0</v>
          </cell>
          <cell r="DN280">
            <v>0</v>
          </cell>
          <cell r="DO280">
            <v>0</v>
          </cell>
          <cell r="DP280">
            <v>0</v>
          </cell>
          <cell r="DQ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</row>
        <row r="281"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</row>
        <row r="282"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</row>
        <row r="283"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</row>
        <row r="284"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P284">
            <v>0</v>
          </cell>
          <cell r="CQ284">
            <v>0</v>
          </cell>
          <cell r="CR284">
            <v>0</v>
          </cell>
          <cell r="CS284">
            <v>0</v>
          </cell>
          <cell r="CT284">
            <v>0</v>
          </cell>
          <cell r="CU284">
            <v>0</v>
          </cell>
          <cell r="CV284">
            <v>0</v>
          </cell>
          <cell r="CW284">
            <v>0</v>
          </cell>
          <cell r="CX284">
            <v>0</v>
          </cell>
          <cell r="CY284">
            <v>0</v>
          </cell>
          <cell r="CZ284">
            <v>0</v>
          </cell>
          <cell r="DA284">
            <v>0</v>
          </cell>
          <cell r="DB284">
            <v>0</v>
          </cell>
          <cell r="DC284">
            <v>0</v>
          </cell>
          <cell r="DD284">
            <v>0</v>
          </cell>
          <cell r="DE284">
            <v>0</v>
          </cell>
          <cell r="DF284">
            <v>0</v>
          </cell>
          <cell r="DG284">
            <v>0</v>
          </cell>
          <cell r="DH284">
            <v>0</v>
          </cell>
          <cell r="DI284">
            <v>0</v>
          </cell>
          <cell r="DJ284">
            <v>0</v>
          </cell>
          <cell r="DK284">
            <v>0</v>
          </cell>
          <cell r="DL284">
            <v>0</v>
          </cell>
          <cell r="DM284">
            <v>0</v>
          </cell>
          <cell r="DN284">
            <v>0</v>
          </cell>
          <cell r="DO284">
            <v>0</v>
          </cell>
          <cell r="DP284">
            <v>0</v>
          </cell>
          <cell r="DQ284">
            <v>0</v>
          </cell>
          <cell r="DR284">
            <v>0</v>
          </cell>
          <cell r="DS284">
            <v>0</v>
          </cell>
          <cell r="DT284">
            <v>0</v>
          </cell>
          <cell r="DU284">
            <v>0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</row>
        <row r="285"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0</v>
          </cell>
          <cell r="DB285">
            <v>0</v>
          </cell>
          <cell r="DC285">
            <v>0</v>
          </cell>
          <cell r="DD285">
            <v>0</v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</row>
        <row r="286"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P286">
            <v>0</v>
          </cell>
          <cell r="CQ286">
            <v>0</v>
          </cell>
          <cell r="CR286">
            <v>-7.3406434913301233E-3</v>
          </cell>
          <cell r="CS286">
            <v>-6.3271138020083717E-4</v>
          </cell>
          <cell r="CT286">
            <v>-1.0570330003356609E-4</v>
          </cell>
          <cell r="CU286">
            <v>-4.0646036012903508E-4</v>
          </cell>
          <cell r="CV286">
            <v>-5.7131630018136814E-4</v>
          </cell>
          <cell r="CW286">
            <v>-7.4462866023639052E-4</v>
          </cell>
          <cell r="CX286">
            <v>-1.1302876843587439E-3</v>
          </cell>
          <cell r="CY286">
            <v>-2.8226549008958379E-4</v>
          </cell>
          <cell r="CZ286">
            <v>-1.2093852003837446E-4</v>
          </cell>
          <cell r="DA286">
            <v>-5.2798405316761832E-4</v>
          </cell>
          <cell r="DB286">
            <v>-7.1362049022646867E-4</v>
          </cell>
          <cell r="DC286">
            <v>-1.7147496985442656E-3</v>
          </cell>
          <cell r="DD286">
            <v>-3.8997755412378821E-4</v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Q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P287">
            <v>0</v>
          </cell>
          <cell r="CQ287">
            <v>0</v>
          </cell>
          <cell r="CR287">
            <v>0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  <cell r="CY287">
            <v>0</v>
          </cell>
          <cell r="CZ287">
            <v>0</v>
          </cell>
          <cell r="DA287">
            <v>0</v>
          </cell>
          <cell r="DB287">
            <v>0</v>
          </cell>
          <cell r="DC287">
            <v>0</v>
          </cell>
          <cell r="DD287">
            <v>0</v>
          </cell>
          <cell r="DE287">
            <v>0</v>
          </cell>
          <cell r="DF287">
            <v>0</v>
          </cell>
          <cell r="DG287">
            <v>0</v>
          </cell>
          <cell r="DH287">
            <v>0</v>
          </cell>
          <cell r="DI287">
            <v>0</v>
          </cell>
          <cell r="DJ287">
            <v>0</v>
          </cell>
          <cell r="DK287">
            <v>0</v>
          </cell>
          <cell r="DL287">
            <v>0</v>
          </cell>
          <cell r="DM287">
            <v>0</v>
          </cell>
          <cell r="DN287">
            <v>0</v>
          </cell>
          <cell r="DO287">
            <v>0</v>
          </cell>
          <cell r="DP287">
            <v>0</v>
          </cell>
          <cell r="DQ287">
            <v>0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</row>
        <row r="288"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259.27309164170856</v>
          </cell>
          <cell r="AS288">
            <v>0</v>
          </cell>
          <cell r="AT288">
            <v>0</v>
          </cell>
          <cell r="AU288">
            <v>259.27309164170856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8279.808020000346</v>
          </cell>
          <cell r="BF288">
            <v>311.30144672026654</v>
          </cell>
          <cell r="BG288">
            <v>709.49711522421421</v>
          </cell>
          <cell r="BH288">
            <v>1343.4847541529307</v>
          </cell>
          <cell r="BI288">
            <v>1763.47915258391</v>
          </cell>
          <cell r="BJ288">
            <v>1322.2431594931186</v>
          </cell>
          <cell r="BK288">
            <v>672.4637368784206</v>
          </cell>
          <cell r="BL288">
            <v>0</v>
          </cell>
          <cell r="BM288">
            <v>202.98708949363936</v>
          </cell>
          <cell r="BN288">
            <v>453.79934731579669</v>
          </cell>
          <cell r="BO288">
            <v>918.56617019676196</v>
          </cell>
          <cell r="BP288">
            <v>212.92563860603332</v>
          </cell>
          <cell r="BQ288">
            <v>369.06040933528129</v>
          </cell>
          <cell r="BR288">
            <v>7180.1640819236054</v>
          </cell>
          <cell r="BS288">
            <v>-110.19592378673406</v>
          </cell>
          <cell r="BT288">
            <v>759.3032149452556</v>
          </cell>
          <cell r="BU288">
            <v>887.92527569917729</v>
          </cell>
          <cell r="BV288">
            <v>1549.3368863994838</v>
          </cell>
          <cell r="BW288">
            <v>1125.9126761719817</v>
          </cell>
          <cell r="BX288">
            <v>294.48846198912361</v>
          </cell>
          <cell r="BY288">
            <v>225.42843709248109</v>
          </cell>
          <cell r="BZ288">
            <v>338.0323598132436</v>
          </cell>
          <cell r="CA288">
            <v>583.12671452099494</v>
          </cell>
          <cell r="CB288">
            <v>786.78909593925346</v>
          </cell>
          <cell r="CC288">
            <v>479.8525900327586</v>
          </cell>
          <cell r="CD288">
            <v>260.16429310650437</v>
          </cell>
          <cell r="CE288">
            <v>7074.904613917286</v>
          </cell>
          <cell r="CF288">
            <v>37.681508786840368</v>
          </cell>
          <cell r="CG288">
            <v>274.44609673891318</v>
          </cell>
          <cell r="CH288">
            <v>1391.202318487165</v>
          </cell>
          <cell r="CI288">
            <v>1201.5125072918163</v>
          </cell>
          <cell r="CJ288">
            <v>433.17566845517285</v>
          </cell>
          <cell r="CK288">
            <v>236.71920102659533</v>
          </cell>
          <cell r="CL288">
            <v>565.45137870899998</v>
          </cell>
          <cell r="CM288">
            <v>189.89604453408174</v>
          </cell>
          <cell r="CN288">
            <v>751.00223610636749</v>
          </cell>
          <cell r="CO288">
            <v>1181.6173630494523</v>
          </cell>
          <cell r="CP288">
            <v>456.46104679602558</v>
          </cell>
          <cell r="CQ288">
            <v>355.73924393585548</v>
          </cell>
          <cell r="CR288">
            <v>6391.7762888344005</v>
          </cell>
          <cell r="CS288">
            <v>38.051220341188582</v>
          </cell>
          <cell r="CT288">
            <v>497.79602985152269</v>
          </cell>
          <cell r="CU288">
            <v>1070.3339719929572</v>
          </cell>
          <cell r="CV288">
            <v>1289.5552020098548</v>
          </cell>
          <cell r="CW288">
            <v>1254.8621144450663</v>
          </cell>
          <cell r="CX288">
            <v>357.15661925264703</v>
          </cell>
          <cell r="CY288">
            <v>308.07921436827564</v>
          </cell>
          <cell r="CZ288">
            <v>148.55696386280397</v>
          </cell>
          <cell r="DA288">
            <v>518.49871756738685</v>
          </cell>
          <cell r="DB288">
            <v>486.72785307447339</v>
          </cell>
          <cell r="DC288">
            <v>175.36389989309191</v>
          </cell>
          <cell r="DD288">
            <v>246.79448217512072</v>
          </cell>
          <cell r="DE288">
            <v>3231.0683032517554</v>
          </cell>
          <cell r="DF288">
            <v>0</v>
          </cell>
          <cell r="DG288">
            <v>10.231513579815896</v>
          </cell>
          <cell r="DH288">
            <v>268.11763954459093</v>
          </cell>
          <cell r="DI288">
            <v>1890.6261298995123</v>
          </cell>
          <cell r="DJ288">
            <v>436.32426981154822</v>
          </cell>
          <cell r="DK288">
            <v>0</v>
          </cell>
          <cell r="DL288">
            <v>458.91106128362298</v>
          </cell>
          <cell r="DM288">
            <v>0</v>
          </cell>
          <cell r="DN288">
            <v>0</v>
          </cell>
          <cell r="DO288">
            <v>166.85768913267748</v>
          </cell>
          <cell r="DP288">
            <v>0</v>
          </cell>
          <cell r="DQ288">
            <v>0</v>
          </cell>
          <cell r="DR288">
            <v>764.36525632195116</v>
          </cell>
          <cell r="DS288">
            <v>0</v>
          </cell>
          <cell r="DT288">
            <v>0</v>
          </cell>
          <cell r="DU288">
            <v>189.89771023166031</v>
          </cell>
          <cell r="DV288">
            <v>195.92368408908806</v>
          </cell>
          <cell r="DW288">
            <v>290.7372779049565</v>
          </cell>
          <cell r="DX288">
            <v>1.0577379008437902</v>
          </cell>
          <cell r="DY288">
            <v>0</v>
          </cell>
          <cell r="DZ288">
            <v>0</v>
          </cell>
          <cell r="EA288">
            <v>0</v>
          </cell>
          <cell r="EB288">
            <v>86.748846195410806</v>
          </cell>
          <cell r="EC288">
            <v>0</v>
          </cell>
          <cell r="ED288">
            <v>0</v>
          </cell>
        </row>
        <row r="289"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  <cell r="DB289">
            <v>0</v>
          </cell>
          <cell r="DC289">
            <v>0</v>
          </cell>
          <cell r="DD289">
            <v>0</v>
          </cell>
          <cell r="DE289">
            <v>0</v>
          </cell>
          <cell r="DF289">
            <v>0</v>
          </cell>
          <cell r="DG289">
            <v>0</v>
          </cell>
          <cell r="DH289">
            <v>0</v>
          </cell>
          <cell r="DI289">
            <v>0</v>
          </cell>
          <cell r="DJ289">
            <v>0</v>
          </cell>
          <cell r="DK289">
            <v>0</v>
          </cell>
          <cell r="DL289">
            <v>0</v>
          </cell>
          <cell r="DM289">
            <v>0</v>
          </cell>
          <cell r="DN289">
            <v>0</v>
          </cell>
          <cell r="DO289">
            <v>0</v>
          </cell>
          <cell r="DP289">
            <v>0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</row>
        <row r="290"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0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B290">
            <v>0</v>
          </cell>
          <cell r="DC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</row>
        <row r="291"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</row>
        <row r="292"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</row>
        <row r="293"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</row>
        <row r="294"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20958.799052794464</v>
          </cell>
          <cell r="BF294">
            <v>290.37158399820328</v>
          </cell>
          <cell r="BG294">
            <v>1688.3589119982789</v>
          </cell>
          <cell r="BH294">
            <v>5307.4550783992745</v>
          </cell>
          <cell r="BI294">
            <v>5769.9561471986817</v>
          </cell>
          <cell r="BJ294">
            <v>907.95417600154178</v>
          </cell>
          <cell r="BK294">
            <v>98.781183999777568</v>
          </cell>
          <cell r="BL294">
            <v>0</v>
          </cell>
          <cell r="BM294">
            <v>300.82457599997724</v>
          </cell>
          <cell r="BN294">
            <v>0</v>
          </cell>
          <cell r="BO294">
            <v>5342.0769280004315</v>
          </cell>
          <cell r="BP294">
            <v>731.94905599835329</v>
          </cell>
          <cell r="BQ294">
            <v>521.07141119963489</v>
          </cell>
          <cell r="BR294">
            <v>26601.357275842689</v>
          </cell>
          <cell r="BS294">
            <v>523.26644819998182</v>
          </cell>
          <cell r="BT294">
            <v>970.5312848801841</v>
          </cell>
          <cell r="BU294">
            <v>6763.4201860621106</v>
          </cell>
          <cell r="BV294">
            <v>6915.8502457793802</v>
          </cell>
          <cell r="BW294">
            <v>2392.5602389796404</v>
          </cell>
          <cell r="BX294">
            <v>2312.8483826006268</v>
          </cell>
          <cell r="BY294">
            <v>0</v>
          </cell>
          <cell r="BZ294">
            <v>323.92542022008274</v>
          </cell>
          <cell r="CA294">
            <v>495.65739208000014</v>
          </cell>
          <cell r="CB294">
            <v>4397.0059279199922</v>
          </cell>
          <cell r="CC294">
            <v>1431.4634065200808</v>
          </cell>
          <cell r="CD294">
            <v>74.828342600725591</v>
          </cell>
          <cell r="CE294">
            <v>16064.886808298528</v>
          </cell>
          <cell r="CF294">
            <v>84.967309598112479</v>
          </cell>
          <cell r="CG294">
            <v>1263.0003738004889</v>
          </cell>
          <cell r="CH294">
            <v>2533.3054849999025</v>
          </cell>
          <cell r="CI294">
            <v>5767.0891133997939</v>
          </cell>
          <cell r="CJ294">
            <v>1914.6518906010897</v>
          </cell>
          <cell r="CK294">
            <v>563.87763900050777</v>
          </cell>
          <cell r="CL294">
            <v>288.09348099904855</v>
          </cell>
          <cell r="CM294">
            <v>419.62599136003701</v>
          </cell>
          <cell r="CN294">
            <v>894.37583341942809</v>
          </cell>
          <cell r="CO294">
            <v>1354.1829872003291</v>
          </cell>
          <cell r="CP294">
            <v>175.43072660086909</v>
          </cell>
          <cell r="CQ294">
            <v>806.28597731865011</v>
          </cell>
          <cell r="CR294">
            <v>10860.660904094577</v>
          </cell>
          <cell r="CS294">
            <v>152.71336499904282</v>
          </cell>
          <cell r="CT294">
            <v>190.92315600134316</v>
          </cell>
          <cell r="CU294">
            <v>2558.9723599995486</v>
          </cell>
          <cell r="CV294">
            <v>5856.1180237001972</v>
          </cell>
          <cell r="CW294">
            <v>330.95840949885314</v>
          </cell>
          <cell r="CX294">
            <v>0</v>
          </cell>
          <cell r="CY294">
            <v>0</v>
          </cell>
          <cell r="CZ294">
            <v>141.52166799938277</v>
          </cell>
          <cell r="DA294">
            <v>501.87400699989848</v>
          </cell>
          <cell r="DB294">
            <v>620.3905690984102</v>
          </cell>
          <cell r="DC294">
            <v>202.54742499976419</v>
          </cell>
          <cell r="DD294">
            <v>304.64192079845816</v>
          </cell>
          <cell r="DE294">
            <v>5514.0056568946457</v>
          </cell>
          <cell r="DF294">
            <v>0</v>
          </cell>
          <cell r="DG294">
            <v>0</v>
          </cell>
          <cell r="DH294">
            <v>2114.3839070981776</v>
          </cell>
          <cell r="DI294">
            <v>1081.9420239986266</v>
          </cell>
          <cell r="DJ294">
            <v>124.87294279763591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2151.0348940010153</v>
          </cell>
          <cell r="DP294">
            <v>-15.000978999531071</v>
          </cell>
          <cell r="DQ294">
            <v>56.77286799880676</v>
          </cell>
          <cell r="DR294">
            <v>1718.1094288018357</v>
          </cell>
          <cell r="DS294">
            <v>0</v>
          </cell>
          <cell r="DT294">
            <v>-28.502675198752513</v>
          </cell>
          <cell r="DU294">
            <v>1198.8023035998922</v>
          </cell>
          <cell r="DV294">
            <v>107.67169120007202</v>
          </cell>
          <cell r="DW294">
            <v>179.92313720160564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260.21497199902115</v>
          </cell>
          <cell r="EC294">
            <v>0</v>
          </cell>
          <cell r="ED294">
            <v>0</v>
          </cell>
        </row>
        <row r="295"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</row>
        <row r="296"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</row>
        <row r="297"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</row>
        <row r="298"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0</v>
          </cell>
          <cell r="DB298">
            <v>0</v>
          </cell>
          <cell r="DC298">
            <v>0</v>
          </cell>
          <cell r="DD298">
            <v>0</v>
          </cell>
          <cell r="DE298">
            <v>0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</row>
        <row r="299"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</row>
        <row r="300"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  <cell r="CY300">
            <v>0</v>
          </cell>
          <cell r="CZ300">
            <v>0</v>
          </cell>
          <cell r="DA300">
            <v>0</v>
          </cell>
          <cell r="DB300">
            <v>0</v>
          </cell>
          <cell r="DC300">
            <v>0</v>
          </cell>
          <cell r="DD300">
            <v>0</v>
          </cell>
          <cell r="DE300">
            <v>0</v>
          </cell>
          <cell r="DF300">
            <v>0</v>
          </cell>
          <cell r="DG300">
            <v>0</v>
          </cell>
          <cell r="DH300">
            <v>0</v>
          </cell>
          <cell r="DI300">
            <v>0</v>
          </cell>
          <cell r="DJ300">
            <v>0</v>
          </cell>
          <cell r="DK300">
            <v>0</v>
          </cell>
          <cell r="DL300">
            <v>0</v>
          </cell>
          <cell r="DM300">
            <v>0</v>
          </cell>
          <cell r="DN300">
            <v>0</v>
          </cell>
          <cell r="DO300">
            <v>0</v>
          </cell>
          <cell r="DP300">
            <v>0</v>
          </cell>
          <cell r="DQ300">
            <v>0</v>
          </cell>
          <cell r="DR300">
            <v>0</v>
          </cell>
          <cell r="DS300">
            <v>0</v>
          </cell>
          <cell r="DT300">
            <v>0</v>
          </cell>
          <cell r="DU300">
            <v>0</v>
          </cell>
          <cell r="DV300">
            <v>0</v>
          </cell>
          <cell r="DW300">
            <v>0</v>
          </cell>
          <cell r="DX300">
            <v>0</v>
          </cell>
          <cell r="DY300">
            <v>0</v>
          </cell>
          <cell r="DZ300">
            <v>0</v>
          </cell>
          <cell r="EA300">
            <v>0</v>
          </cell>
          <cell r="EB300">
            <v>0</v>
          </cell>
          <cell r="EC300">
            <v>0</v>
          </cell>
          <cell r="ED300">
            <v>0</v>
          </cell>
        </row>
        <row r="301"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P301">
            <v>0</v>
          </cell>
          <cell r="CQ301">
            <v>0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0</v>
          </cell>
          <cell r="CZ301">
            <v>0</v>
          </cell>
          <cell r="DA301">
            <v>0</v>
          </cell>
          <cell r="DB301">
            <v>0</v>
          </cell>
          <cell r="DC301">
            <v>0</v>
          </cell>
          <cell r="DD301">
            <v>0</v>
          </cell>
          <cell r="DE301">
            <v>0</v>
          </cell>
          <cell r="DF301">
            <v>0</v>
          </cell>
          <cell r="DG301">
            <v>0</v>
          </cell>
          <cell r="DH301">
            <v>0</v>
          </cell>
          <cell r="DI301">
            <v>0</v>
          </cell>
          <cell r="DJ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0</v>
          </cell>
          <cell r="DP301">
            <v>0</v>
          </cell>
          <cell r="DQ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406.97500000032596</v>
          </cell>
          <cell r="BF302">
            <v>21.430000000022119</v>
          </cell>
          <cell r="BG302">
            <v>-28.55000000000291</v>
          </cell>
          <cell r="BH302">
            <v>28.580000000016298</v>
          </cell>
          <cell r="BI302">
            <v>71.400000000008731</v>
          </cell>
          <cell r="BJ302">
            <v>28.529999999998836</v>
          </cell>
          <cell r="BK302">
            <v>49.979999999995925</v>
          </cell>
          <cell r="BL302">
            <v>7.1300000000046566</v>
          </cell>
          <cell r="BM302">
            <v>78.544999999998254</v>
          </cell>
          <cell r="BN302">
            <v>-28.559999999997672</v>
          </cell>
          <cell r="BO302">
            <v>71.410000000003492</v>
          </cell>
          <cell r="BP302">
            <v>57.119999999995343</v>
          </cell>
          <cell r="BQ302">
            <v>49.959999999991851</v>
          </cell>
          <cell r="BR302">
            <v>1124.8199999998324</v>
          </cell>
          <cell r="BS302">
            <v>49.510000000009313</v>
          </cell>
          <cell r="BT302">
            <v>21.220000000001164</v>
          </cell>
          <cell r="BU302">
            <v>28.309999999997672</v>
          </cell>
          <cell r="BV302">
            <v>127.34999999999127</v>
          </cell>
          <cell r="BW302">
            <v>35.370000000009895</v>
          </cell>
          <cell r="BX302">
            <v>56.604000000006636</v>
          </cell>
          <cell r="BY302">
            <v>56.584000000002561</v>
          </cell>
          <cell r="BZ302">
            <v>99.032000000006519</v>
          </cell>
          <cell r="CA302">
            <v>495.22999999999593</v>
          </cell>
          <cell r="CB302">
            <v>42.450000000011642</v>
          </cell>
          <cell r="CC302">
            <v>-5.0000000002910383E-2</v>
          </cell>
          <cell r="CD302">
            <v>113.20999999999185</v>
          </cell>
          <cell r="CE302">
            <v>606.77099999994971</v>
          </cell>
          <cell r="CF302">
            <v>77.639999999984866</v>
          </cell>
          <cell r="CG302">
            <v>28.224000000001979</v>
          </cell>
          <cell r="CH302">
            <v>-14.130000000004657</v>
          </cell>
          <cell r="CI302">
            <v>56.444999999992433</v>
          </cell>
          <cell r="CJ302">
            <v>9.9999999947613105E-3</v>
          </cell>
          <cell r="CK302">
            <v>105.83000000000175</v>
          </cell>
          <cell r="CL302">
            <v>84.671999999991385</v>
          </cell>
          <cell r="CM302">
            <v>119.94500000000698</v>
          </cell>
          <cell r="CN302">
            <v>-9.9999999947613105E-3</v>
          </cell>
          <cell r="CO302">
            <v>0</v>
          </cell>
          <cell r="CP302">
            <v>112.88500000000931</v>
          </cell>
          <cell r="CQ302">
            <v>35.260000000009313</v>
          </cell>
          <cell r="CR302">
            <v>232.22999999998137</v>
          </cell>
          <cell r="CS302">
            <v>-49.269999999989523</v>
          </cell>
          <cell r="CT302">
            <v>98.529999999998836</v>
          </cell>
          <cell r="CU302">
            <v>63.329999999987194</v>
          </cell>
          <cell r="CV302">
            <v>70.360000000000582</v>
          </cell>
          <cell r="CW302">
            <v>42.23499999998603</v>
          </cell>
          <cell r="CX302">
            <v>28.164999999993597</v>
          </cell>
          <cell r="CY302">
            <v>21.119999999995343</v>
          </cell>
          <cell r="CZ302">
            <v>84.430000000007567</v>
          </cell>
          <cell r="DA302">
            <v>-98.529999999998836</v>
          </cell>
          <cell r="DB302">
            <v>7.0499999999883585</v>
          </cell>
          <cell r="DC302">
            <v>-1.0000000009313226E-2</v>
          </cell>
          <cell r="DD302">
            <v>-35.179999999993015</v>
          </cell>
          <cell r="DE302">
            <v>758.0590000001248</v>
          </cell>
          <cell r="DF302">
            <v>91.239999999990687</v>
          </cell>
          <cell r="DG302">
            <v>63.17500000000291</v>
          </cell>
          <cell r="DH302">
            <v>35.076000000000931</v>
          </cell>
          <cell r="DI302">
            <v>42.120000000009895</v>
          </cell>
          <cell r="DJ302">
            <v>56.17500000000291</v>
          </cell>
          <cell r="DK302">
            <v>91.239999999990687</v>
          </cell>
          <cell r="DL302">
            <v>35.089999999996508</v>
          </cell>
          <cell r="DM302">
            <v>126.35499999999593</v>
          </cell>
          <cell r="DN302">
            <v>42.123999999996158</v>
          </cell>
          <cell r="DO302">
            <v>35.080000000001746</v>
          </cell>
          <cell r="DP302">
            <v>70.194000000003143</v>
          </cell>
          <cell r="DQ302">
            <v>70.190000000002328</v>
          </cell>
          <cell r="DR302">
            <v>167.94599999999627</v>
          </cell>
          <cell r="DS302">
            <v>28.009999999994761</v>
          </cell>
          <cell r="DT302">
            <v>34.995000000009895</v>
          </cell>
          <cell r="DU302">
            <v>13.995999999999185</v>
          </cell>
          <cell r="DV302">
            <v>7.0060000000084983</v>
          </cell>
          <cell r="DW302">
            <v>-27.995999999999185</v>
          </cell>
          <cell r="DX302">
            <v>7</v>
          </cell>
          <cell r="DY302">
            <v>-42.010000000009313</v>
          </cell>
          <cell r="DZ302">
            <v>-34.995000000009895</v>
          </cell>
          <cell r="EA302">
            <v>48.979999999995925</v>
          </cell>
          <cell r="EB302">
            <v>69.990000000005239</v>
          </cell>
          <cell r="EC302">
            <v>62.970000000001164</v>
          </cell>
          <cell r="ED302">
            <v>0</v>
          </cell>
        </row>
        <row r="303">
          <cell r="C303" t="str">
            <v>IRP19Solar_BC_UT_UTN_CP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0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</row>
        <row r="304">
          <cell r="C304" t="str">
            <v>IRP19Solar_BDC_UT_UTN_CP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394.72999999998137</v>
          </cell>
          <cell r="S304">
            <v>10.130000000004657</v>
          </cell>
          <cell r="T304">
            <v>-25.314999999987776</v>
          </cell>
          <cell r="U304">
            <v>5.0500000000029104</v>
          </cell>
          <cell r="V304">
            <v>65.804999999993015</v>
          </cell>
          <cell r="W304">
            <v>-70.853999999992084</v>
          </cell>
          <cell r="X304">
            <v>-182.22999999999593</v>
          </cell>
          <cell r="Y304">
            <v>-55.669999999998254</v>
          </cell>
          <cell r="Z304">
            <v>465.61999999999534</v>
          </cell>
          <cell r="AA304">
            <v>136.66399999998976</v>
          </cell>
          <cell r="AB304">
            <v>40.479999999995925</v>
          </cell>
          <cell r="AC304">
            <v>10.120000000009895</v>
          </cell>
          <cell r="AD304">
            <v>-5.0700000000069849</v>
          </cell>
          <cell r="AE304">
            <v>495.75600000028498</v>
          </cell>
          <cell r="AF304">
            <v>-20.389999999984866</v>
          </cell>
          <cell r="AG304">
            <v>47.540000000008149</v>
          </cell>
          <cell r="AH304">
            <v>33.950000000011642</v>
          </cell>
          <cell r="AI304">
            <v>6.7900000000081491</v>
          </cell>
          <cell r="AJ304">
            <v>-33.970000000001164</v>
          </cell>
          <cell r="AK304">
            <v>6.7700000000040745</v>
          </cell>
          <cell r="AL304">
            <v>-210.55400000000373</v>
          </cell>
          <cell r="AM304">
            <v>427.89999999999418</v>
          </cell>
          <cell r="AN304">
            <v>108.67999999999302</v>
          </cell>
          <cell r="AO304">
            <v>-20.389999999984866</v>
          </cell>
          <cell r="AP304">
            <v>61.110000000015134</v>
          </cell>
          <cell r="AQ304">
            <v>88.319999999977881</v>
          </cell>
          <cell r="AR304">
            <v>-205.50400000042282</v>
          </cell>
          <cell r="AS304">
            <v>-27.420000000012806</v>
          </cell>
          <cell r="AT304">
            <v>-41.129999999975553</v>
          </cell>
          <cell r="AU304">
            <v>-6.8399999999965075</v>
          </cell>
          <cell r="AV304">
            <v>-47.949999999982538</v>
          </cell>
          <cell r="AW304">
            <v>1.0000000009313226E-2</v>
          </cell>
          <cell r="AX304">
            <v>-61.680000000007567</v>
          </cell>
          <cell r="AY304">
            <v>2.599999999802094E-2</v>
          </cell>
          <cell r="AZ304">
            <v>75.399999999994179</v>
          </cell>
          <cell r="BA304">
            <v>-20.550000000017462</v>
          </cell>
          <cell r="BB304">
            <v>-27.399999999994179</v>
          </cell>
          <cell r="BC304">
            <v>-34.269999999989523</v>
          </cell>
          <cell r="BD304">
            <v>-13.700000000011642</v>
          </cell>
          <cell r="BE304">
            <v>1067.6699999999255</v>
          </cell>
          <cell r="BF304">
            <v>50.809999999997672</v>
          </cell>
          <cell r="BG304">
            <v>-67.810000000055879</v>
          </cell>
          <cell r="BH304">
            <v>33.950000000011642</v>
          </cell>
          <cell r="BI304">
            <v>254.17999999999302</v>
          </cell>
          <cell r="BJ304">
            <v>50.849999999976717</v>
          </cell>
          <cell r="BK304">
            <v>152.52999999999884</v>
          </cell>
          <cell r="BL304">
            <v>-50.820000000006985</v>
          </cell>
          <cell r="BM304">
            <v>203.32000000000698</v>
          </cell>
          <cell r="BN304">
            <v>33.879999999946449</v>
          </cell>
          <cell r="BO304">
            <v>152.5</v>
          </cell>
          <cell r="BP304">
            <v>135.65999999997439</v>
          </cell>
          <cell r="BQ304">
            <v>118.61999999999534</v>
          </cell>
          <cell r="BR304">
            <v>2771.0200000000186</v>
          </cell>
          <cell r="BS304">
            <v>117.5899999999674</v>
          </cell>
          <cell r="BT304">
            <v>50.380000000004657</v>
          </cell>
          <cell r="BU304">
            <v>33.559999999997672</v>
          </cell>
          <cell r="BV304">
            <v>352.65000000002328</v>
          </cell>
          <cell r="BW304">
            <v>117.59000000002561</v>
          </cell>
          <cell r="BX304">
            <v>134.39999999999418</v>
          </cell>
          <cell r="BY304">
            <v>151.14000000001397</v>
          </cell>
          <cell r="BZ304">
            <v>218.30999999999767</v>
          </cell>
          <cell r="CA304">
            <v>1242.6699999999837</v>
          </cell>
          <cell r="CB304">
            <v>84.020000000018626</v>
          </cell>
          <cell r="CC304">
            <v>3.0000000027939677E-2</v>
          </cell>
          <cell r="CD304">
            <v>268.67999999999302</v>
          </cell>
          <cell r="CE304">
            <v>1691.6999999997206</v>
          </cell>
          <cell r="CF304">
            <v>184.21999999997206</v>
          </cell>
          <cell r="CG304">
            <v>67.039999999979045</v>
          </cell>
          <cell r="CH304">
            <v>-16.730000000039581</v>
          </cell>
          <cell r="CI304">
            <v>201</v>
          </cell>
          <cell r="CJ304">
            <v>50.269999999960419</v>
          </cell>
          <cell r="CK304">
            <v>284.70000000001164</v>
          </cell>
          <cell r="CL304">
            <v>234.45999999999185</v>
          </cell>
          <cell r="CM304">
            <v>251.23999999999069</v>
          </cell>
          <cell r="CN304">
            <v>16.71999999997206</v>
          </cell>
          <cell r="CO304">
            <v>67</v>
          </cell>
          <cell r="CP304">
            <v>268.03999999997905</v>
          </cell>
          <cell r="CQ304">
            <v>83.739999999990687</v>
          </cell>
          <cell r="CR304">
            <v>651.3800000003539</v>
          </cell>
          <cell r="CS304">
            <v>-116.9199999999837</v>
          </cell>
          <cell r="CT304">
            <v>233.88000000000466</v>
          </cell>
          <cell r="CU304">
            <v>183.68000000005122</v>
          </cell>
          <cell r="CV304">
            <v>167</v>
          </cell>
          <cell r="CW304">
            <v>250.53000000002794</v>
          </cell>
          <cell r="CX304">
            <v>83.519999999989523</v>
          </cell>
          <cell r="CY304">
            <v>50.10999999998603</v>
          </cell>
          <cell r="CZ304">
            <v>233.84000000002561</v>
          </cell>
          <cell r="DA304">
            <v>-384.15999999997439</v>
          </cell>
          <cell r="DB304">
            <v>33.400000000023283</v>
          </cell>
          <cell r="DC304">
            <v>3.0000000027939677E-2</v>
          </cell>
          <cell r="DD304">
            <v>-83.529999999969732</v>
          </cell>
          <cell r="DE304">
            <v>1882.429999999702</v>
          </cell>
          <cell r="DF304">
            <v>216.53999999997905</v>
          </cell>
          <cell r="DG304">
            <v>149.94000000000233</v>
          </cell>
          <cell r="DH304">
            <v>116.64000000001397</v>
          </cell>
          <cell r="DI304">
            <v>100</v>
          </cell>
          <cell r="DJ304">
            <v>183.23000000001048</v>
          </cell>
          <cell r="DK304">
            <v>199.87000000002445</v>
          </cell>
          <cell r="DL304">
            <v>49.970000000001164</v>
          </cell>
          <cell r="DM304">
            <v>283.20999999999185</v>
          </cell>
          <cell r="DN304">
            <v>166.55999999999767</v>
          </cell>
          <cell r="DO304">
            <v>83.309999999997672</v>
          </cell>
          <cell r="DP304">
            <v>166.59999999997672</v>
          </cell>
          <cell r="DQ304">
            <v>166.56000000005588</v>
          </cell>
          <cell r="DR304">
            <v>481.84000000031665</v>
          </cell>
          <cell r="DS304">
            <v>66.46999999997206</v>
          </cell>
          <cell r="DT304">
            <v>83.089999999996508</v>
          </cell>
          <cell r="DU304">
            <v>66.470000000001164</v>
          </cell>
          <cell r="DV304">
            <v>0</v>
          </cell>
          <cell r="DW304">
            <v>-16.589999999996508</v>
          </cell>
          <cell r="DX304">
            <v>16.64000000001397</v>
          </cell>
          <cell r="DY304">
            <v>-99.669999999983702</v>
          </cell>
          <cell r="DZ304">
            <v>-66.429999999993015</v>
          </cell>
          <cell r="EA304">
            <v>116.27999999999884</v>
          </cell>
          <cell r="EB304">
            <v>166.11000000001513</v>
          </cell>
          <cell r="EC304">
            <v>149.5</v>
          </cell>
          <cell r="ED304">
            <v>-2.9999999998835847E-2</v>
          </cell>
        </row>
        <row r="305">
          <cell r="C305" t="str">
            <v>IRP19Solar_BC_UT_UTN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</row>
        <row r="306">
          <cell r="C306" t="str">
            <v>IRP19Solar_BDC_UT_UTN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-19669.100000000093</v>
          </cell>
          <cell r="BF306">
            <v>-1880.1000000000058</v>
          </cell>
          <cell r="BG306">
            <v>-1842.8999999999942</v>
          </cell>
          <cell r="BH306">
            <v>-1912.359999999986</v>
          </cell>
          <cell r="BI306">
            <v>-1453.4100000000035</v>
          </cell>
          <cell r="BJ306">
            <v>-1586.109999999986</v>
          </cell>
          <cell r="BK306">
            <v>-1385.8100000000268</v>
          </cell>
          <cell r="BL306">
            <v>-1425.4800000000105</v>
          </cell>
          <cell r="BM306">
            <v>-1365.7999999999884</v>
          </cell>
          <cell r="BN306">
            <v>-1539.6900000000023</v>
          </cell>
          <cell r="BO306">
            <v>-1784.6300000000047</v>
          </cell>
          <cell r="BP306">
            <v>-1651.0199999999895</v>
          </cell>
          <cell r="BQ306">
            <v>-1841.7900000000081</v>
          </cell>
          <cell r="BR306">
            <v>-18403.049999999814</v>
          </cell>
          <cell r="BS306">
            <v>-1824.9099999999744</v>
          </cell>
          <cell r="BT306">
            <v>-1685.8999999999942</v>
          </cell>
          <cell r="BU306">
            <v>-1934.8100000000268</v>
          </cell>
          <cell r="BV306">
            <v>-1381.6399999999849</v>
          </cell>
          <cell r="BW306">
            <v>-1518.5099999999802</v>
          </cell>
          <cell r="BX306">
            <v>-1404.8899999999849</v>
          </cell>
          <cell r="BY306">
            <v>-1277.2599999999802</v>
          </cell>
          <cell r="BZ306">
            <v>-1335.7599999999802</v>
          </cell>
          <cell r="CA306">
            <v>-791.80000000001746</v>
          </cell>
          <cell r="CB306">
            <v>-1832.8899999999849</v>
          </cell>
          <cell r="CC306">
            <v>-1707.5</v>
          </cell>
          <cell r="CD306">
            <v>-1707.179999999993</v>
          </cell>
          <cell r="CE306">
            <v>-19100.160000000149</v>
          </cell>
          <cell r="CF306">
            <v>-1788.0199999999895</v>
          </cell>
          <cell r="CG306">
            <v>-1687.2600000000093</v>
          </cell>
          <cell r="CH306">
            <v>-1937.929999999993</v>
          </cell>
          <cell r="CI306">
            <v>-1519.0499999999884</v>
          </cell>
          <cell r="CJ306">
            <v>-1579.929999999993</v>
          </cell>
          <cell r="CK306">
            <v>-1265.609999999986</v>
          </cell>
          <cell r="CL306">
            <v>-1244.7300000000105</v>
          </cell>
          <cell r="CM306">
            <v>-1291.9700000000012</v>
          </cell>
          <cell r="CN306">
            <v>-1538.2200000000012</v>
          </cell>
          <cell r="CO306">
            <v>-1823.5</v>
          </cell>
          <cell r="CP306">
            <v>-1581.2900000000081</v>
          </cell>
          <cell r="CQ306">
            <v>-1842.6500000000233</v>
          </cell>
          <cell r="CR306">
            <v>-19681.509999999776</v>
          </cell>
          <cell r="CS306">
            <v>-1977.359999999986</v>
          </cell>
          <cell r="CT306">
            <v>-1605.7900000000081</v>
          </cell>
          <cell r="CU306">
            <v>-1811.6499999999942</v>
          </cell>
          <cell r="CV306">
            <v>-1540.4100000000035</v>
          </cell>
          <cell r="CW306">
            <v>-1483.0200000000186</v>
          </cell>
          <cell r="CX306">
            <v>-1380.5199999999895</v>
          </cell>
          <cell r="CY306">
            <v>-1341</v>
          </cell>
          <cell r="CZ306">
            <v>-1301.6699999999837</v>
          </cell>
          <cell r="DA306">
            <v>-1768.1600000000035</v>
          </cell>
          <cell r="DB306">
            <v>-1813.1600000000035</v>
          </cell>
          <cell r="DC306">
            <v>-1753.8699999999953</v>
          </cell>
          <cell r="DD306">
            <v>-1904.8999999999942</v>
          </cell>
          <cell r="DE306">
            <v>-17902.829999999609</v>
          </cell>
          <cell r="DF306">
            <v>-1705.4200000000128</v>
          </cell>
          <cell r="DG306">
            <v>-1609.75</v>
          </cell>
          <cell r="DH306">
            <v>-1715.5</v>
          </cell>
          <cell r="DI306">
            <v>-1441.7399999999907</v>
          </cell>
          <cell r="DJ306">
            <v>-1401.109999999986</v>
          </cell>
          <cell r="DK306">
            <v>-1247.2699999999895</v>
          </cell>
          <cell r="DL306">
            <v>-1275.2799999999988</v>
          </cell>
          <cell r="DM306">
            <v>-1174.4800000000105</v>
          </cell>
          <cell r="DN306">
            <v>-1366.7999999999884</v>
          </cell>
          <cell r="DO306">
            <v>-1698.9400000000023</v>
          </cell>
          <cell r="DP306">
            <v>-1545</v>
          </cell>
          <cell r="DQ306">
            <v>-1721.5400000000081</v>
          </cell>
          <cell r="DR306">
            <v>-15868.960999999428</v>
          </cell>
          <cell r="DS306">
            <v>-1565.4099999999744</v>
          </cell>
          <cell r="DT306">
            <v>-1228.4099999999744</v>
          </cell>
          <cell r="DU306">
            <v>-1421.8099999999977</v>
          </cell>
          <cell r="DV306">
            <v>-1239.8300000000163</v>
          </cell>
          <cell r="DW306">
            <v>-1289.4800000000105</v>
          </cell>
          <cell r="DX306">
            <v>-1172.9700000000012</v>
          </cell>
          <cell r="DY306">
            <v>-1229.7050000000017</v>
          </cell>
          <cell r="DZ306">
            <v>-1259.7660000000033</v>
          </cell>
          <cell r="EA306">
            <v>-1229.3799999999756</v>
          </cell>
          <cell r="EB306">
            <v>-1396.1700000000128</v>
          </cell>
          <cell r="EC306">
            <v>-1316.7000000000116</v>
          </cell>
          <cell r="ED306">
            <v>-1519.3300000000163</v>
          </cell>
        </row>
        <row r="307">
          <cell r="C307" t="str">
            <v>IRP19Solar_BC_WY_JB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</row>
        <row r="308">
          <cell r="C308" t="str">
            <v>IRP19Solar_BDC_WY_JB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690.25000000046566</v>
          </cell>
          <cell r="BF308">
            <v>32.839999999996508</v>
          </cell>
          <cell r="BG308">
            <v>-43.829999999987194</v>
          </cell>
          <cell r="BH308">
            <v>21.900000000023283</v>
          </cell>
          <cell r="BI308">
            <v>164.35999999998603</v>
          </cell>
          <cell r="BJ308">
            <v>32.889999999984866</v>
          </cell>
          <cell r="BK308">
            <v>98.619999999995343</v>
          </cell>
          <cell r="BL308">
            <v>-32.85999999998603</v>
          </cell>
          <cell r="BM308">
            <v>131.47000000000116</v>
          </cell>
          <cell r="BN308">
            <v>21.919999999983702</v>
          </cell>
          <cell r="BO308">
            <v>98.610000000015134</v>
          </cell>
          <cell r="BP308">
            <v>87.660000000003492</v>
          </cell>
          <cell r="BQ308">
            <v>76.670000000012806</v>
          </cell>
          <cell r="BR308">
            <v>1791.1200000001118</v>
          </cell>
          <cell r="BS308">
            <v>76.010000000009313</v>
          </cell>
          <cell r="BT308">
            <v>32.540000000008149</v>
          </cell>
          <cell r="BU308">
            <v>21.679999999993015</v>
          </cell>
          <cell r="BV308">
            <v>227.97000000000116</v>
          </cell>
          <cell r="BW308">
            <v>75.960000000020955</v>
          </cell>
          <cell r="BX308">
            <v>86.880000000004657</v>
          </cell>
          <cell r="BY308">
            <v>97.720000000001164</v>
          </cell>
          <cell r="BZ308">
            <v>141.11999999999534</v>
          </cell>
          <cell r="CA308">
            <v>803.29999999998836</v>
          </cell>
          <cell r="CB308">
            <v>54.320000000006985</v>
          </cell>
          <cell r="CC308">
            <v>-2.9999999998835847E-2</v>
          </cell>
          <cell r="CD308">
            <v>173.65000000002328</v>
          </cell>
          <cell r="CE308">
            <v>1093.5099999997765</v>
          </cell>
          <cell r="CF308">
            <v>119.07999999998719</v>
          </cell>
          <cell r="CG308">
            <v>43.290000000008149</v>
          </cell>
          <cell r="CH308">
            <v>-10.829999999987194</v>
          </cell>
          <cell r="CI308">
            <v>129.90999999997439</v>
          </cell>
          <cell r="CJ308">
            <v>32.470000000001164</v>
          </cell>
          <cell r="CK308">
            <v>184.05999999999767</v>
          </cell>
          <cell r="CL308">
            <v>151.5800000000163</v>
          </cell>
          <cell r="CM308">
            <v>162.42999999999302</v>
          </cell>
          <cell r="CN308">
            <v>10.849999999976717</v>
          </cell>
          <cell r="CO308">
            <v>43.320000000006985</v>
          </cell>
          <cell r="CP308">
            <v>173.22000000000116</v>
          </cell>
          <cell r="CQ308">
            <v>54.129999999975553</v>
          </cell>
          <cell r="CR308">
            <v>421.20999999996275</v>
          </cell>
          <cell r="CS308">
            <v>-75.580000000016298</v>
          </cell>
          <cell r="CT308">
            <v>151.17000000001281</v>
          </cell>
          <cell r="CU308">
            <v>118.76999999998952</v>
          </cell>
          <cell r="CV308">
            <v>108</v>
          </cell>
          <cell r="CW308">
            <v>161.97000000000116</v>
          </cell>
          <cell r="CX308">
            <v>54.019999999989523</v>
          </cell>
          <cell r="CY308">
            <v>32.39000000001397</v>
          </cell>
          <cell r="CZ308">
            <v>151.1699999999837</v>
          </cell>
          <cell r="DA308">
            <v>-248.3300000000163</v>
          </cell>
          <cell r="DB308">
            <v>21.610000000015134</v>
          </cell>
          <cell r="DC308">
            <v>2.9999999998835847E-2</v>
          </cell>
          <cell r="DD308">
            <v>-54.010000000009313</v>
          </cell>
          <cell r="DE308">
            <v>1217.1400000001304</v>
          </cell>
          <cell r="DF308">
            <v>140</v>
          </cell>
          <cell r="DG308">
            <v>96.940000000002328</v>
          </cell>
          <cell r="DH308">
            <v>75.399999999994179</v>
          </cell>
          <cell r="DI308">
            <v>64.610000000015134</v>
          </cell>
          <cell r="DJ308">
            <v>118.51000000000931</v>
          </cell>
          <cell r="DK308">
            <v>129.23000000001048</v>
          </cell>
          <cell r="DL308">
            <v>32.330000000016298</v>
          </cell>
          <cell r="DM308">
            <v>183.09000000002561</v>
          </cell>
          <cell r="DN308">
            <v>107.73999999999069</v>
          </cell>
          <cell r="DO308">
            <v>53.870000000024447</v>
          </cell>
          <cell r="DP308">
            <v>107.73000000001048</v>
          </cell>
          <cell r="DQ308">
            <v>107.69000000000233</v>
          </cell>
          <cell r="DR308">
            <v>626.50999999884516</v>
          </cell>
          <cell r="DS308">
            <v>86.439999999944121</v>
          </cell>
          <cell r="DT308">
            <v>108.03999999997905</v>
          </cell>
          <cell r="DU308">
            <v>86.399999999965075</v>
          </cell>
          <cell r="DV308">
            <v>0</v>
          </cell>
          <cell r="DW308">
            <v>-21.589999999967404</v>
          </cell>
          <cell r="DX308">
            <v>21.559999999997672</v>
          </cell>
          <cell r="DY308">
            <v>-129.62999999997555</v>
          </cell>
          <cell r="DZ308">
            <v>-86.369999999995343</v>
          </cell>
          <cell r="EA308">
            <v>151.18999999994412</v>
          </cell>
          <cell r="EB308">
            <v>216</v>
          </cell>
          <cell r="EC308">
            <v>194.44000000000233</v>
          </cell>
          <cell r="ED308">
            <v>2.9999999969732016E-2</v>
          </cell>
        </row>
        <row r="309">
          <cell r="C309" t="str">
            <v>IRP19Solar_BC_YK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P309">
            <v>0</v>
          </cell>
          <cell r="CQ309">
            <v>0</v>
          </cell>
          <cell r="CR309">
            <v>0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0</v>
          </cell>
          <cell r="CY309">
            <v>0</v>
          </cell>
          <cell r="CZ309">
            <v>0</v>
          </cell>
          <cell r="DA309">
            <v>0</v>
          </cell>
          <cell r="DB309">
            <v>0</v>
          </cell>
          <cell r="DC309">
            <v>0</v>
          </cell>
          <cell r="DD309">
            <v>0</v>
          </cell>
          <cell r="DE309">
            <v>0</v>
          </cell>
          <cell r="DF309">
            <v>0</v>
          </cell>
          <cell r="DG309">
            <v>0</v>
          </cell>
          <cell r="DH309">
            <v>0</v>
          </cell>
          <cell r="DI309">
            <v>0</v>
          </cell>
          <cell r="DJ309">
            <v>0</v>
          </cell>
          <cell r="DK309">
            <v>0</v>
          </cell>
          <cell r="DL309">
            <v>0</v>
          </cell>
          <cell r="DM309">
            <v>0</v>
          </cell>
          <cell r="DN309">
            <v>0</v>
          </cell>
          <cell r="DO309">
            <v>0</v>
          </cell>
          <cell r="DP309">
            <v>0</v>
          </cell>
          <cell r="DQ309">
            <v>0</v>
          </cell>
          <cell r="DR309">
            <v>0</v>
          </cell>
          <cell r="DS309">
            <v>0</v>
          </cell>
          <cell r="DT309">
            <v>0</v>
          </cell>
          <cell r="DU309">
            <v>0</v>
          </cell>
          <cell r="DV309">
            <v>0</v>
          </cell>
          <cell r="DW309">
            <v>0</v>
          </cell>
          <cell r="DX309">
            <v>0</v>
          </cell>
          <cell r="DY309">
            <v>0</v>
          </cell>
          <cell r="DZ309">
            <v>0</v>
          </cell>
          <cell r="EA309">
            <v>0</v>
          </cell>
          <cell r="EB309">
            <v>0</v>
          </cell>
          <cell r="EC309">
            <v>0</v>
          </cell>
          <cell r="ED309">
            <v>0</v>
          </cell>
        </row>
        <row r="310">
          <cell r="C310" t="str">
            <v>IRP19Solar_BDC_YK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804.33999999985099</v>
          </cell>
          <cell r="BF310">
            <v>36.580000000016298</v>
          </cell>
          <cell r="BG310">
            <v>-48.740000000019791</v>
          </cell>
          <cell r="BH310">
            <v>24.370000000024447</v>
          </cell>
          <cell r="BI310">
            <v>182.81000000002678</v>
          </cell>
          <cell r="BJ310">
            <v>60.910000000003492</v>
          </cell>
          <cell r="BK310">
            <v>97.480000000010477</v>
          </cell>
          <cell r="BL310">
            <v>-12.179999999993015</v>
          </cell>
          <cell r="BM310">
            <v>146.26000000000931</v>
          </cell>
          <cell r="BN310">
            <v>24.380000000004657</v>
          </cell>
          <cell r="BO310">
            <v>109.6699999999837</v>
          </cell>
          <cell r="BP310">
            <v>97.5</v>
          </cell>
          <cell r="BQ310">
            <v>85.299999999988358</v>
          </cell>
          <cell r="BR310">
            <v>2016.7400000002235</v>
          </cell>
          <cell r="BS310">
            <v>84.529999999998836</v>
          </cell>
          <cell r="BT310">
            <v>36.229999999981374</v>
          </cell>
          <cell r="BU310">
            <v>24.14000000001397</v>
          </cell>
          <cell r="BV310">
            <v>241.56000000002678</v>
          </cell>
          <cell r="BW310">
            <v>72.450000000011642</v>
          </cell>
          <cell r="BX310">
            <v>132.82999999998719</v>
          </cell>
          <cell r="BY310">
            <v>120.76000000000931</v>
          </cell>
          <cell r="BZ310">
            <v>156.95999999999185</v>
          </cell>
          <cell r="CA310">
            <v>893.61999999999534</v>
          </cell>
          <cell r="CB310">
            <v>60.409999999974389</v>
          </cell>
          <cell r="CC310">
            <v>1.0000000009313226E-2</v>
          </cell>
          <cell r="CD310">
            <v>193.23999999999069</v>
          </cell>
          <cell r="CE310">
            <v>1252.5699999998324</v>
          </cell>
          <cell r="CF310">
            <v>132.47000000000116</v>
          </cell>
          <cell r="CG310">
            <v>48.180000000022119</v>
          </cell>
          <cell r="CH310">
            <v>-12.029999999998836</v>
          </cell>
          <cell r="CI310">
            <v>156.56999999997788</v>
          </cell>
          <cell r="CJ310">
            <v>36.170000000012806</v>
          </cell>
          <cell r="CK310">
            <v>204.71000000002095</v>
          </cell>
          <cell r="CL310">
            <v>168.57999999998719</v>
          </cell>
          <cell r="CM310">
            <v>204.75</v>
          </cell>
          <cell r="CN310">
            <v>12.059999999997672</v>
          </cell>
          <cell r="CO310">
            <v>48.14000000001397</v>
          </cell>
          <cell r="CP310">
            <v>192.72999999998137</v>
          </cell>
          <cell r="CQ310">
            <v>60.239999999990687</v>
          </cell>
          <cell r="CR310">
            <v>540.49000000022352</v>
          </cell>
          <cell r="CS310">
            <v>-84.069999999977881</v>
          </cell>
          <cell r="CT310">
            <v>168.12000000002445</v>
          </cell>
          <cell r="CU310">
            <v>132.12999999997555</v>
          </cell>
          <cell r="CV310">
            <v>132.10000000000582</v>
          </cell>
          <cell r="CW310">
            <v>192.19000000000233</v>
          </cell>
          <cell r="CX310">
            <v>84.100000000005821</v>
          </cell>
          <cell r="CY310">
            <v>60.029999999998836</v>
          </cell>
          <cell r="CZ310">
            <v>168.14000000001397</v>
          </cell>
          <cell r="DA310">
            <v>-276.26000000000931</v>
          </cell>
          <cell r="DB310">
            <v>24.029999999998836</v>
          </cell>
          <cell r="DC310">
            <v>2.9999999998835847E-2</v>
          </cell>
          <cell r="DD310">
            <v>-60.049999999988358</v>
          </cell>
          <cell r="DE310">
            <v>1377.7199999997392</v>
          </cell>
          <cell r="DF310">
            <v>155.73000000001048</v>
          </cell>
          <cell r="DG310">
            <v>107.77999999999884</v>
          </cell>
          <cell r="DH310">
            <v>95.869999999995343</v>
          </cell>
          <cell r="DI310">
            <v>95.799999999988358</v>
          </cell>
          <cell r="DJ310">
            <v>143.76000000000931</v>
          </cell>
          <cell r="DK310">
            <v>155.73000000001048</v>
          </cell>
          <cell r="DL310">
            <v>-1.9999999989522621E-2</v>
          </cell>
          <cell r="DM310">
            <v>203.69999999998254</v>
          </cell>
          <cell r="DN310">
            <v>119.83999999999651</v>
          </cell>
          <cell r="DO310">
            <v>59.920000000012806</v>
          </cell>
          <cell r="DP310">
            <v>119.77999999999884</v>
          </cell>
          <cell r="DQ310">
            <v>119.82999999998719</v>
          </cell>
          <cell r="DR310">
            <v>322.49000000022352</v>
          </cell>
          <cell r="DS310">
            <v>47.740000000019791</v>
          </cell>
          <cell r="DT310">
            <v>59.739999999990687</v>
          </cell>
          <cell r="DU310">
            <v>47.779999999998836</v>
          </cell>
          <cell r="DV310">
            <v>-4.0000000008149073E-2</v>
          </cell>
          <cell r="DW310">
            <v>-11.910000000003492</v>
          </cell>
          <cell r="DX310">
            <v>11.920000000012806</v>
          </cell>
          <cell r="DY310">
            <v>-83.639999999984866</v>
          </cell>
          <cell r="DZ310">
            <v>-59.739999999990687</v>
          </cell>
          <cell r="EA310">
            <v>83.630000000004657</v>
          </cell>
          <cell r="EB310">
            <v>119.43000000002212</v>
          </cell>
          <cell r="EC310">
            <v>107.52000000001863</v>
          </cell>
          <cell r="ED310">
            <v>6.0000000026775524E-2</v>
          </cell>
        </row>
        <row r="311">
          <cell r="C311" t="str">
            <v>IRP19Solar_BC_OR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P311">
            <v>0</v>
          </cell>
          <cell r="CQ311">
            <v>0</v>
          </cell>
          <cell r="CR311">
            <v>0</v>
          </cell>
          <cell r="CS311">
            <v>0</v>
          </cell>
          <cell r="CT311">
            <v>0</v>
          </cell>
          <cell r="CU311">
            <v>0</v>
          </cell>
          <cell r="CV311">
            <v>0</v>
          </cell>
          <cell r="CW311">
            <v>0</v>
          </cell>
          <cell r="CX311">
            <v>0</v>
          </cell>
          <cell r="CY311">
            <v>0</v>
          </cell>
          <cell r="CZ311">
            <v>0</v>
          </cell>
          <cell r="DA311">
            <v>0</v>
          </cell>
          <cell r="DB311">
            <v>0</v>
          </cell>
          <cell r="DC311">
            <v>0</v>
          </cell>
          <cell r="DD311">
            <v>0</v>
          </cell>
          <cell r="DE311">
            <v>0</v>
          </cell>
          <cell r="DF311">
            <v>0</v>
          </cell>
          <cell r="DG311">
            <v>0</v>
          </cell>
          <cell r="DH311">
            <v>0</v>
          </cell>
          <cell r="DI311">
            <v>0</v>
          </cell>
          <cell r="DJ311">
            <v>0</v>
          </cell>
          <cell r="DK311">
            <v>0</v>
          </cell>
          <cell r="DL311">
            <v>0</v>
          </cell>
          <cell r="DM311">
            <v>0</v>
          </cell>
          <cell r="DN311">
            <v>0</v>
          </cell>
          <cell r="DO311">
            <v>0</v>
          </cell>
          <cell r="DP311">
            <v>0</v>
          </cell>
          <cell r="DQ311">
            <v>0</v>
          </cell>
          <cell r="DR311">
            <v>0</v>
          </cell>
          <cell r="DS311">
            <v>0</v>
          </cell>
          <cell r="DT311">
            <v>0</v>
          </cell>
          <cell r="DU311">
            <v>0</v>
          </cell>
          <cell r="DV311">
            <v>0</v>
          </cell>
          <cell r="DW311">
            <v>0</v>
          </cell>
          <cell r="DX311">
            <v>0</v>
          </cell>
          <cell r="DY311">
            <v>0</v>
          </cell>
          <cell r="DZ311">
            <v>0</v>
          </cell>
          <cell r="EA311">
            <v>0</v>
          </cell>
          <cell r="EB311">
            <v>0</v>
          </cell>
          <cell r="EC311">
            <v>0</v>
          </cell>
          <cell r="ED311">
            <v>0</v>
          </cell>
        </row>
        <row r="312">
          <cell r="C312" t="str">
            <v>IRP19Solar_BDC_OR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1184.8599999998696</v>
          </cell>
          <cell r="BF312">
            <v>46.159999999974389</v>
          </cell>
          <cell r="BG312">
            <v>-61.559999999997672</v>
          </cell>
          <cell r="BH312">
            <v>30.779999999969732</v>
          </cell>
          <cell r="BI312">
            <v>230.83999999999651</v>
          </cell>
          <cell r="BJ312">
            <v>123.10999999998603</v>
          </cell>
          <cell r="BK312">
            <v>169.28999999997905</v>
          </cell>
          <cell r="BL312">
            <v>61.60999999998603</v>
          </cell>
          <cell r="BM312">
            <v>184.64000000001397</v>
          </cell>
          <cell r="BN312">
            <v>30.769999999989523</v>
          </cell>
          <cell r="BO312">
            <v>138.48000000003958</v>
          </cell>
          <cell r="BP312">
            <v>123.05999999999767</v>
          </cell>
          <cell r="BQ312">
            <v>107.67999999999302</v>
          </cell>
          <cell r="BR312">
            <v>2500.5299999997951</v>
          </cell>
          <cell r="BS312">
            <v>106.78000000002794</v>
          </cell>
          <cell r="BT312">
            <v>45.760000000009313</v>
          </cell>
          <cell r="BU312">
            <v>30.470000000030268</v>
          </cell>
          <cell r="BV312">
            <v>304.97000000000116</v>
          </cell>
          <cell r="BW312">
            <v>91.5</v>
          </cell>
          <cell r="BX312">
            <v>137.19999999998254</v>
          </cell>
          <cell r="BY312">
            <v>152.45000000001164</v>
          </cell>
          <cell r="BZ312">
            <v>182.95000000001164</v>
          </cell>
          <cell r="CA312">
            <v>1128.2900000000081</v>
          </cell>
          <cell r="CB312">
            <v>76.239999999990687</v>
          </cell>
          <cell r="CC312">
            <v>0</v>
          </cell>
          <cell r="CD312">
            <v>243.9199999999837</v>
          </cell>
          <cell r="CE312">
            <v>1535.6299999998882</v>
          </cell>
          <cell r="CF312">
            <v>167.27999999996973</v>
          </cell>
          <cell r="CG312">
            <v>60.819999999948777</v>
          </cell>
          <cell r="CH312">
            <v>-15.239999999990687</v>
          </cell>
          <cell r="CI312">
            <v>197.67000000001281</v>
          </cell>
          <cell r="CJ312">
            <v>45.610000000015134</v>
          </cell>
          <cell r="CK312">
            <v>258.5</v>
          </cell>
          <cell r="CL312">
            <v>167.25</v>
          </cell>
          <cell r="CM312">
            <v>258.5</v>
          </cell>
          <cell r="CN312">
            <v>15.160000000003492</v>
          </cell>
          <cell r="CO312">
            <v>60.809999999997672</v>
          </cell>
          <cell r="CP312">
            <v>243.23999999999069</v>
          </cell>
          <cell r="CQ312">
            <v>76.029999999969732</v>
          </cell>
          <cell r="CR312">
            <v>652.22999999951571</v>
          </cell>
          <cell r="CS312">
            <v>-106.11999999999534</v>
          </cell>
          <cell r="CT312">
            <v>212.36999999999534</v>
          </cell>
          <cell r="CU312">
            <v>166.84999999997672</v>
          </cell>
          <cell r="CV312">
            <v>166.88000000000466</v>
          </cell>
          <cell r="CW312">
            <v>257.76999999998952</v>
          </cell>
          <cell r="CX312">
            <v>60.649999999994179</v>
          </cell>
          <cell r="CY312">
            <v>75.830000000016298</v>
          </cell>
          <cell r="CZ312">
            <v>212.30999999999767</v>
          </cell>
          <cell r="DA312">
            <v>-348.87000000002445</v>
          </cell>
          <cell r="DB312">
            <v>30.339999999967404</v>
          </cell>
          <cell r="DC312">
            <v>4.0000000037252903E-2</v>
          </cell>
          <cell r="DD312">
            <v>-75.820000000006985</v>
          </cell>
          <cell r="DE312">
            <v>1784.9399999999441</v>
          </cell>
          <cell r="DF312">
            <v>196.63000000000466</v>
          </cell>
          <cell r="DG312">
            <v>136.15999999997439</v>
          </cell>
          <cell r="DH312">
            <v>121</v>
          </cell>
          <cell r="DI312">
            <v>121</v>
          </cell>
          <cell r="DJ312">
            <v>166.36000000001513</v>
          </cell>
          <cell r="DK312">
            <v>196.64000000001397</v>
          </cell>
          <cell r="DL312">
            <v>75.629999999975553</v>
          </cell>
          <cell r="DM312">
            <v>242.01999999998952</v>
          </cell>
          <cell r="DN312">
            <v>151.29000000000815</v>
          </cell>
          <cell r="DO312">
            <v>75.669999999983702</v>
          </cell>
          <cell r="DP312">
            <v>151.27999999999884</v>
          </cell>
          <cell r="DQ312">
            <v>151.26000000000931</v>
          </cell>
          <cell r="DR312">
            <v>422.27999999979511</v>
          </cell>
          <cell r="DS312">
            <v>60.290000000008149</v>
          </cell>
          <cell r="DT312">
            <v>75.420000000012806</v>
          </cell>
          <cell r="DU312">
            <v>60.340000000025611</v>
          </cell>
          <cell r="DV312">
            <v>0</v>
          </cell>
          <cell r="DW312">
            <v>-15.079999999987194</v>
          </cell>
          <cell r="DX312">
            <v>15.080000000016298</v>
          </cell>
          <cell r="DY312">
            <v>-90.53000000002794</v>
          </cell>
          <cell r="DZ312">
            <v>-75.419999999983702</v>
          </cell>
          <cell r="EA312">
            <v>105.58999999999651</v>
          </cell>
          <cell r="EB312">
            <v>150.83999999999651</v>
          </cell>
          <cell r="EC312">
            <v>135.79000000000815</v>
          </cell>
          <cell r="ED312">
            <v>-4.0000000008149073E-2</v>
          </cell>
        </row>
        <row r="313">
          <cell r="C313" t="str">
            <v>IRP19Solar_BC_WYSW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P313">
            <v>0</v>
          </cell>
          <cell r="CQ313">
            <v>0</v>
          </cell>
          <cell r="CR313">
            <v>0</v>
          </cell>
          <cell r="CS313">
            <v>0</v>
          </cell>
          <cell r="CT313">
            <v>0</v>
          </cell>
          <cell r="CU313">
            <v>0</v>
          </cell>
          <cell r="CV313">
            <v>0</v>
          </cell>
          <cell r="CW313">
            <v>0</v>
          </cell>
          <cell r="CX313">
            <v>0</v>
          </cell>
          <cell r="CY313">
            <v>0</v>
          </cell>
          <cell r="CZ313">
            <v>0</v>
          </cell>
          <cell r="DA313">
            <v>0</v>
          </cell>
          <cell r="DB313">
            <v>0</v>
          </cell>
          <cell r="DC313">
            <v>0</v>
          </cell>
          <cell r="DD313">
            <v>0</v>
          </cell>
          <cell r="DE313">
            <v>0</v>
          </cell>
          <cell r="DF313">
            <v>0</v>
          </cell>
          <cell r="DG313">
            <v>0</v>
          </cell>
          <cell r="DH313">
            <v>0</v>
          </cell>
          <cell r="DI313">
            <v>0</v>
          </cell>
          <cell r="DJ313">
            <v>0</v>
          </cell>
          <cell r="DK313">
            <v>0</v>
          </cell>
          <cell r="DL313">
            <v>0</v>
          </cell>
          <cell r="DM313">
            <v>0</v>
          </cell>
          <cell r="DN313">
            <v>0</v>
          </cell>
          <cell r="DO313">
            <v>0</v>
          </cell>
          <cell r="DP313">
            <v>0</v>
          </cell>
          <cell r="DQ313">
            <v>0</v>
          </cell>
          <cell r="DR313">
            <v>0</v>
          </cell>
          <cell r="DS313">
            <v>0</v>
          </cell>
          <cell r="DT313">
            <v>0</v>
          </cell>
          <cell r="DU313">
            <v>0</v>
          </cell>
          <cell r="DV313">
            <v>0</v>
          </cell>
          <cell r="DW313">
            <v>0</v>
          </cell>
          <cell r="DX313">
            <v>0</v>
          </cell>
          <cell r="DY313">
            <v>0</v>
          </cell>
          <cell r="DZ313">
            <v>0</v>
          </cell>
          <cell r="EA313">
            <v>0</v>
          </cell>
          <cell r="EB313">
            <v>0</v>
          </cell>
          <cell r="EC313">
            <v>0</v>
          </cell>
          <cell r="ED313">
            <v>0</v>
          </cell>
        </row>
        <row r="314">
          <cell r="C314" t="str">
            <v>IRP19Solar_BDC_WYSW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P314">
            <v>0</v>
          </cell>
          <cell r="CQ314">
            <v>0</v>
          </cell>
          <cell r="CR314">
            <v>0</v>
          </cell>
          <cell r="CS314">
            <v>0</v>
          </cell>
          <cell r="CT314">
            <v>0</v>
          </cell>
          <cell r="CU314">
            <v>0</v>
          </cell>
          <cell r="CV314">
            <v>0</v>
          </cell>
          <cell r="CW314">
            <v>0</v>
          </cell>
          <cell r="CX314">
            <v>0</v>
          </cell>
          <cell r="CY314">
            <v>0</v>
          </cell>
          <cell r="CZ314">
            <v>0</v>
          </cell>
          <cell r="DA314">
            <v>0</v>
          </cell>
          <cell r="DB314">
            <v>0</v>
          </cell>
          <cell r="DC314">
            <v>0</v>
          </cell>
          <cell r="DD314">
            <v>0</v>
          </cell>
          <cell r="DE314">
            <v>0</v>
          </cell>
          <cell r="DF314">
            <v>0</v>
          </cell>
          <cell r="DG314">
            <v>0</v>
          </cell>
          <cell r="DH314">
            <v>0</v>
          </cell>
          <cell r="DI314">
            <v>0</v>
          </cell>
          <cell r="DJ314">
            <v>0</v>
          </cell>
          <cell r="DK314">
            <v>0</v>
          </cell>
          <cell r="DL314">
            <v>0</v>
          </cell>
          <cell r="DM314">
            <v>0</v>
          </cell>
          <cell r="DN314">
            <v>0</v>
          </cell>
          <cell r="DO314">
            <v>0</v>
          </cell>
          <cell r="DP314">
            <v>0</v>
          </cell>
          <cell r="DQ314">
            <v>0</v>
          </cell>
          <cell r="DR314">
            <v>0</v>
          </cell>
          <cell r="DS314">
            <v>0</v>
          </cell>
          <cell r="DT314">
            <v>0</v>
          </cell>
          <cell r="DU314">
            <v>0</v>
          </cell>
          <cell r="DV314">
            <v>0</v>
          </cell>
          <cell r="DW314">
            <v>0</v>
          </cell>
          <cell r="DX314">
            <v>0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</row>
        <row r="315">
          <cell r="C315" t="str">
            <v>IRP19Wind_BC_PNC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  <cell r="CU315">
            <v>0</v>
          </cell>
          <cell r="CV315">
            <v>0</v>
          </cell>
          <cell r="CW315">
            <v>0</v>
          </cell>
          <cell r="CX315">
            <v>0</v>
          </cell>
          <cell r="CY315">
            <v>0</v>
          </cell>
          <cell r="CZ315">
            <v>0</v>
          </cell>
          <cell r="DA315">
            <v>0</v>
          </cell>
          <cell r="DB315">
            <v>0</v>
          </cell>
          <cell r="DC315">
            <v>0</v>
          </cell>
          <cell r="DD315">
            <v>0</v>
          </cell>
          <cell r="DE315">
            <v>0</v>
          </cell>
          <cell r="DF315">
            <v>0</v>
          </cell>
          <cell r="DG315">
            <v>0</v>
          </cell>
          <cell r="DH315">
            <v>0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M315">
            <v>0</v>
          </cell>
          <cell r="DN315">
            <v>0</v>
          </cell>
          <cell r="DO315">
            <v>0</v>
          </cell>
          <cell r="DP315">
            <v>0</v>
          </cell>
          <cell r="DQ315">
            <v>0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0</v>
          </cell>
          <cell r="DW315">
            <v>0</v>
          </cell>
          <cell r="DX315">
            <v>0</v>
          </cell>
          <cell r="DY315">
            <v>0</v>
          </cell>
          <cell r="DZ315">
            <v>0</v>
          </cell>
          <cell r="EA315">
            <v>0</v>
          </cell>
          <cell r="EB315">
            <v>0</v>
          </cell>
          <cell r="EC315">
            <v>0</v>
          </cell>
          <cell r="ED315">
            <v>0</v>
          </cell>
        </row>
        <row r="316">
          <cell r="C316" t="str">
            <v>IRP19Wind_BDC_PNC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  <cell r="CU316">
            <v>0</v>
          </cell>
          <cell r="CV316">
            <v>0</v>
          </cell>
          <cell r="CW316">
            <v>0</v>
          </cell>
          <cell r="CX316">
            <v>0</v>
          </cell>
          <cell r="CY316">
            <v>0</v>
          </cell>
          <cell r="CZ316">
            <v>0</v>
          </cell>
          <cell r="DA316">
            <v>0</v>
          </cell>
          <cell r="DB316">
            <v>0</v>
          </cell>
          <cell r="DC316">
            <v>0</v>
          </cell>
          <cell r="DD316">
            <v>0</v>
          </cell>
          <cell r="DE316">
            <v>0</v>
          </cell>
          <cell r="DF316">
            <v>0</v>
          </cell>
          <cell r="DG316">
            <v>0</v>
          </cell>
          <cell r="DH316">
            <v>0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  <cell r="DQ316">
            <v>0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</row>
        <row r="317">
          <cell r="C317" t="str">
            <v>IRP19Wind_BC_ID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P317">
            <v>0</v>
          </cell>
          <cell r="CQ317">
            <v>0</v>
          </cell>
          <cell r="CR317">
            <v>0</v>
          </cell>
          <cell r="CS317">
            <v>0</v>
          </cell>
          <cell r="CT317">
            <v>0</v>
          </cell>
          <cell r="CU317">
            <v>0</v>
          </cell>
          <cell r="CV317">
            <v>0</v>
          </cell>
          <cell r="CW317">
            <v>0</v>
          </cell>
          <cell r="CX317">
            <v>0</v>
          </cell>
          <cell r="CY317">
            <v>0</v>
          </cell>
          <cell r="CZ317">
            <v>0</v>
          </cell>
          <cell r="DA317">
            <v>0</v>
          </cell>
          <cell r="DB317">
            <v>0</v>
          </cell>
          <cell r="DC317">
            <v>0</v>
          </cell>
          <cell r="DD317">
            <v>0</v>
          </cell>
          <cell r="DE317">
            <v>0</v>
          </cell>
          <cell r="DF317">
            <v>0</v>
          </cell>
          <cell r="DG317">
            <v>0</v>
          </cell>
          <cell r="DH317">
            <v>0</v>
          </cell>
          <cell r="DI317">
            <v>0</v>
          </cell>
          <cell r="DJ317">
            <v>0</v>
          </cell>
          <cell r="DK317">
            <v>0</v>
          </cell>
          <cell r="DL317">
            <v>0</v>
          </cell>
          <cell r="DM317">
            <v>0</v>
          </cell>
          <cell r="DN317">
            <v>0</v>
          </cell>
          <cell r="DO317">
            <v>0</v>
          </cell>
          <cell r="DP317">
            <v>0</v>
          </cell>
          <cell r="DQ317">
            <v>0</v>
          </cell>
          <cell r="DR317">
            <v>0</v>
          </cell>
          <cell r="DS317">
            <v>0</v>
          </cell>
          <cell r="DT317">
            <v>0</v>
          </cell>
          <cell r="DU317">
            <v>0</v>
          </cell>
          <cell r="DV317">
            <v>0</v>
          </cell>
          <cell r="DW317">
            <v>0</v>
          </cell>
          <cell r="DX317">
            <v>0</v>
          </cell>
          <cell r="DY317">
            <v>0</v>
          </cell>
          <cell r="DZ317">
            <v>0</v>
          </cell>
          <cell r="EA317">
            <v>0</v>
          </cell>
          <cell r="EB317">
            <v>0</v>
          </cell>
          <cell r="EC317">
            <v>0</v>
          </cell>
          <cell r="ED317">
            <v>0</v>
          </cell>
        </row>
        <row r="318">
          <cell r="C318" t="str">
            <v>IRP19Wind_BDC_ID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P318">
            <v>0</v>
          </cell>
          <cell r="CQ318">
            <v>0</v>
          </cell>
          <cell r="CR318">
            <v>0</v>
          </cell>
          <cell r="CS318">
            <v>0</v>
          </cell>
          <cell r="CT318">
            <v>0</v>
          </cell>
          <cell r="CU318">
            <v>0</v>
          </cell>
          <cell r="CV318">
            <v>0</v>
          </cell>
          <cell r="CW318">
            <v>0</v>
          </cell>
          <cell r="CX318">
            <v>0</v>
          </cell>
          <cell r="CY318">
            <v>0</v>
          </cell>
          <cell r="CZ318">
            <v>0</v>
          </cell>
          <cell r="DA318">
            <v>0</v>
          </cell>
          <cell r="DB318">
            <v>0</v>
          </cell>
          <cell r="DC318">
            <v>0</v>
          </cell>
          <cell r="DD318">
            <v>0</v>
          </cell>
          <cell r="DE318">
            <v>0</v>
          </cell>
          <cell r="DF318">
            <v>0</v>
          </cell>
          <cell r="DG318">
            <v>0</v>
          </cell>
          <cell r="DH318">
            <v>0</v>
          </cell>
          <cell r="DI318">
            <v>0</v>
          </cell>
          <cell r="DJ318">
            <v>0</v>
          </cell>
          <cell r="DK318">
            <v>0</v>
          </cell>
          <cell r="DL318">
            <v>0</v>
          </cell>
          <cell r="DM318">
            <v>0</v>
          </cell>
          <cell r="DN318">
            <v>0</v>
          </cell>
          <cell r="DO318">
            <v>0</v>
          </cell>
          <cell r="DP318">
            <v>0</v>
          </cell>
          <cell r="DQ318">
            <v>0</v>
          </cell>
          <cell r="DR318">
            <v>0</v>
          </cell>
          <cell r="DS318">
            <v>0</v>
          </cell>
          <cell r="DT318">
            <v>0</v>
          </cell>
          <cell r="DU318">
            <v>0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</row>
        <row r="319">
          <cell r="C319" t="str">
            <v>IRP19Wind_BC_YK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P319">
            <v>0</v>
          </cell>
          <cell r="CQ319">
            <v>0</v>
          </cell>
          <cell r="CR319">
            <v>0</v>
          </cell>
          <cell r="CS319">
            <v>0</v>
          </cell>
          <cell r="CT319">
            <v>0</v>
          </cell>
          <cell r="CU319">
            <v>0</v>
          </cell>
          <cell r="CV319">
            <v>0</v>
          </cell>
          <cell r="CW319">
            <v>0</v>
          </cell>
          <cell r="CX319">
            <v>0</v>
          </cell>
          <cell r="CY319">
            <v>0</v>
          </cell>
          <cell r="CZ319">
            <v>0</v>
          </cell>
          <cell r="DA319">
            <v>0</v>
          </cell>
          <cell r="DB319">
            <v>0</v>
          </cell>
          <cell r="DC319">
            <v>0</v>
          </cell>
          <cell r="DD319">
            <v>0</v>
          </cell>
          <cell r="DE319">
            <v>0</v>
          </cell>
          <cell r="DF319">
            <v>0</v>
          </cell>
          <cell r="DG319">
            <v>0</v>
          </cell>
          <cell r="DH319">
            <v>0</v>
          </cell>
          <cell r="DI319">
            <v>0</v>
          </cell>
          <cell r="DJ319">
            <v>0</v>
          </cell>
          <cell r="DK319">
            <v>0</v>
          </cell>
          <cell r="DL319">
            <v>0</v>
          </cell>
          <cell r="DM319">
            <v>0</v>
          </cell>
          <cell r="DN319">
            <v>0</v>
          </cell>
          <cell r="DO319">
            <v>0</v>
          </cell>
          <cell r="DP319">
            <v>0</v>
          </cell>
          <cell r="DQ319">
            <v>0</v>
          </cell>
          <cell r="DR319">
            <v>0</v>
          </cell>
          <cell r="DS319">
            <v>0</v>
          </cell>
          <cell r="DT319">
            <v>0</v>
          </cell>
          <cell r="DU319">
            <v>0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</row>
        <row r="320">
          <cell r="C320" t="str">
            <v>IRP19Wind_BDC_YK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  <cell r="BZ320">
            <v>0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P320">
            <v>0</v>
          </cell>
          <cell r="CQ320">
            <v>0</v>
          </cell>
          <cell r="CR320">
            <v>0</v>
          </cell>
          <cell r="CS320">
            <v>0</v>
          </cell>
          <cell r="CT320">
            <v>0</v>
          </cell>
          <cell r="CU320">
            <v>0</v>
          </cell>
          <cell r="CV320">
            <v>0</v>
          </cell>
          <cell r="CW320">
            <v>0</v>
          </cell>
          <cell r="CX320">
            <v>0</v>
          </cell>
          <cell r="CY320">
            <v>0</v>
          </cell>
          <cell r="CZ320">
            <v>0</v>
          </cell>
          <cell r="DA320">
            <v>0</v>
          </cell>
          <cell r="DB320">
            <v>0</v>
          </cell>
          <cell r="DC320">
            <v>0</v>
          </cell>
          <cell r="DD320">
            <v>0</v>
          </cell>
          <cell r="DE320">
            <v>0</v>
          </cell>
          <cell r="DF320">
            <v>0</v>
          </cell>
          <cell r="DG320">
            <v>0</v>
          </cell>
          <cell r="DH320">
            <v>0</v>
          </cell>
          <cell r="DI320">
            <v>0</v>
          </cell>
          <cell r="DJ320">
            <v>0</v>
          </cell>
          <cell r="DK320">
            <v>0</v>
          </cell>
          <cell r="DL320">
            <v>0</v>
          </cell>
          <cell r="DM320">
            <v>0</v>
          </cell>
          <cell r="DN320">
            <v>0</v>
          </cell>
          <cell r="DO320">
            <v>0</v>
          </cell>
          <cell r="DP320">
            <v>0</v>
          </cell>
          <cell r="DQ320">
            <v>0</v>
          </cell>
          <cell r="DR320">
            <v>0</v>
          </cell>
          <cell r="DS320">
            <v>0</v>
          </cell>
          <cell r="DT320">
            <v>0</v>
          </cell>
          <cell r="DU320">
            <v>0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0</v>
          </cell>
          <cell r="EC320">
            <v>0</v>
          </cell>
          <cell r="ED320">
            <v>0</v>
          </cell>
        </row>
        <row r="321">
          <cell r="C321" t="str">
            <v>IRP19Battery_C_UTS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P321">
            <v>0</v>
          </cell>
          <cell r="CQ321">
            <v>0</v>
          </cell>
          <cell r="CR321">
            <v>0</v>
          </cell>
          <cell r="CS321">
            <v>0</v>
          </cell>
          <cell r="CT321">
            <v>0</v>
          </cell>
          <cell r="CU321">
            <v>0</v>
          </cell>
          <cell r="CV321">
            <v>0</v>
          </cell>
          <cell r="CW321">
            <v>0</v>
          </cell>
          <cell r="CX321">
            <v>0</v>
          </cell>
          <cell r="CY321">
            <v>0</v>
          </cell>
          <cell r="CZ321">
            <v>0</v>
          </cell>
          <cell r="DA321">
            <v>0</v>
          </cell>
          <cell r="DB321">
            <v>0</v>
          </cell>
          <cell r="DC321">
            <v>0</v>
          </cell>
          <cell r="DD321">
            <v>0</v>
          </cell>
          <cell r="DE321">
            <v>0</v>
          </cell>
          <cell r="DF321">
            <v>0</v>
          </cell>
          <cell r="DG321">
            <v>0</v>
          </cell>
          <cell r="DH321">
            <v>0</v>
          </cell>
          <cell r="DI321">
            <v>0</v>
          </cell>
          <cell r="DJ321">
            <v>0</v>
          </cell>
          <cell r="DK321">
            <v>0</v>
          </cell>
          <cell r="DL321">
            <v>0</v>
          </cell>
          <cell r="DM321">
            <v>0</v>
          </cell>
          <cell r="DN321">
            <v>0</v>
          </cell>
          <cell r="DO321">
            <v>0</v>
          </cell>
          <cell r="DP321">
            <v>0</v>
          </cell>
          <cell r="DQ321">
            <v>0</v>
          </cell>
          <cell r="DR321">
            <v>0</v>
          </cell>
          <cell r="DS321">
            <v>0</v>
          </cell>
          <cell r="DT321">
            <v>0</v>
          </cell>
          <cell r="DU321">
            <v>0</v>
          </cell>
          <cell r="DV321">
            <v>0</v>
          </cell>
          <cell r="DW321">
            <v>0</v>
          </cell>
          <cell r="DX321">
            <v>0</v>
          </cell>
          <cell r="DY321">
            <v>0</v>
          </cell>
          <cell r="DZ321">
            <v>0</v>
          </cell>
          <cell r="EA321">
            <v>0</v>
          </cell>
          <cell r="EB321">
            <v>0</v>
          </cell>
          <cell r="EC321">
            <v>0</v>
          </cell>
          <cell r="ED321">
            <v>0</v>
          </cell>
        </row>
        <row r="322">
          <cell r="C322" t="str">
            <v>IRP19Battery_DC_UTS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P322">
            <v>0</v>
          </cell>
          <cell r="CQ322">
            <v>0</v>
          </cell>
          <cell r="CR322">
            <v>0</v>
          </cell>
          <cell r="CS322">
            <v>0</v>
          </cell>
          <cell r="CT322">
            <v>0</v>
          </cell>
          <cell r="CU322">
            <v>0</v>
          </cell>
          <cell r="CV322">
            <v>0</v>
          </cell>
          <cell r="CW322">
            <v>0</v>
          </cell>
          <cell r="CX322">
            <v>0</v>
          </cell>
          <cell r="CY322">
            <v>0</v>
          </cell>
          <cell r="CZ322">
            <v>0</v>
          </cell>
          <cell r="DA322">
            <v>0</v>
          </cell>
          <cell r="DB322">
            <v>0</v>
          </cell>
          <cell r="DC322">
            <v>0</v>
          </cell>
          <cell r="DD322">
            <v>0</v>
          </cell>
          <cell r="DE322">
            <v>0</v>
          </cell>
          <cell r="DF322">
            <v>0</v>
          </cell>
          <cell r="DG322">
            <v>0</v>
          </cell>
          <cell r="DH322">
            <v>0</v>
          </cell>
          <cell r="DI322">
            <v>0</v>
          </cell>
          <cell r="DJ322">
            <v>0</v>
          </cell>
          <cell r="DK322">
            <v>0</v>
          </cell>
          <cell r="DL322">
            <v>0</v>
          </cell>
          <cell r="DM322">
            <v>0</v>
          </cell>
          <cell r="DN322">
            <v>0</v>
          </cell>
          <cell r="DO322">
            <v>0</v>
          </cell>
          <cell r="DP322">
            <v>0</v>
          </cell>
          <cell r="DQ322">
            <v>0</v>
          </cell>
          <cell r="DR322">
            <v>0</v>
          </cell>
          <cell r="DS322">
            <v>0</v>
          </cell>
          <cell r="DT322">
            <v>0</v>
          </cell>
          <cell r="DU322">
            <v>0</v>
          </cell>
          <cell r="DV322">
            <v>0</v>
          </cell>
          <cell r="DW322">
            <v>0</v>
          </cell>
          <cell r="DX322">
            <v>0</v>
          </cell>
          <cell r="DY322">
            <v>0</v>
          </cell>
          <cell r="DZ322">
            <v>0</v>
          </cell>
          <cell r="EA322">
            <v>0</v>
          </cell>
          <cell r="EB322">
            <v>0</v>
          </cell>
          <cell r="EC322">
            <v>0</v>
          </cell>
          <cell r="ED322">
            <v>0</v>
          </cell>
        </row>
        <row r="323">
          <cell r="C323" t="str">
            <v>IRP19Battery_C_WYSW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P323">
            <v>0</v>
          </cell>
          <cell r="CQ323">
            <v>0</v>
          </cell>
          <cell r="CR323">
            <v>0</v>
          </cell>
          <cell r="CS323">
            <v>0</v>
          </cell>
          <cell r="CT323">
            <v>0</v>
          </cell>
          <cell r="CU323">
            <v>0</v>
          </cell>
          <cell r="CV323">
            <v>0</v>
          </cell>
          <cell r="CW323">
            <v>0</v>
          </cell>
          <cell r="CX323">
            <v>0</v>
          </cell>
          <cell r="CY323">
            <v>0</v>
          </cell>
          <cell r="CZ323">
            <v>0</v>
          </cell>
          <cell r="DA323">
            <v>0</v>
          </cell>
          <cell r="DB323">
            <v>0</v>
          </cell>
          <cell r="DC323">
            <v>0</v>
          </cell>
          <cell r="DD323">
            <v>0</v>
          </cell>
          <cell r="DE323">
            <v>0</v>
          </cell>
          <cell r="DF323">
            <v>0</v>
          </cell>
          <cell r="DG323">
            <v>0</v>
          </cell>
          <cell r="DH323">
            <v>0</v>
          </cell>
          <cell r="DI323">
            <v>0</v>
          </cell>
          <cell r="DJ323">
            <v>0</v>
          </cell>
          <cell r="DK323">
            <v>0</v>
          </cell>
          <cell r="DL323">
            <v>0</v>
          </cell>
          <cell r="DM323">
            <v>0</v>
          </cell>
          <cell r="DN323">
            <v>0</v>
          </cell>
          <cell r="DO323">
            <v>0</v>
          </cell>
          <cell r="DP323">
            <v>0</v>
          </cell>
          <cell r="DQ323">
            <v>0</v>
          </cell>
          <cell r="DR323">
            <v>0</v>
          </cell>
          <cell r="DS323">
            <v>0</v>
          </cell>
          <cell r="DT323">
            <v>0</v>
          </cell>
          <cell r="DU323">
            <v>0</v>
          </cell>
          <cell r="DV323">
            <v>0</v>
          </cell>
          <cell r="DW323">
            <v>0</v>
          </cell>
          <cell r="DX323">
            <v>0</v>
          </cell>
          <cell r="DY323">
            <v>0</v>
          </cell>
          <cell r="DZ323">
            <v>0</v>
          </cell>
          <cell r="EA323">
            <v>0</v>
          </cell>
          <cell r="EB323">
            <v>0</v>
          </cell>
          <cell r="EC323">
            <v>0</v>
          </cell>
          <cell r="ED323">
            <v>0</v>
          </cell>
        </row>
        <row r="324">
          <cell r="C324" t="str">
            <v>IRP19Battery_DC_WYSW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P324">
            <v>0</v>
          </cell>
          <cell r="CQ324">
            <v>0</v>
          </cell>
          <cell r="CR324">
            <v>0</v>
          </cell>
          <cell r="CS324">
            <v>0</v>
          </cell>
          <cell r="CT324">
            <v>0</v>
          </cell>
          <cell r="CU324">
            <v>0</v>
          </cell>
          <cell r="CV324">
            <v>0</v>
          </cell>
          <cell r="CW324">
            <v>0</v>
          </cell>
          <cell r="CX324">
            <v>0</v>
          </cell>
          <cell r="CY324">
            <v>0</v>
          </cell>
          <cell r="CZ324">
            <v>0</v>
          </cell>
          <cell r="DA324">
            <v>0</v>
          </cell>
          <cell r="DB324">
            <v>0</v>
          </cell>
          <cell r="DC324">
            <v>0</v>
          </cell>
          <cell r="DD324">
            <v>0</v>
          </cell>
          <cell r="DE324">
            <v>0</v>
          </cell>
          <cell r="DF324">
            <v>0</v>
          </cell>
          <cell r="DG324">
            <v>0</v>
          </cell>
          <cell r="DH324">
            <v>0</v>
          </cell>
          <cell r="DI324">
            <v>0</v>
          </cell>
          <cell r="DJ324">
            <v>0</v>
          </cell>
          <cell r="DK324">
            <v>0</v>
          </cell>
          <cell r="DL324">
            <v>0</v>
          </cell>
          <cell r="DM324">
            <v>0</v>
          </cell>
          <cell r="DN324">
            <v>0</v>
          </cell>
          <cell r="DO324">
            <v>0</v>
          </cell>
          <cell r="DP324">
            <v>0</v>
          </cell>
          <cell r="DQ324">
            <v>0</v>
          </cell>
          <cell r="DR324">
            <v>0</v>
          </cell>
          <cell r="DS324">
            <v>0</v>
          </cell>
          <cell r="DT324">
            <v>0</v>
          </cell>
          <cell r="DU324">
            <v>0</v>
          </cell>
          <cell r="DV324">
            <v>0</v>
          </cell>
          <cell r="DW324">
            <v>0</v>
          </cell>
          <cell r="DX324">
            <v>0</v>
          </cell>
          <cell r="DY324">
            <v>0</v>
          </cell>
          <cell r="DZ324">
            <v>0</v>
          </cell>
          <cell r="EA324">
            <v>0</v>
          </cell>
          <cell r="EB324">
            <v>0</v>
          </cell>
          <cell r="EC324">
            <v>0</v>
          </cell>
          <cell r="ED324">
            <v>0</v>
          </cell>
        </row>
        <row r="325">
          <cell r="C325" t="str">
            <v>IRP19Battery_C_ID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P325">
            <v>0</v>
          </cell>
          <cell r="CQ325">
            <v>0</v>
          </cell>
          <cell r="CR325">
            <v>0</v>
          </cell>
          <cell r="CS325">
            <v>0</v>
          </cell>
          <cell r="CT325">
            <v>0</v>
          </cell>
          <cell r="CU325">
            <v>0</v>
          </cell>
          <cell r="CV325">
            <v>0</v>
          </cell>
          <cell r="CW325">
            <v>0</v>
          </cell>
          <cell r="CX325">
            <v>0</v>
          </cell>
          <cell r="CY325">
            <v>0</v>
          </cell>
          <cell r="CZ325">
            <v>0</v>
          </cell>
          <cell r="DA325">
            <v>0</v>
          </cell>
          <cell r="DB325">
            <v>0</v>
          </cell>
          <cell r="DC325">
            <v>0</v>
          </cell>
          <cell r="DD325">
            <v>0</v>
          </cell>
          <cell r="DE325">
            <v>0</v>
          </cell>
          <cell r="DF325">
            <v>0</v>
          </cell>
          <cell r="DG325">
            <v>0</v>
          </cell>
          <cell r="DH325">
            <v>0</v>
          </cell>
          <cell r="DI325">
            <v>0</v>
          </cell>
          <cell r="DJ325">
            <v>0</v>
          </cell>
          <cell r="DK325">
            <v>0</v>
          </cell>
          <cell r="DL325">
            <v>0</v>
          </cell>
          <cell r="DM325">
            <v>0</v>
          </cell>
          <cell r="DN325">
            <v>0</v>
          </cell>
          <cell r="DO325">
            <v>0</v>
          </cell>
          <cell r="DP325">
            <v>0</v>
          </cell>
          <cell r="DQ325">
            <v>0</v>
          </cell>
          <cell r="DR325">
            <v>0</v>
          </cell>
          <cell r="DS325">
            <v>0</v>
          </cell>
          <cell r="DT325">
            <v>0</v>
          </cell>
          <cell r="DU325">
            <v>0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0</v>
          </cell>
          <cell r="EB325">
            <v>0</v>
          </cell>
          <cell r="EC325">
            <v>0</v>
          </cell>
          <cell r="ED325">
            <v>0</v>
          </cell>
        </row>
        <row r="326">
          <cell r="C326" t="str">
            <v>IRP19Battery_DC_ID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  <cell r="BZ326">
            <v>0</v>
          </cell>
          <cell r="CA326">
            <v>0</v>
          </cell>
          <cell r="CB326">
            <v>0</v>
          </cell>
          <cell r="CC326">
            <v>0</v>
          </cell>
          <cell r="CD326">
            <v>0</v>
          </cell>
          <cell r="CE326">
            <v>0</v>
          </cell>
          <cell r="CF326">
            <v>0</v>
          </cell>
          <cell r="CG326">
            <v>0</v>
          </cell>
          <cell r="CH326">
            <v>0</v>
          </cell>
          <cell r="CI326">
            <v>0</v>
          </cell>
          <cell r="CJ326">
            <v>0</v>
          </cell>
          <cell r="CK326">
            <v>0</v>
          </cell>
          <cell r="CL326">
            <v>0</v>
          </cell>
          <cell r="CM326">
            <v>0</v>
          </cell>
          <cell r="CN326">
            <v>0</v>
          </cell>
          <cell r="CO326">
            <v>0</v>
          </cell>
          <cell r="CP326">
            <v>0</v>
          </cell>
          <cell r="CQ326">
            <v>0</v>
          </cell>
          <cell r="CR326">
            <v>0</v>
          </cell>
          <cell r="CS326">
            <v>0</v>
          </cell>
          <cell r="CT326">
            <v>0</v>
          </cell>
          <cell r="CU326">
            <v>0</v>
          </cell>
          <cell r="CV326">
            <v>0</v>
          </cell>
          <cell r="CW326">
            <v>0</v>
          </cell>
          <cell r="CX326">
            <v>0</v>
          </cell>
          <cell r="CY326">
            <v>0</v>
          </cell>
          <cell r="CZ326">
            <v>0</v>
          </cell>
          <cell r="DA326">
            <v>0</v>
          </cell>
          <cell r="DB326">
            <v>0</v>
          </cell>
          <cell r="DC326">
            <v>0</v>
          </cell>
          <cell r="DD326">
            <v>0</v>
          </cell>
          <cell r="DE326">
            <v>0</v>
          </cell>
          <cell r="DF326">
            <v>0</v>
          </cell>
          <cell r="DG326">
            <v>0</v>
          </cell>
          <cell r="DH326">
            <v>0</v>
          </cell>
          <cell r="DI326">
            <v>0</v>
          </cell>
          <cell r="DJ326">
            <v>0</v>
          </cell>
          <cell r="DK326">
            <v>0</v>
          </cell>
          <cell r="DL326">
            <v>0</v>
          </cell>
          <cell r="DM326">
            <v>0</v>
          </cell>
          <cell r="DN326">
            <v>0</v>
          </cell>
          <cell r="DO326">
            <v>0</v>
          </cell>
          <cell r="DP326">
            <v>0</v>
          </cell>
          <cell r="DQ326">
            <v>0</v>
          </cell>
          <cell r="DR326">
            <v>0</v>
          </cell>
          <cell r="DS326">
            <v>0</v>
          </cell>
          <cell r="DT326">
            <v>0</v>
          </cell>
          <cell r="DU326">
            <v>0</v>
          </cell>
          <cell r="DV326">
            <v>0</v>
          </cell>
          <cell r="DW326">
            <v>0</v>
          </cell>
          <cell r="DX326">
            <v>0</v>
          </cell>
          <cell r="DY326">
            <v>0</v>
          </cell>
          <cell r="DZ326">
            <v>0</v>
          </cell>
          <cell r="EA326">
            <v>0</v>
          </cell>
          <cell r="EB326">
            <v>0</v>
          </cell>
          <cell r="EC326">
            <v>0</v>
          </cell>
          <cell r="ED326">
            <v>0</v>
          </cell>
        </row>
        <row r="327">
          <cell r="C327" t="str">
            <v>IRP19Battery_C_OR_SO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BZ327">
            <v>0</v>
          </cell>
          <cell r="CA327">
            <v>0</v>
          </cell>
          <cell r="CB327">
            <v>0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P327">
            <v>0</v>
          </cell>
          <cell r="CQ327">
            <v>0</v>
          </cell>
          <cell r="CR327">
            <v>0</v>
          </cell>
          <cell r="CS327">
            <v>0</v>
          </cell>
          <cell r="CT327">
            <v>0</v>
          </cell>
          <cell r="CU327">
            <v>0</v>
          </cell>
          <cell r="CV327">
            <v>0</v>
          </cell>
          <cell r="CW327">
            <v>0</v>
          </cell>
          <cell r="CX327">
            <v>0</v>
          </cell>
          <cell r="CY327">
            <v>0</v>
          </cell>
          <cell r="CZ327">
            <v>0</v>
          </cell>
          <cell r="DA327">
            <v>0</v>
          </cell>
          <cell r="DB327">
            <v>0</v>
          </cell>
          <cell r="DC327">
            <v>0</v>
          </cell>
          <cell r="DD327">
            <v>0</v>
          </cell>
          <cell r="DE327">
            <v>0</v>
          </cell>
          <cell r="DF327">
            <v>0</v>
          </cell>
          <cell r="DG327">
            <v>0</v>
          </cell>
          <cell r="DH327">
            <v>0</v>
          </cell>
          <cell r="DI327">
            <v>0</v>
          </cell>
          <cell r="DJ327">
            <v>0</v>
          </cell>
          <cell r="DK327">
            <v>0</v>
          </cell>
          <cell r="DL327">
            <v>0</v>
          </cell>
          <cell r="DM327">
            <v>0</v>
          </cell>
          <cell r="DN327">
            <v>0</v>
          </cell>
          <cell r="DO327">
            <v>0</v>
          </cell>
          <cell r="DP327">
            <v>0</v>
          </cell>
          <cell r="DQ327">
            <v>0</v>
          </cell>
          <cell r="DR327">
            <v>0</v>
          </cell>
          <cell r="DS327">
            <v>0</v>
          </cell>
          <cell r="DT327">
            <v>0</v>
          </cell>
          <cell r="DU327">
            <v>0</v>
          </cell>
          <cell r="DV327">
            <v>0</v>
          </cell>
          <cell r="DW327">
            <v>0</v>
          </cell>
          <cell r="DX327">
            <v>0</v>
          </cell>
          <cell r="DY327">
            <v>0</v>
          </cell>
          <cell r="DZ327">
            <v>0</v>
          </cell>
          <cell r="EA327">
            <v>0</v>
          </cell>
          <cell r="EB327">
            <v>0</v>
          </cell>
          <cell r="EC327">
            <v>0</v>
          </cell>
          <cell r="ED327">
            <v>0</v>
          </cell>
        </row>
        <row r="328">
          <cell r="C328" t="str">
            <v>IRP19Battery_DC_OR_SO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  <cell r="BZ328">
            <v>0</v>
          </cell>
          <cell r="CA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P328">
            <v>0</v>
          </cell>
          <cell r="CQ328">
            <v>0</v>
          </cell>
          <cell r="CR328">
            <v>0</v>
          </cell>
          <cell r="CS328">
            <v>0</v>
          </cell>
          <cell r="CT328">
            <v>0</v>
          </cell>
          <cell r="CU328">
            <v>0</v>
          </cell>
          <cell r="CV328">
            <v>0</v>
          </cell>
          <cell r="CW328">
            <v>0</v>
          </cell>
          <cell r="CX328">
            <v>0</v>
          </cell>
          <cell r="CY328">
            <v>0</v>
          </cell>
          <cell r="CZ328">
            <v>0</v>
          </cell>
          <cell r="DA328">
            <v>0</v>
          </cell>
          <cell r="DB328">
            <v>0</v>
          </cell>
          <cell r="DC328">
            <v>0</v>
          </cell>
          <cell r="DD328">
            <v>0</v>
          </cell>
          <cell r="DE328">
            <v>0</v>
          </cell>
          <cell r="DF328">
            <v>0</v>
          </cell>
          <cell r="DG328">
            <v>0</v>
          </cell>
          <cell r="DH328">
            <v>0</v>
          </cell>
          <cell r="DI328">
            <v>0</v>
          </cell>
          <cell r="DJ328">
            <v>0</v>
          </cell>
          <cell r="DK328">
            <v>0</v>
          </cell>
          <cell r="DL328">
            <v>0</v>
          </cell>
          <cell r="DM328">
            <v>0</v>
          </cell>
          <cell r="DN328">
            <v>0</v>
          </cell>
          <cell r="DO328">
            <v>0</v>
          </cell>
          <cell r="DP328">
            <v>0</v>
          </cell>
          <cell r="DQ328">
            <v>0</v>
          </cell>
          <cell r="DR328">
            <v>709.66999999899417</v>
          </cell>
          <cell r="DS328">
            <v>101.38000000000466</v>
          </cell>
          <cell r="DT328">
            <v>126.73000000003958</v>
          </cell>
          <cell r="DU328">
            <v>101.36999999999534</v>
          </cell>
          <cell r="DV328">
            <v>0</v>
          </cell>
          <cell r="DW328">
            <v>-25.340000000025611</v>
          </cell>
          <cell r="DX328">
            <v>25.339999999967404</v>
          </cell>
          <cell r="DY328">
            <v>-152.05999999999767</v>
          </cell>
          <cell r="DZ328">
            <v>-126.71999999997206</v>
          </cell>
          <cell r="EA328">
            <v>177.39999999996508</v>
          </cell>
          <cell r="EB328">
            <v>253.45000000001164</v>
          </cell>
          <cell r="EC328">
            <v>228.10000000003492</v>
          </cell>
          <cell r="ED328">
            <v>2.0000000018626451E-2</v>
          </cell>
        </row>
        <row r="329">
          <cell r="C329" t="str">
            <v>IRP19Battery_C_OR_WVP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P329">
            <v>0</v>
          </cell>
          <cell r="CQ329">
            <v>0</v>
          </cell>
          <cell r="CR329">
            <v>0</v>
          </cell>
          <cell r="CS329">
            <v>0</v>
          </cell>
          <cell r="CT329">
            <v>0</v>
          </cell>
          <cell r="CU329">
            <v>0</v>
          </cell>
          <cell r="CV329">
            <v>0</v>
          </cell>
          <cell r="CW329">
            <v>0</v>
          </cell>
          <cell r="CX329">
            <v>0</v>
          </cell>
          <cell r="CY329">
            <v>0</v>
          </cell>
          <cell r="CZ329">
            <v>0</v>
          </cell>
          <cell r="DA329">
            <v>0</v>
          </cell>
          <cell r="DB329">
            <v>0</v>
          </cell>
          <cell r="DC329">
            <v>0</v>
          </cell>
          <cell r="DD329">
            <v>0</v>
          </cell>
          <cell r="DE329">
            <v>0</v>
          </cell>
          <cell r="DF329">
            <v>0</v>
          </cell>
          <cell r="DG329">
            <v>0</v>
          </cell>
          <cell r="DH329">
            <v>0</v>
          </cell>
          <cell r="DI329">
            <v>0</v>
          </cell>
          <cell r="DJ329">
            <v>0</v>
          </cell>
          <cell r="DK329">
            <v>0</v>
          </cell>
          <cell r="DL329">
            <v>0</v>
          </cell>
          <cell r="DM329">
            <v>0</v>
          </cell>
          <cell r="DN329">
            <v>0</v>
          </cell>
          <cell r="DO329">
            <v>0</v>
          </cell>
          <cell r="DP329">
            <v>0</v>
          </cell>
          <cell r="DQ329">
            <v>0</v>
          </cell>
          <cell r="DR329">
            <v>0</v>
          </cell>
          <cell r="DS329">
            <v>0</v>
          </cell>
          <cell r="DT329">
            <v>0</v>
          </cell>
          <cell r="DU329">
            <v>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B329">
            <v>0</v>
          </cell>
          <cell r="EC329">
            <v>0</v>
          </cell>
          <cell r="ED329">
            <v>0</v>
          </cell>
        </row>
        <row r="330">
          <cell r="C330" t="str">
            <v>IRP19Battery_DC_OR_WVP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P330">
            <v>0</v>
          </cell>
          <cell r="CQ330">
            <v>0</v>
          </cell>
          <cell r="CR330">
            <v>0</v>
          </cell>
          <cell r="CS330">
            <v>0</v>
          </cell>
          <cell r="CT330">
            <v>0</v>
          </cell>
          <cell r="CU330">
            <v>0</v>
          </cell>
          <cell r="CV330">
            <v>0</v>
          </cell>
          <cell r="CW330">
            <v>0</v>
          </cell>
          <cell r="CX330">
            <v>0</v>
          </cell>
          <cell r="CY330">
            <v>0</v>
          </cell>
          <cell r="CZ330">
            <v>0</v>
          </cell>
          <cell r="DA330">
            <v>0</v>
          </cell>
          <cell r="DB330">
            <v>0</v>
          </cell>
          <cell r="DC330">
            <v>0</v>
          </cell>
          <cell r="DD330">
            <v>0</v>
          </cell>
          <cell r="DE330">
            <v>1052.7000000001863</v>
          </cell>
          <cell r="DF330">
            <v>118</v>
          </cell>
          <cell r="DG330">
            <v>81.679999999993015</v>
          </cell>
          <cell r="DH330">
            <v>72.589999999996508</v>
          </cell>
          <cell r="DI330">
            <v>72.619999999995343</v>
          </cell>
          <cell r="DJ330">
            <v>108.88999999998487</v>
          </cell>
          <cell r="DK330">
            <v>117.94999999999709</v>
          </cell>
          <cell r="DL330">
            <v>9.0700000000069849</v>
          </cell>
          <cell r="DM330">
            <v>154.27000000000407</v>
          </cell>
          <cell r="DN330">
            <v>90.75</v>
          </cell>
          <cell r="DO330">
            <v>45.389999999984866</v>
          </cell>
          <cell r="DP330">
            <v>90.760000000009313</v>
          </cell>
          <cell r="DQ330">
            <v>90.730000000010477</v>
          </cell>
          <cell r="DR330">
            <v>760.17000000085682</v>
          </cell>
          <cell r="DS330">
            <v>108.6600000000326</v>
          </cell>
          <cell r="DT330">
            <v>135.75999999995111</v>
          </cell>
          <cell r="DU330">
            <v>108.5800000000163</v>
          </cell>
          <cell r="DV330">
            <v>-3.9999999979045242E-2</v>
          </cell>
          <cell r="DW330">
            <v>-27.159999999974389</v>
          </cell>
          <cell r="DX330">
            <v>27.119999999995343</v>
          </cell>
          <cell r="DY330">
            <v>-162.95999999996275</v>
          </cell>
          <cell r="DZ330">
            <v>-135.76999999996042</v>
          </cell>
          <cell r="EA330">
            <v>190.0899999999674</v>
          </cell>
          <cell r="EB330">
            <v>271.53999999997905</v>
          </cell>
          <cell r="EC330">
            <v>244.4100000000326</v>
          </cell>
          <cell r="ED330">
            <v>-5.9999999997671694E-2</v>
          </cell>
        </row>
        <row r="331">
          <cell r="C331" t="str">
            <v>IRP19Battery_C_WA_WW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P331">
            <v>0</v>
          </cell>
          <cell r="CQ331">
            <v>0</v>
          </cell>
          <cell r="CR331">
            <v>0</v>
          </cell>
          <cell r="CS331">
            <v>0</v>
          </cell>
          <cell r="CT331">
            <v>0</v>
          </cell>
          <cell r="CU331">
            <v>0</v>
          </cell>
          <cell r="CV331">
            <v>0</v>
          </cell>
          <cell r="CW331">
            <v>0</v>
          </cell>
          <cell r="CX331">
            <v>0</v>
          </cell>
          <cell r="CY331">
            <v>0</v>
          </cell>
          <cell r="CZ331">
            <v>0</v>
          </cell>
          <cell r="DA331">
            <v>0</v>
          </cell>
          <cell r="DB331">
            <v>0</v>
          </cell>
          <cell r="DC331">
            <v>0</v>
          </cell>
          <cell r="DD331">
            <v>0</v>
          </cell>
          <cell r="DE331">
            <v>0</v>
          </cell>
          <cell r="DF331">
            <v>0</v>
          </cell>
          <cell r="DG331">
            <v>0</v>
          </cell>
          <cell r="DH331">
            <v>0</v>
          </cell>
          <cell r="DI331">
            <v>0</v>
          </cell>
          <cell r="DJ331">
            <v>0</v>
          </cell>
          <cell r="DK331">
            <v>0</v>
          </cell>
          <cell r="DL331">
            <v>0</v>
          </cell>
          <cell r="DM331">
            <v>0</v>
          </cell>
          <cell r="DN331">
            <v>0</v>
          </cell>
          <cell r="DO331">
            <v>0</v>
          </cell>
          <cell r="DP331">
            <v>0</v>
          </cell>
          <cell r="DQ331">
            <v>0</v>
          </cell>
          <cell r="DR331">
            <v>0</v>
          </cell>
          <cell r="DS331">
            <v>0</v>
          </cell>
          <cell r="DT331">
            <v>0</v>
          </cell>
          <cell r="DU331">
            <v>0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0</v>
          </cell>
          <cell r="EC331">
            <v>0</v>
          </cell>
          <cell r="ED331">
            <v>0</v>
          </cell>
        </row>
        <row r="332">
          <cell r="C332" t="str">
            <v>IRP19Battery_DC_WA_WW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  <cell r="CU332">
            <v>0</v>
          </cell>
          <cell r="CV332">
            <v>0</v>
          </cell>
          <cell r="CW332">
            <v>0</v>
          </cell>
          <cell r="CX332">
            <v>0</v>
          </cell>
          <cell r="CY332">
            <v>0</v>
          </cell>
          <cell r="CZ332">
            <v>0</v>
          </cell>
          <cell r="DA332">
            <v>0</v>
          </cell>
          <cell r="DB332">
            <v>0</v>
          </cell>
          <cell r="DC332">
            <v>0</v>
          </cell>
          <cell r="DD332">
            <v>0</v>
          </cell>
          <cell r="DE332">
            <v>0</v>
          </cell>
          <cell r="DF332">
            <v>0</v>
          </cell>
          <cell r="DG332">
            <v>0</v>
          </cell>
          <cell r="DH332">
            <v>0</v>
          </cell>
          <cell r="DI332">
            <v>0</v>
          </cell>
          <cell r="DJ332">
            <v>0</v>
          </cell>
          <cell r="DK332">
            <v>0</v>
          </cell>
          <cell r="DL332">
            <v>0</v>
          </cell>
          <cell r="DM332">
            <v>0</v>
          </cell>
          <cell r="DN332">
            <v>0</v>
          </cell>
          <cell r="DO332">
            <v>0</v>
          </cell>
          <cell r="DP332">
            <v>0</v>
          </cell>
          <cell r="DQ332">
            <v>0</v>
          </cell>
          <cell r="DR332">
            <v>253.49000000022352</v>
          </cell>
          <cell r="DS332">
            <v>36.199999999982538</v>
          </cell>
          <cell r="DT332">
            <v>45.259999999994761</v>
          </cell>
          <cell r="DU332">
            <v>36.199999999982538</v>
          </cell>
          <cell r="DV332">
            <v>0</v>
          </cell>
          <cell r="DW332">
            <v>-9.0500000000029104</v>
          </cell>
          <cell r="DX332">
            <v>9.0899999999965075</v>
          </cell>
          <cell r="DY332">
            <v>-54.326000000000931</v>
          </cell>
          <cell r="DZ332">
            <v>-45.230000000010477</v>
          </cell>
          <cell r="EA332">
            <v>63.376000000003842</v>
          </cell>
          <cell r="EB332">
            <v>90.5</v>
          </cell>
          <cell r="EC332">
            <v>81.489999999990687</v>
          </cell>
          <cell r="ED332">
            <v>-1.9999999989522621E-2</v>
          </cell>
        </row>
        <row r="333">
          <cell r="C333" t="str">
            <v>IRP19Battery_C_WA_YK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  <cell r="CU333">
            <v>0</v>
          </cell>
          <cell r="CV333">
            <v>0</v>
          </cell>
          <cell r="CW333">
            <v>0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</row>
        <row r="334">
          <cell r="C334" t="str">
            <v>IRP19Battery_DC_WA_YK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P334">
            <v>0</v>
          </cell>
          <cell r="CQ334">
            <v>0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0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  <cell r="DB334">
            <v>0</v>
          </cell>
          <cell r="DC334">
            <v>0</v>
          </cell>
          <cell r="DD334">
            <v>0</v>
          </cell>
          <cell r="DE334">
            <v>1473.839999999851</v>
          </cell>
          <cell r="DF334">
            <v>165.14000000001397</v>
          </cell>
          <cell r="DG334">
            <v>114.36000000001513</v>
          </cell>
          <cell r="DH334">
            <v>101.69000000000233</v>
          </cell>
          <cell r="DI334">
            <v>101.6699999999837</v>
          </cell>
          <cell r="DJ334">
            <v>152.47000000000116</v>
          </cell>
          <cell r="DK334">
            <v>165.14999999999418</v>
          </cell>
          <cell r="DL334">
            <v>12.700000000011642</v>
          </cell>
          <cell r="DM334">
            <v>215.97000000000116</v>
          </cell>
          <cell r="DN334">
            <v>127.02999999999884</v>
          </cell>
          <cell r="DO334">
            <v>63.529999999998836</v>
          </cell>
          <cell r="DP334">
            <v>127.07999999998719</v>
          </cell>
          <cell r="DQ334">
            <v>127.04999999998836</v>
          </cell>
          <cell r="DR334">
            <v>354.83999999985099</v>
          </cell>
          <cell r="DS334">
            <v>50.690000000002328</v>
          </cell>
          <cell r="DT334">
            <v>63.369999999995343</v>
          </cell>
          <cell r="DU334">
            <v>50.690000000002328</v>
          </cell>
          <cell r="DV334">
            <v>0</v>
          </cell>
          <cell r="DW334">
            <v>-12.670000000012806</v>
          </cell>
          <cell r="DX334">
            <v>12.669999999983702</v>
          </cell>
          <cell r="DY334">
            <v>-76.029999999998836</v>
          </cell>
          <cell r="DZ334">
            <v>-63.360000000015134</v>
          </cell>
          <cell r="EA334">
            <v>88.709999999991851</v>
          </cell>
          <cell r="EB334">
            <v>126.72000000000116</v>
          </cell>
          <cell r="EC334">
            <v>114.04000000000815</v>
          </cell>
          <cell r="ED334">
            <v>1.0000000009313226E-2</v>
          </cell>
        </row>
        <row r="336">
          <cell r="C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P336">
            <v>0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0</v>
          </cell>
          <cell r="CZ336">
            <v>0</v>
          </cell>
          <cell r="DA336">
            <v>0</v>
          </cell>
          <cell r="DB336">
            <v>0</v>
          </cell>
          <cell r="DC336">
            <v>0</v>
          </cell>
          <cell r="DD336">
            <v>0</v>
          </cell>
          <cell r="DE336">
            <v>0</v>
          </cell>
          <cell r="DF336">
            <v>0</v>
          </cell>
          <cell r="DG336">
            <v>0</v>
          </cell>
          <cell r="DH336">
            <v>0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M336">
            <v>0</v>
          </cell>
          <cell r="DN336">
            <v>0</v>
          </cell>
          <cell r="DO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0</v>
          </cell>
          <cell r="DT336">
            <v>0</v>
          </cell>
          <cell r="DU336">
            <v>0</v>
          </cell>
          <cell r="DV336">
            <v>0</v>
          </cell>
          <cell r="DW336">
            <v>0</v>
          </cell>
          <cell r="DX336">
            <v>0</v>
          </cell>
          <cell r="DY336">
            <v>0</v>
          </cell>
          <cell r="DZ336">
            <v>0</v>
          </cell>
          <cell r="EA336">
            <v>0</v>
          </cell>
          <cell r="EB336">
            <v>0</v>
          </cell>
          <cell r="EC336">
            <v>0</v>
          </cell>
          <cell r="ED336">
            <v>0</v>
          </cell>
        </row>
        <row r="337">
          <cell r="C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</row>
        <row r="338">
          <cell r="C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P338">
            <v>0</v>
          </cell>
          <cell r="CQ338">
            <v>0</v>
          </cell>
          <cell r="CR338">
            <v>0</v>
          </cell>
          <cell r="CS338">
            <v>0</v>
          </cell>
          <cell r="CT338">
            <v>0</v>
          </cell>
          <cell r="CU338">
            <v>0</v>
          </cell>
          <cell r="CV338">
            <v>0</v>
          </cell>
          <cell r="CW338">
            <v>0</v>
          </cell>
          <cell r="CX338">
            <v>0</v>
          </cell>
          <cell r="CY338">
            <v>0</v>
          </cell>
          <cell r="CZ338">
            <v>0</v>
          </cell>
          <cell r="DA338">
            <v>0</v>
          </cell>
          <cell r="DB338">
            <v>0</v>
          </cell>
          <cell r="DC338">
            <v>0</v>
          </cell>
          <cell r="DD338">
            <v>0</v>
          </cell>
          <cell r="DE338">
            <v>0</v>
          </cell>
          <cell r="DF338">
            <v>0</v>
          </cell>
          <cell r="DG338">
            <v>0</v>
          </cell>
          <cell r="DH338">
            <v>0</v>
          </cell>
          <cell r="DI338">
            <v>0</v>
          </cell>
          <cell r="DJ338">
            <v>0</v>
          </cell>
          <cell r="DK338">
            <v>0</v>
          </cell>
          <cell r="DL338">
            <v>0</v>
          </cell>
          <cell r="DM338">
            <v>0</v>
          </cell>
          <cell r="DN338">
            <v>0</v>
          </cell>
          <cell r="DO338">
            <v>0</v>
          </cell>
          <cell r="DP338">
            <v>0</v>
          </cell>
          <cell r="DQ338">
            <v>0</v>
          </cell>
          <cell r="DR338">
            <v>0</v>
          </cell>
          <cell r="DS338">
            <v>0</v>
          </cell>
          <cell r="DT338">
            <v>0</v>
          </cell>
          <cell r="DU338">
            <v>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0</v>
          </cell>
        </row>
        <row r="339">
          <cell r="C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</row>
        <row r="340">
          <cell r="C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  <cell r="CU340">
            <v>0</v>
          </cell>
          <cell r="CV340">
            <v>0</v>
          </cell>
          <cell r="CW340">
            <v>0</v>
          </cell>
          <cell r="CX340">
            <v>0</v>
          </cell>
          <cell r="CY340">
            <v>0</v>
          </cell>
          <cell r="CZ340">
            <v>0</v>
          </cell>
          <cell r="DA340">
            <v>0</v>
          </cell>
          <cell r="DB340">
            <v>0</v>
          </cell>
          <cell r="DC340">
            <v>0</v>
          </cell>
          <cell r="DD340">
            <v>0</v>
          </cell>
          <cell r="DE340">
            <v>0</v>
          </cell>
          <cell r="DF340">
            <v>0</v>
          </cell>
          <cell r="DG340">
            <v>0</v>
          </cell>
          <cell r="DH340">
            <v>0</v>
          </cell>
          <cell r="DI340">
            <v>0</v>
          </cell>
          <cell r="DJ340">
            <v>0</v>
          </cell>
          <cell r="DK340">
            <v>0</v>
          </cell>
          <cell r="DL340">
            <v>0</v>
          </cell>
          <cell r="DM340">
            <v>0</v>
          </cell>
          <cell r="DN340">
            <v>0</v>
          </cell>
          <cell r="DO340">
            <v>0</v>
          </cell>
          <cell r="DP340">
            <v>0</v>
          </cell>
          <cell r="DQ340">
            <v>0</v>
          </cell>
          <cell r="DR340">
            <v>0</v>
          </cell>
          <cell r="DS340">
            <v>0</v>
          </cell>
          <cell r="DT340">
            <v>0</v>
          </cell>
          <cell r="DU340">
            <v>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</row>
        <row r="341">
          <cell r="C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</row>
        <row r="343">
          <cell r="A343" t="str">
            <v>Total IRP Resources</v>
          </cell>
          <cell r="F343">
            <v>-16912.799999999814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-15455.269999999553</v>
          </cell>
          <cell r="S343">
            <v>-15839.870000000112</v>
          </cell>
          <cell r="T343">
            <v>-25.314999999987776</v>
          </cell>
          <cell r="U343">
            <v>5.0500000000029104</v>
          </cell>
          <cell r="V343">
            <v>65.804999999993015</v>
          </cell>
          <cell r="W343">
            <v>-70.853999999992084</v>
          </cell>
          <cell r="X343">
            <v>-182.22999999999593</v>
          </cell>
          <cell r="Y343">
            <v>-55.669999999925494</v>
          </cell>
          <cell r="Z343">
            <v>465.61999999999534</v>
          </cell>
          <cell r="AA343">
            <v>136.66399999998976</v>
          </cell>
          <cell r="AB343">
            <v>40.479999999995925</v>
          </cell>
          <cell r="AC343">
            <v>10.120000000009895</v>
          </cell>
          <cell r="AD343">
            <v>-5.0700000000069849</v>
          </cell>
          <cell r="AE343">
            <v>-14733.743999999017</v>
          </cell>
          <cell r="AF343">
            <v>-15249.889999999665</v>
          </cell>
          <cell r="AG343">
            <v>47.540000000008149</v>
          </cell>
          <cell r="AH343">
            <v>33.950000000011642</v>
          </cell>
          <cell r="AI343">
            <v>6.7900000000081491</v>
          </cell>
          <cell r="AJ343">
            <v>-33.970000000001164</v>
          </cell>
          <cell r="AK343">
            <v>6.7700000000040745</v>
          </cell>
          <cell r="AL343">
            <v>-210.55399999953806</v>
          </cell>
          <cell r="AM343">
            <v>427.89999999999418</v>
          </cell>
          <cell r="AN343">
            <v>108.67999999999302</v>
          </cell>
          <cell r="AO343">
            <v>-20.389999999984866</v>
          </cell>
          <cell r="AP343">
            <v>61.110000000015134</v>
          </cell>
          <cell r="AQ343">
            <v>88.319999999977881</v>
          </cell>
          <cell r="AR343">
            <v>-14271.73090835847</v>
          </cell>
          <cell r="AS343">
            <v>-14352.920000000857</v>
          </cell>
          <cell r="AT343">
            <v>-41.129999999975553</v>
          </cell>
          <cell r="AU343">
            <v>252.43309164169477</v>
          </cell>
          <cell r="AV343">
            <v>-47.949999999982538</v>
          </cell>
          <cell r="AW343">
            <v>1.0000000009313226E-2</v>
          </cell>
          <cell r="AX343">
            <v>-61.680000000007567</v>
          </cell>
          <cell r="AY343">
            <v>2.5999998673796654E-2</v>
          </cell>
          <cell r="AZ343">
            <v>75.399999999994179</v>
          </cell>
          <cell r="BA343">
            <v>-20.550000000017462</v>
          </cell>
          <cell r="BB343">
            <v>-27.399999999994179</v>
          </cell>
          <cell r="BC343">
            <v>-34.269999999989523</v>
          </cell>
          <cell r="BD343">
            <v>-13.700000000011642</v>
          </cell>
          <cell r="BE343">
            <v>13723.60207279399</v>
          </cell>
          <cell r="BF343">
            <v>-1090.6069692810997</v>
          </cell>
          <cell r="BG343">
            <v>304.46602722187527</v>
          </cell>
          <cell r="BH343">
            <v>4878.1598325520754</v>
          </cell>
          <cell r="BI343">
            <v>6983.6152997824829</v>
          </cell>
          <cell r="BJ343">
            <v>940.377335494617</v>
          </cell>
          <cell r="BK343">
            <v>-46.665079121943563</v>
          </cell>
          <cell r="BL343">
            <v>-1452.6000000000931</v>
          </cell>
          <cell r="BM343">
            <v>-117.75333450641483</v>
          </cell>
          <cell r="BN343">
            <v>-1003.5006526843645</v>
          </cell>
          <cell r="BO343">
            <v>5046.683098197449</v>
          </cell>
          <cell r="BP343">
            <v>-205.145305395592</v>
          </cell>
          <cell r="BQ343">
            <v>-513.42817946569994</v>
          </cell>
          <cell r="BR343">
            <v>25582.701357763261</v>
          </cell>
          <cell r="BS343">
            <v>-977.41947558708489</v>
          </cell>
          <cell r="BT343">
            <v>230.06449982523918</v>
          </cell>
          <cell r="BU343">
            <v>5854.695461761672</v>
          </cell>
          <cell r="BV343">
            <v>8338.0471321789082</v>
          </cell>
          <cell r="BW343">
            <v>2392.8329151514918</v>
          </cell>
          <cell r="BX343">
            <v>1750.3608445897698</v>
          </cell>
          <cell r="BY343">
            <v>-473.17756290687248</v>
          </cell>
          <cell r="BZ343">
            <v>124.56978003308177</v>
          </cell>
          <cell r="CA343">
            <v>4850.0941066010855</v>
          </cell>
          <cell r="CB343">
            <v>3668.3450238592923</v>
          </cell>
          <cell r="CC343">
            <v>203.77599655278027</v>
          </cell>
          <cell r="CD343">
            <v>-379.4873642930761</v>
          </cell>
          <cell r="CE343">
            <v>10380.110422208905</v>
          </cell>
          <cell r="CF343">
            <v>-1086.4525816156529</v>
          </cell>
          <cell r="CG343">
            <v>118.99757053889334</v>
          </cell>
          <cell r="CH343">
            <v>1951.1461034868844</v>
          </cell>
          <cell r="CI343">
            <v>6216.2876206911169</v>
          </cell>
          <cell r="CJ343">
            <v>921.26365905627608</v>
          </cell>
          <cell r="CK343">
            <v>555.99754002690315</v>
          </cell>
          <cell r="CL343">
            <v>-193.04474029131234</v>
          </cell>
          <cell r="CM343">
            <v>875.35393589409068</v>
          </cell>
          <cell r="CN343">
            <v>144.82136952644214</v>
          </cell>
          <cell r="CO343">
            <v>971.12005025008693</v>
          </cell>
          <cell r="CP343">
            <v>291.96797339711338</v>
          </cell>
          <cell r="CQ343">
            <v>-387.34807874588296</v>
          </cell>
          <cell r="CR343">
            <v>-340.75954771786928</v>
          </cell>
          <cell r="CS343">
            <v>-2217.0522473705932</v>
          </cell>
          <cell r="CT343">
            <v>88.478180149104446</v>
          </cell>
          <cell r="CU343">
            <v>2501.2269255318679</v>
          </cell>
          <cell r="CV343">
            <v>6231.5120543939993</v>
          </cell>
          <cell r="CW343">
            <v>939.50727931549773</v>
          </cell>
          <cell r="CX343">
            <v>-599.13051103521138</v>
          </cell>
          <cell r="CY343">
            <v>-1029.2045678943396</v>
          </cell>
          <cell r="CZ343">
            <v>-620.68808907549828</v>
          </cell>
          <cell r="DA343">
            <v>-2228.4624034175649</v>
          </cell>
          <cell r="DB343">
            <v>-539.95239144843072</v>
          </cell>
          <cell r="DC343">
            <v>-1207.3305898564868</v>
          </cell>
          <cell r="DD343">
            <v>-1659.6631870046258</v>
          </cell>
          <cell r="DE343">
            <v>-2252.3807398378849</v>
          </cell>
          <cell r="DF343">
            <v>-545.3370000012219</v>
          </cell>
          <cell r="DG343">
            <v>-782.56918642064556</v>
          </cell>
          <cell r="DH343">
            <v>1269.4465466425754</v>
          </cell>
          <cell r="DI343">
            <v>2132.0068538975902</v>
          </cell>
          <cell r="DJ343">
            <v>178.7871126094833</v>
          </cell>
          <cell r="DK343">
            <v>-357.88610000023618</v>
          </cell>
          <cell r="DL343">
            <v>-1612.568138718605</v>
          </cell>
          <cell r="DM343">
            <v>-1439.9876999985427</v>
          </cell>
          <cell r="DN343">
            <v>-669.50569999963045</v>
          </cell>
          <cell r="DO343">
            <v>1041.3313831333071</v>
          </cell>
          <cell r="DP343">
            <v>-728.30517899943516</v>
          </cell>
          <cell r="DQ343">
            <v>-737.79363200161606</v>
          </cell>
          <cell r="DR343">
            <v>-14054.902614846826</v>
          </cell>
          <cell r="DS343">
            <v>-1054.9701000005007</v>
          </cell>
          <cell r="DT343">
            <v>-635.46637519868091</v>
          </cell>
          <cell r="DU343">
            <v>528.28121383115649</v>
          </cell>
          <cell r="DV343">
            <v>-874.2965247114189</v>
          </cell>
          <cell r="DW343">
            <v>-1018.8414848931134</v>
          </cell>
          <cell r="DX343">
            <v>-971.42656209971756</v>
          </cell>
          <cell r="DY343">
            <v>-3595.4896999895573</v>
          </cell>
          <cell r="DZ343">
            <v>-4401.2434999989346</v>
          </cell>
          <cell r="EA343">
            <v>-1077.3804999999702</v>
          </cell>
          <cell r="EB343">
            <v>537.3493181951344</v>
          </cell>
          <cell r="EC343">
            <v>-37.382100000046194</v>
          </cell>
          <cell r="ED343">
            <v>-1454.036300000269</v>
          </cell>
        </row>
        <row r="345">
          <cell r="A345" t="str">
            <v>Growth Station Resources</v>
          </cell>
        </row>
        <row r="346">
          <cell r="C346" t="str">
            <v>Growth Station - E - Southwest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>
            <v>0</v>
          </cell>
          <cell r="CU346">
            <v>0</v>
          </cell>
          <cell r="CV346">
            <v>0</v>
          </cell>
          <cell r="CW346">
            <v>0</v>
          </cell>
          <cell r="CX346">
            <v>0</v>
          </cell>
          <cell r="CY346">
            <v>0</v>
          </cell>
          <cell r="CZ346">
            <v>0</v>
          </cell>
          <cell r="DA346">
            <v>0</v>
          </cell>
          <cell r="DB346">
            <v>0</v>
          </cell>
          <cell r="DC346">
            <v>0</v>
          </cell>
          <cell r="DD346">
            <v>0</v>
          </cell>
          <cell r="DE346">
            <v>0</v>
          </cell>
          <cell r="DF346">
            <v>0</v>
          </cell>
          <cell r="DG346">
            <v>0</v>
          </cell>
          <cell r="DH346">
            <v>0</v>
          </cell>
          <cell r="DI346">
            <v>0</v>
          </cell>
          <cell r="DJ346">
            <v>0</v>
          </cell>
          <cell r="DK346">
            <v>0</v>
          </cell>
          <cell r="DL346">
            <v>0</v>
          </cell>
          <cell r="DM346">
            <v>0</v>
          </cell>
          <cell r="DN346">
            <v>0</v>
          </cell>
          <cell r="DO346">
            <v>0</v>
          </cell>
          <cell r="DP346">
            <v>0</v>
          </cell>
          <cell r="DQ346">
            <v>0</v>
          </cell>
          <cell r="DR346">
            <v>0</v>
          </cell>
          <cell r="DS346">
            <v>0</v>
          </cell>
          <cell r="DT346">
            <v>0</v>
          </cell>
          <cell r="DU346">
            <v>0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</row>
        <row r="347">
          <cell r="C347" t="str">
            <v>Growth Station - E - Utah North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P347">
            <v>0</v>
          </cell>
          <cell r="CQ347">
            <v>0</v>
          </cell>
          <cell r="CR347">
            <v>0</v>
          </cell>
          <cell r="CS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0</v>
          </cell>
          <cell r="CX347">
            <v>0</v>
          </cell>
          <cell r="CY347">
            <v>0</v>
          </cell>
          <cell r="CZ347">
            <v>0</v>
          </cell>
          <cell r="DA347">
            <v>0</v>
          </cell>
          <cell r="DB347">
            <v>0</v>
          </cell>
          <cell r="DC347">
            <v>0</v>
          </cell>
          <cell r="DD347">
            <v>0</v>
          </cell>
          <cell r="DE347">
            <v>0</v>
          </cell>
          <cell r="DF347">
            <v>0</v>
          </cell>
          <cell r="DG347">
            <v>0</v>
          </cell>
          <cell r="DH347">
            <v>0</v>
          </cell>
          <cell r="DI347">
            <v>0</v>
          </cell>
          <cell r="DJ347">
            <v>0</v>
          </cell>
          <cell r="DK347">
            <v>0</v>
          </cell>
          <cell r="DL347">
            <v>0</v>
          </cell>
          <cell r="DM347">
            <v>0</v>
          </cell>
          <cell r="DN347">
            <v>0</v>
          </cell>
          <cell r="DO347">
            <v>0</v>
          </cell>
          <cell r="DP347">
            <v>0</v>
          </cell>
          <cell r="DQ347">
            <v>0</v>
          </cell>
          <cell r="DR347">
            <v>0</v>
          </cell>
          <cell r="DS347">
            <v>0</v>
          </cell>
          <cell r="DT347">
            <v>0</v>
          </cell>
          <cell r="DU347">
            <v>0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</row>
        <row r="348">
          <cell r="C348" t="str">
            <v>Growth Station - E - Utah South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G348">
            <v>0</v>
          </cell>
          <cell r="DH348">
            <v>0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</row>
        <row r="349">
          <cell r="C349" t="str">
            <v>Growth Station - E - Wyoming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</row>
        <row r="350">
          <cell r="C350" t="str">
            <v>Growth Station - W - Jim Bridger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-240.17180000000008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P350">
            <v>0</v>
          </cell>
          <cell r="CQ350">
            <v>0</v>
          </cell>
          <cell r="CR350">
            <v>-32.336545000000001</v>
          </cell>
          <cell r="CS350">
            <v>0</v>
          </cell>
          <cell r="CT350">
            <v>0</v>
          </cell>
          <cell r="CU350">
            <v>0</v>
          </cell>
          <cell r="CV350">
            <v>-32.336545000000001</v>
          </cell>
          <cell r="CW350">
            <v>0</v>
          </cell>
          <cell r="CX350">
            <v>0</v>
          </cell>
          <cell r="CY350">
            <v>0</v>
          </cell>
          <cell r="CZ350">
            <v>0</v>
          </cell>
          <cell r="DA350">
            <v>0</v>
          </cell>
          <cell r="DB350">
            <v>0</v>
          </cell>
          <cell r="DC350">
            <v>0</v>
          </cell>
          <cell r="DD350">
            <v>0</v>
          </cell>
          <cell r="DE350">
            <v>-482.43700000001991</v>
          </cell>
          <cell r="DF350">
            <v>0</v>
          </cell>
          <cell r="DG350">
            <v>0</v>
          </cell>
          <cell r="DH350">
            <v>-149.88200000000506</v>
          </cell>
          <cell r="DI350">
            <v>-65.201999999999316</v>
          </cell>
          <cell r="DJ350">
            <v>0</v>
          </cell>
          <cell r="DK350">
            <v>15.243999999998778</v>
          </cell>
          <cell r="DL350">
            <v>-282.59700000000157</v>
          </cell>
          <cell r="DM350">
            <v>0</v>
          </cell>
          <cell r="DN350">
            <v>0</v>
          </cell>
          <cell r="DO350">
            <v>0</v>
          </cell>
          <cell r="DP350">
            <v>0</v>
          </cell>
          <cell r="DQ350">
            <v>0</v>
          </cell>
          <cell r="DR350">
            <v>-515.32590000005439</v>
          </cell>
          <cell r="DS350">
            <v>0</v>
          </cell>
          <cell r="DT350">
            <v>0</v>
          </cell>
          <cell r="DU350">
            <v>-149.63870000001043</v>
          </cell>
          <cell r="DV350">
            <v>-266.26230000000214</v>
          </cell>
          <cell r="DW350">
            <v>-16.67239999999947</v>
          </cell>
          <cell r="DX350">
            <v>45.015499999999975</v>
          </cell>
          <cell r="DY350">
            <v>-192.7100000000064</v>
          </cell>
          <cell r="DZ350">
            <v>84.735000000000582</v>
          </cell>
          <cell r="EA350">
            <v>-19.792999999997846</v>
          </cell>
          <cell r="EB350">
            <v>0</v>
          </cell>
          <cell r="EC350">
            <v>0</v>
          </cell>
          <cell r="ED350">
            <v>0</v>
          </cell>
        </row>
        <row r="351">
          <cell r="C351" t="str">
            <v>Growth Station - W - Mid Columbia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-109.69129999999996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-17.347010000000182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-17.347010000000012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-82.567999999999756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-82.567999999999756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-119.38999999998487</v>
          </cell>
          <cell r="DF351">
            <v>0</v>
          </cell>
          <cell r="DG351">
            <v>0</v>
          </cell>
          <cell r="DH351">
            <v>-70.113000000000284</v>
          </cell>
          <cell r="DI351">
            <v>0</v>
          </cell>
          <cell r="DJ351">
            <v>0</v>
          </cell>
          <cell r="DK351">
            <v>0</v>
          </cell>
          <cell r="DL351">
            <v>-49.276999999998225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79.092000000004191</v>
          </cell>
          <cell r="DS351">
            <v>0</v>
          </cell>
          <cell r="DT351">
            <v>0</v>
          </cell>
          <cell r="DU351">
            <v>40.060999999999694</v>
          </cell>
          <cell r="DV351">
            <v>0</v>
          </cell>
          <cell r="DW351">
            <v>0</v>
          </cell>
          <cell r="DX351">
            <v>26.362999999999374</v>
          </cell>
          <cell r="DY351">
            <v>12.668000000005122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</row>
        <row r="352">
          <cell r="C352" t="str">
            <v>Growth Station - W - Oregon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-104.64859999999999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-104.64859999999999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G352">
            <v>0</v>
          </cell>
          <cell r="DH352">
            <v>0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>
            <v>0</v>
          </cell>
          <cell r="DN352">
            <v>0</v>
          </cell>
          <cell r="DO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0</v>
          </cell>
        </row>
        <row r="354">
          <cell r="A354" t="str">
            <v>Total Growth Station Resources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-349.86309999999958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-104.64859999995679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-104.64860000000044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-17.347010000000182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-17.347010000000012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-82.567999999999756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-82.567999999999756</v>
          </cell>
          <cell r="CM354">
            <v>0</v>
          </cell>
          <cell r="CN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-32.336545000000001</v>
          </cell>
          <cell r="CS354">
            <v>0</v>
          </cell>
          <cell r="CT354">
            <v>0</v>
          </cell>
          <cell r="CU354">
            <v>0</v>
          </cell>
          <cell r="CV354">
            <v>-32.336545000000001</v>
          </cell>
          <cell r="CW354">
            <v>0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  <cell r="DD354">
            <v>0</v>
          </cell>
          <cell r="DE354">
            <v>-601.82700000004843</v>
          </cell>
          <cell r="DF354">
            <v>0</v>
          </cell>
          <cell r="DG354">
            <v>0</v>
          </cell>
          <cell r="DH354">
            <v>-219.99500000000262</v>
          </cell>
          <cell r="DI354">
            <v>-65.201999999997497</v>
          </cell>
          <cell r="DJ354">
            <v>0</v>
          </cell>
          <cell r="DK354">
            <v>15.243999999998778</v>
          </cell>
          <cell r="DL354">
            <v>-331.87400000001071</v>
          </cell>
          <cell r="DM354">
            <v>0</v>
          </cell>
          <cell r="DN354">
            <v>0</v>
          </cell>
          <cell r="DO354">
            <v>0</v>
          </cell>
          <cell r="DP354">
            <v>0</v>
          </cell>
          <cell r="DQ354">
            <v>0</v>
          </cell>
          <cell r="DR354">
            <v>-436.2339000000502</v>
          </cell>
          <cell r="DS354">
            <v>0</v>
          </cell>
          <cell r="DT354">
            <v>0</v>
          </cell>
          <cell r="DU354">
            <v>-109.57770000000892</v>
          </cell>
          <cell r="DV354">
            <v>-266.26230000000214</v>
          </cell>
          <cell r="DW354">
            <v>-16.67239999999947</v>
          </cell>
          <cell r="DX354">
            <v>71.378500000000713</v>
          </cell>
          <cell r="DY354">
            <v>-180.04199999998673</v>
          </cell>
          <cell r="DZ354">
            <v>84.735000000000582</v>
          </cell>
          <cell r="EA354">
            <v>-19.792999999997846</v>
          </cell>
          <cell r="EB354">
            <v>0</v>
          </cell>
          <cell r="EC354">
            <v>0</v>
          </cell>
          <cell r="ED354">
            <v>0</v>
          </cell>
        </row>
        <row r="355">
          <cell r="F355" t="str">
            <v>=</v>
          </cell>
          <cell r="G355" t="str">
            <v>=</v>
          </cell>
          <cell r="H355" t="str">
            <v>=</v>
          </cell>
          <cell r="I355" t="str">
            <v>=</v>
          </cell>
          <cell r="J355" t="str">
            <v>=</v>
          </cell>
          <cell r="K355" t="str">
            <v>=</v>
          </cell>
          <cell r="L355" t="str">
            <v>=</v>
          </cell>
          <cell r="M355" t="str">
            <v>=</v>
          </cell>
          <cell r="N355" t="str">
            <v>=</v>
          </cell>
          <cell r="O355" t="str">
            <v>=</v>
          </cell>
          <cell r="P355" t="str">
            <v>=</v>
          </cell>
          <cell r="Q355" t="str">
            <v>=</v>
          </cell>
          <cell r="R355" t="str">
            <v>=</v>
          </cell>
          <cell r="S355" t="str">
            <v>=</v>
          </cell>
          <cell r="T355" t="str">
            <v>=</v>
          </cell>
          <cell r="U355" t="str">
            <v>=</v>
          </cell>
          <cell r="V355" t="str">
            <v>=</v>
          </cell>
          <cell r="W355" t="str">
            <v>=</v>
          </cell>
          <cell r="X355" t="str">
            <v>=</v>
          </cell>
          <cell r="Y355" t="str">
            <v>=</v>
          </cell>
          <cell r="Z355" t="str">
            <v>=</v>
          </cell>
          <cell r="AA355" t="str">
            <v>=</v>
          </cell>
          <cell r="AB355" t="str">
            <v>=</v>
          </cell>
          <cell r="AC355" t="str">
            <v>=</v>
          </cell>
          <cell r="AD355" t="str">
            <v>=</v>
          </cell>
          <cell r="AE355" t="str">
            <v>=</v>
          </cell>
          <cell r="AF355" t="str">
            <v>=</v>
          </cell>
          <cell r="AG355" t="str">
            <v>=</v>
          </cell>
          <cell r="AH355" t="str">
            <v>=</v>
          </cell>
          <cell r="AI355" t="str">
            <v>=</v>
          </cell>
          <cell r="AJ355" t="str">
            <v>=</v>
          </cell>
          <cell r="AK355" t="str">
            <v>=</v>
          </cell>
          <cell r="AL355" t="str">
            <v>=</v>
          </cell>
          <cell r="AM355" t="str">
            <v>=</v>
          </cell>
          <cell r="AN355" t="str">
            <v>=</v>
          </cell>
          <cell r="AO355" t="str">
            <v>=</v>
          </cell>
          <cell r="AP355" t="str">
            <v>=</v>
          </cell>
          <cell r="AQ355" t="str">
            <v>=</v>
          </cell>
          <cell r="AR355" t="str">
            <v>=</v>
          </cell>
          <cell r="AS355" t="str">
            <v>=</v>
          </cell>
          <cell r="AT355" t="str">
            <v>=</v>
          </cell>
          <cell r="AU355" t="str">
            <v>=</v>
          </cell>
          <cell r="AV355" t="str">
            <v>=</v>
          </cell>
          <cell r="AW355" t="str">
            <v>=</v>
          </cell>
          <cell r="AX355" t="str">
            <v>=</v>
          </cell>
          <cell r="AY355" t="str">
            <v>=</v>
          </cell>
          <cell r="AZ355" t="str">
            <v>=</v>
          </cell>
          <cell r="BA355" t="str">
            <v>=</v>
          </cell>
          <cell r="BB355" t="str">
            <v>=</v>
          </cell>
          <cell r="BC355" t="str">
            <v>=</v>
          </cell>
          <cell r="BD355" t="str">
            <v>=</v>
          </cell>
          <cell r="BE355" t="str">
            <v>=</v>
          </cell>
          <cell r="BF355" t="str">
            <v>=</v>
          </cell>
          <cell r="BG355" t="str">
            <v>=</v>
          </cell>
          <cell r="BH355" t="str">
            <v>=</v>
          </cell>
          <cell r="BI355" t="str">
            <v>=</v>
          </cell>
          <cell r="BJ355" t="str">
            <v>=</v>
          </cell>
          <cell r="BK355" t="str">
            <v>=</v>
          </cell>
          <cell r="BL355" t="str">
            <v>=</v>
          </cell>
          <cell r="BM355" t="str">
            <v>=</v>
          </cell>
          <cell r="BN355" t="str">
            <v>=</v>
          </cell>
          <cell r="BO355" t="str">
            <v>=</v>
          </cell>
          <cell r="BP355" t="str">
            <v>=</v>
          </cell>
          <cell r="BQ355" t="str">
            <v>=</v>
          </cell>
          <cell r="BR355" t="str">
            <v>=</v>
          </cell>
          <cell r="BS355" t="str">
            <v>=</v>
          </cell>
          <cell r="BT355" t="str">
            <v>=</v>
          </cell>
          <cell r="BU355" t="str">
            <v>=</v>
          </cell>
          <cell r="BV355" t="str">
            <v>=</v>
          </cell>
          <cell r="BW355" t="str">
            <v>=</v>
          </cell>
          <cell r="BX355" t="str">
            <v>=</v>
          </cell>
          <cell r="BY355" t="str">
            <v>=</v>
          </cell>
          <cell r="BZ355" t="str">
            <v>=</v>
          </cell>
          <cell r="CA355" t="str">
            <v>=</v>
          </cell>
          <cell r="CB355" t="str">
            <v>=</v>
          </cell>
          <cell r="CC355" t="str">
            <v>=</v>
          </cell>
          <cell r="CD355" t="str">
            <v>=</v>
          </cell>
          <cell r="CE355" t="str">
            <v>=</v>
          </cell>
          <cell r="CF355" t="str">
            <v>=</v>
          </cell>
          <cell r="CG355" t="str">
            <v>=</v>
          </cell>
          <cell r="CH355" t="str">
            <v>=</v>
          </cell>
          <cell r="CI355" t="str">
            <v>=</v>
          </cell>
          <cell r="CJ355" t="str">
            <v>=</v>
          </cell>
          <cell r="CK355" t="str">
            <v>=</v>
          </cell>
          <cell r="CL355" t="str">
            <v>=</v>
          </cell>
          <cell r="CM355" t="str">
            <v>=</v>
          </cell>
          <cell r="CN355" t="str">
            <v>=</v>
          </cell>
          <cell r="CO355" t="str">
            <v>=</v>
          </cell>
          <cell r="CP355" t="str">
            <v>=</v>
          </cell>
          <cell r="CQ355" t="str">
            <v>=</v>
          </cell>
          <cell r="CR355" t="str">
            <v>=</v>
          </cell>
          <cell r="CS355" t="str">
            <v>=</v>
          </cell>
          <cell r="CT355" t="str">
            <v>=</v>
          </cell>
          <cell r="CU355" t="str">
            <v>=</v>
          </cell>
          <cell r="CV355" t="str">
            <v>=</v>
          </cell>
          <cell r="CW355" t="str">
            <v>=</v>
          </cell>
          <cell r="CX355" t="str">
            <v>=</v>
          </cell>
          <cell r="CY355" t="str">
            <v>=</v>
          </cell>
          <cell r="CZ355" t="str">
            <v>=</v>
          </cell>
          <cell r="DA355" t="str">
            <v>=</v>
          </cell>
          <cell r="DB355" t="str">
            <v>=</v>
          </cell>
          <cell r="DC355" t="str">
            <v>=</v>
          </cell>
          <cell r="DD355" t="str">
            <v>=</v>
          </cell>
          <cell r="DE355" t="str">
            <v>=</v>
          </cell>
          <cell r="DF355" t="str">
            <v>=</v>
          </cell>
          <cell r="DG355" t="str">
            <v>=</v>
          </cell>
          <cell r="DH355" t="str">
            <v>=</v>
          </cell>
          <cell r="DI355" t="str">
            <v>=</v>
          </cell>
          <cell r="DJ355" t="str">
            <v>=</v>
          </cell>
          <cell r="DK355" t="str">
            <v>=</v>
          </cell>
          <cell r="DL355" t="str">
            <v>=</v>
          </cell>
          <cell r="DM355" t="str">
            <v>=</v>
          </cell>
          <cell r="DN355" t="str">
            <v>=</v>
          </cell>
          <cell r="DO355" t="str">
            <v>=</v>
          </cell>
          <cell r="DP355" t="str">
            <v>=</v>
          </cell>
          <cell r="DQ355" t="str">
            <v>=</v>
          </cell>
          <cell r="DR355" t="str">
            <v>=</v>
          </cell>
          <cell r="DS355" t="str">
            <v>=</v>
          </cell>
          <cell r="DT355" t="str">
            <v>=</v>
          </cell>
          <cell r="DU355" t="str">
            <v>=</v>
          </cell>
          <cell r="DV355" t="str">
            <v>=</v>
          </cell>
          <cell r="DW355" t="str">
            <v>=</v>
          </cell>
          <cell r="DX355" t="str">
            <v>=</v>
          </cell>
          <cell r="DY355" t="str">
            <v>=</v>
          </cell>
          <cell r="DZ355" t="str">
            <v>=</v>
          </cell>
          <cell r="EA355" t="str">
            <v>=</v>
          </cell>
          <cell r="EB355" t="str">
            <v>=</v>
          </cell>
          <cell r="EC355" t="str">
            <v>=</v>
          </cell>
          <cell r="ED355" t="str">
            <v>=</v>
          </cell>
        </row>
        <row r="356">
          <cell r="A356" t="str">
            <v>Net Power Cost</v>
          </cell>
          <cell r="F356">
            <v>-26073.051275968552</v>
          </cell>
          <cell r="G356">
            <v>-16568.237236022949</v>
          </cell>
          <cell r="H356">
            <v>-24995.148562282324</v>
          </cell>
          <cell r="I356">
            <v>-27176.227336019278</v>
          </cell>
          <cell r="J356">
            <v>-39621.744212582707</v>
          </cell>
          <cell r="K356">
            <v>-34127.150961622596</v>
          </cell>
          <cell r="L356">
            <v>-69177.344208657742</v>
          </cell>
          <cell r="M356">
            <v>-66699.583128809929</v>
          </cell>
          <cell r="N356">
            <v>-28219.057113468647</v>
          </cell>
          <cell r="O356">
            <v>-24793.846839815378</v>
          </cell>
          <cell r="P356">
            <v>-20112.151715829968</v>
          </cell>
          <cell r="Q356">
            <v>-9324.5406554788351</v>
          </cell>
          <cell r="R356">
            <v>-374713.80477786064</v>
          </cell>
          <cell r="S356">
            <v>-29536.906903728843</v>
          </cell>
          <cell r="T356">
            <v>-17663.809010058641</v>
          </cell>
          <cell r="U356">
            <v>-22881.811078578234</v>
          </cell>
          <cell r="V356">
            <v>-23283.032146900892</v>
          </cell>
          <cell r="W356">
            <v>-35437.938401207328</v>
          </cell>
          <cell r="X356">
            <v>-35788.159249871969</v>
          </cell>
          <cell r="Y356">
            <v>-61820.704701066017</v>
          </cell>
          <cell r="Z356">
            <v>-50479.112048745155</v>
          </cell>
          <cell r="AA356">
            <v>-36530.039189368486</v>
          </cell>
          <cell r="AB356">
            <v>-26233.95257614553</v>
          </cell>
          <cell r="AC356">
            <v>-18590.10436911881</v>
          </cell>
          <cell r="AD356">
            <v>-16468.235103219748</v>
          </cell>
          <cell r="AE356">
            <v>-387577.63011741638</v>
          </cell>
          <cell r="AF356">
            <v>-21035.863569363952</v>
          </cell>
          <cell r="AG356">
            <v>-19932.345234081149</v>
          </cell>
          <cell r="AH356">
            <v>-24546.982560843229</v>
          </cell>
          <cell r="AI356">
            <v>-25027.000452548265</v>
          </cell>
          <cell r="AJ356">
            <v>-38572.87283539772</v>
          </cell>
          <cell r="AK356">
            <v>-39656.43413259089</v>
          </cell>
          <cell r="AL356">
            <v>-63673.197572290897</v>
          </cell>
          <cell r="AM356">
            <v>-53011.223018974066</v>
          </cell>
          <cell r="AN356">
            <v>-38000.851703494787</v>
          </cell>
          <cell r="AO356">
            <v>-27176.230951607227</v>
          </cell>
          <cell r="AP356">
            <v>-20377.465484201908</v>
          </cell>
          <cell r="AQ356">
            <v>-16567.162602171302</v>
          </cell>
          <cell r="AR356">
            <v>-401050.86759305</v>
          </cell>
          <cell r="AS356">
            <v>-22044.411446303129</v>
          </cell>
          <cell r="AT356">
            <v>-20018.340140670538</v>
          </cell>
          <cell r="AU356">
            <v>-24530.791014820337</v>
          </cell>
          <cell r="AV356">
            <v>-26379.485518917441</v>
          </cell>
          <cell r="AW356">
            <v>-40179.328833937645</v>
          </cell>
          <cell r="AX356">
            <v>-40728.040200814605</v>
          </cell>
          <cell r="AY356">
            <v>-63471.249806314707</v>
          </cell>
          <cell r="AZ356">
            <v>-54261.812628597021</v>
          </cell>
          <cell r="BA356">
            <v>-40048.900537982583</v>
          </cell>
          <cell r="BB356">
            <v>-29658.773706868291</v>
          </cell>
          <cell r="BC356">
            <v>-21600.367200836539</v>
          </cell>
          <cell r="BD356">
            <v>-18129.366556957364</v>
          </cell>
          <cell r="BE356">
            <v>-98802.199084997177</v>
          </cell>
          <cell r="BF356">
            <v>-7803.9375696629286</v>
          </cell>
          <cell r="BG356">
            <v>-4406.9957326948643</v>
          </cell>
          <cell r="BH356">
            <v>-1471.1043046712875</v>
          </cell>
          <cell r="BI356">
            <v>1526.5994207113981</v>
          </cell>
          <cell r="BJ356">
            <v>-9584.5147467404604</v>
          </cell>
          <cell r="BK356">
            <v>-13435.181309491396</v>
          </cell>
          <cell r="BL356">
            <v>-22553.191792502999</v>
          </cell>
          <cell r="BM356">
            <v>-15997.104096919298</v>
          </cell>
          <cell r="BN356">
            <v>-11412.431793928146</v>
          </cell>
          <cell r="BO356">
            <v>-3574.2774212658405</v>
          </cell>
          <cell r="BP356">
            <v>-4936.320562928915</v>
          </cell>
          <cell r="BQ356">
            <v>-5153.7391748279333</v>
          </cell>
          <cell r="BR356">
            <v>-100744.40307021141</v>
          </cell>
          <cell r="BS356">
            <v>-8049.1212400048971</v>
          </cell>
          <cell r="BT356">
            <v>-7385.5627367198467</v>
          </cell>
          <cell r="BU356">
            <v>-2052.5138473361731</v>
          </cell>
          <cell r="BV356">
            <v>1256.0371027737856</v>
          </cell>
          <cell r="BW356">
            <v>-8732.4555871933699</v>
          </cell>
          <cell r="BX356">
            <v>-13405.331136450171</v>
          </cell>
          <cell r="BY356">
            <v>-20704.759813159704</v>
          </cell>
          <cell r="BZ356">
            <v>-15604.142474517226</v>
          </cell>
          <cell r="CA356">
            <v>-12552.323298633099</v>
          </cell>
          <cell r="CB356">
            <v>-3467.1237399280071</v>
          </cell>
          <cell r="CC356">
            <v>-5082.0678960829973</v>
          </cell>
          <cell r="CD356">
            <v>-4965.0384028404951</v>
          </cell>
          <cell r="CE356">
            <v>-124986.77029871941</v>
          </cell>
          <cell r="CF356">
            <v>-10067.867452859879</v>
          </cell>
          <cell r="CG356">
            <v>-4110.0752711743116</v>
          </cell>
          <cell r="CH356">
            <v>-5680.1796561330557</v>
          </cell>
          <cell r="CI356">
            <v>-111.02276316285133</v>
          </cell>
          <cell r="CJ356">
            <v>-10895.592299610376</v>
          </cell>
          <cell r="CK356">
            <v>-14082.978078752756</v>
          </cell>
          <cell r="CL356">
            <v>-25713.56989634037</v>
          </cell>
          <cell r="CM356">
            <v>-20314.183460578322</v>
          </cell>
          <cell r="CN356">
            <v>-11940.132635563612</v>
          </cell>
          <cell r="CO356">
            <v>-6818.3764790147543</v>
          </cell>
          <cell r="CP356">
            <v>-7734.1098372042179</v>
          </cell>
          <cell r="CQ356">
            <v>-7518.6824680864811</v>
          </cell>
          <cell r="CR356">
            <v>-149422.20508289337</v>
          </cell>
          <cell r="CS356">
            <v>-11660.716255739331</v>
          </cell>
          <cell r="CT356">
            <v>-8204.0396845191717</v>
          </cell>
          <cell r="CU356">
            <v>-8575.8720989227295</v>
          </cell>
          <cell r="CV356">
            <v>-1794.1484802365303</v>
          </cell>
          <cell r="CW356">
            <v>-13260.485191583633</v>
          </cell>
          <cell r="CX356">
            <v>-17024.508977353573</v>
          </cell>
          <cell r="CY356">
            <v>-27480.796739339828</v>
          </cell>
          <cell r="CZ356">
            <v>-21892.599224403501</v>
          </cell>
          <cell r="DA356">
            <v>-13893.533703297377</v>
          </cell>
          <cell r="DB356">
            <v>-9111.234228938818</v>
          </cell>
          <cell r="DC356">
            <v>-8636.8791162073612</v>
          </cell>
          <cell r="DD356">
            <v>-7887.3913821727037</v>
          </cell>
          <cell r="DE356">
            <v>-202831.89542031288</v>
          </cell>
          <cell r="DF356">
            <v>-13679.527845963836</v>
          </cell>
          <cell r="DG356">
            <v>-11673.434406235814</v>
          </cell>
          <cell r="DH356">
            <v>-11411.256611987948</v>
          </cell>
          <cell r="DI356">
            <v>-5346.4416833668947</v>
          </cell>
          <cell r="DJ356">
            <v>-15518.506870239973</v>
          </cell>
          <cell r="DK356">
            <v>-23954.763325542212</v>
          </cell>
          <cell r="DL356">
            <v>-37618.998011618853</v>
          </cell>
          <cell r="DM356">
            <v>-32432.72168341279</v>
          </cell>
          <cell r="DN356">
            <v>-18417.731073305011</v>
          </cell>
          <cell r="DO356">
            <v>-12061.351222217083</v>
          </cell>
          <cell r="DP356">
            <v>-11841.201605021954</v>
          </cell>
          <cell r="DQ356">
            <v>-8875.9610811173916</v>
          </cell>
          <cell r="DR356">
            <v>-238647.67670106888</v>
          </cell>
          <cell r="DS356">
            <v>-15427.391269981861</v>
          </cell>
          <cell r="DT356">
            <v>-11282.380068212748</v>
          </cell>
          <cell r="DU356">
            <v>-13047.747855946422</v>
          </cell>
          <cell r="DV356">
            <v>-8483.1267119944096</v>
          </cell>
          <cell r="DW356">
            <v>-18559.36326135695</v>
          </cell>
          <cell r="DX356">
            <v>-21597.560069739819</v>
          </cell>
          <cell r="DY356">
            <v>-52219.071942359209</v>
          </cell>
          <cell r="DZ356">
            <v>-32512.755141079426</v>
          </cell>
          <cell r="EA356">
            <v>-21575.614993482828</v>
          </cell>
          <cell r="EB356">
            <v>-12820.944374531507</v>
          </cell>
          <cell r="EC356">
            <v>-13490.891811236739</v>
          </cell>
          <cell r="ED356">
            <v>-17630.829200953245</v>
          </cell>
        </row>
        <row r="357">
          <cell r="F357" t="str">
            <v>=</v>
          </cell>
          <cell r="G357" t="str">
            <v>=</v>
          </cell>
          <cell r="H357" t="str">
            <v>=</v>
          </cell>
          <cell r="I357" t="str">
            <v>=</v>
          </cell>
          <cell r="J357" t="str">
            <v>=</v>
          </cell>
          <cell r="K357" t="str">
            <v>=</v>
          </cell>
          <cell r="L357" t="str">
            <v>=</v>
          </cell>
          <cell r="M357" t="str">
            <v>=</v>
          </cell>
          <cell r="N357" t="str">
            <v>=</v>
          </cell>
          <cell r="O357" t="str">
            <v>=</v>
          </cell>
          <cell r="P357" t="str">
            <v>=</v>
          </cell>
          <cell r="Q357" t="str">
            <v>=</v>
          </cell>
          <cell r="R357" t="str">
            <v>=</v>
          </cell>
          <cell r="S357" t="str">
            <v>=</v>
          </cell>
          <cell r="T357" t="str">
            <v>=</v>
          </cell>
          <cell r="U357" t="str">
            <v>=</v>
          </cell>
          <cell r="V357" t="str">
            <v>=</v>
          </cell>
          <cell r="W357" t="str">
            <v>=</v>
          </cell>
          <cell r="X357" t="str">
            <v>=</v>
          </cell>
          <cell r="Y357" t="str">
            <v>=</v>
          </cell>
          <cell r="Z357" t="str">
            <v>=</v>
          </cell>
          <cell r="AA357" t="str">
            <v>=</v>
          </cell>
          <cell r="AB357" t="str">
            <v>=</v>
          </cell>
          <cell r="AC357" t="str">
            <v>=</v>
          </cell>
          <cell r="AD357" t="str">
            <v>=</v>
          </cell>
          <cell r="AE357" t="str">
            <v>=</v>
          </cell>
          <cell r="AF357" t="str">
            <v>=</v>
          </cell>
          <cell r="AG357" t="str">
            <v>=</v>
          </cell>
          <cell r="AH357" t="str">
            <v>=</v>
          </cell>
          <cell r="AI357" t="str">
            <v>=</v>
          </cell>
          <cell r="AJ357" t="str">
            <v>=</v>
          </cell>
          <cell r="AK357" t="str">
            <v>=</v>
          </cell>
          <cell r="AL357" t="str">
            <v>=</v>
          </cell>
          <cell r="AM357" t="str">
            <v>=</v>
          </cell>
          <cell r="AN357" t="str">
            <v>=</v>
          </cell>
          <cell r="AO357" t="str">
            <v>=</v>
          </cell>
          <cell r="AP357" t="str">
            <v>=</v>
          </cell>
          <cell r="AQ357" t="str">
            <v>=</v>
          </cell>
          <cell r="AR357" t="str">
            <v>=</v>
          </cell>
          <cell r="AS357" t="str">
            <v>=</v>
          </cell>
          <cell r="AT357" t="str">
            <v>=</v>
          </cell>
          <cell r="AU357" t="str">
            <v>=</v>
          </cell>
          <cell r="AV357" t="str">
            <v>=</v>
          </cell>
          <cell r="AW357" t="str">
            <v>=</v>
          </cell>
          <cell r="AX357" t="str">
            <v>=</v>
          </cell>
          <cell r="AY357" t="str">
            <v>=</v>
          </cell>
          <cell r="AZ357" t="str">
            <v>=</v>
          </cell>
          <cell r="BA357" t="str">
            <v>=</v>
          </cell>
          <cell r="BB357" t="str">
            <v>=</v>
          </cell>
          <cell r="BC357" t="str">
            <v>=</v>
          </cell>
          <cell r="BD357" t="str">
            <v>=</v>
          </cell>
          <cell r="BE357" t="str">
            <v>=</v>
          </cell>
          <cell r="BF357" t="str">
            <v>=</v>
          </cell>
          <cell r="BG357" t="str">
            <v>=</v>
          </cell>
          <cell r="BH357" t="str">
            <v>=</v>
          </cell>
          <cell r="BI357" t="str">
            <v>=</v>
          </cell>
          <cell r="BJ357" t="str">
            <v>=</v>
          </cell>
          <cell r="BK357" t="str">
            <v>=</v>
          </cell>
          <cell r="BL357" t="str">
            <v>=</v>
          </cell>
          <cell r="BM357" t="str">
            <v>=</v>
          </cell>
          <cell r="BN357" t="str">
            <v>=</v>
          </cell>
          <cell r="BO357" t="str">
            <v>=</v>
          </cell>
          <cell r="BP357" t="str">
            <v>=</v>
          </cell>
          <cell r="BQ357" t="str">
            <v>=</v>
          </cell>
          <cell r="BR357" t="str">
            <v>=</v>
          </cell>
          <cell r="BS357" t="str">
            <v>=</v>
          </cell>
          <cell r="BT357" t="str">
            <v>=</v>
          </cell>
          <cell r="BU357" t="str">
            <v>=</v>
          </cell>
          <cell r="BV357" t="str">
            <v>=</v>
          </cell>
          <cell r="BW357" t="str">
            <v>=</v>
          </cell>
          <cell r="BX357" t="str">
            <v>=</v>
          </cell>
          <cell r="BY357" t="str">
            <v>=</v>
          </cell>
          <cell r="BZ357" t="str">
            <v>=</v>
          </cell>
          <cell r="CA357" t="str">
            <v>=</v>
          </cell>
          <cell r="CB357" t="str">
            <v>=</v>
          </cell>
          <cell r="CC357" t="str">
            <v>=</v>
          </cell>
          <cell r="CD357" t="str">
            <v>=</v>
          </cell>
          <cell r="CE357" t="str">
            <v>=</v>
          </cell>
          <cell r="CF357" t="str">
            <v>=</v>
          </cell>
          <cell r="CG357" t="str">
            <v>=</v>
          </cell>
          <cell r="CH357" t="str">
            <v>=</v>
          </cell>
          <cell r="CI357" t="str">
            <v>=</v>
          </cell>
          <cell r="CJ357" t="str">
            <v>=</v>
          </cell>
          <cell r="CK357" t="str">
            <v>=</v>
          </cell>
          <cell r="CL357" t="str">
            <v>=</v>
          </cell>
          <cell r="CM357" t="str">
            <v>=</v>
          </cell>
          <cell r="CN357" t="str">
            <v>=</v>
          </cell>
          <cell r="CO357" t="str">
            <v>=</v>
          </cell>
          <cell r="CP357" t="str">
            <v>=</v>
          </cell>
          <cell r="CQ357" t="str">
            <v>=</v>
          </cell>
          <cell r="CR357" t="str">
            <v>=</v>
          </cell>
          <cell r="CS357" t="str">
            <v>=</v>
          </cell>
          <cell r="CT357" t="str">
            <v>=</v>
          </cell>
          <cell r="CU357" t="str">
            <v>=</v>
          </cell>
          <cell r="CV357" t="str">
            <v>=</v>
          </cell>
          <cell r="CW357" t="str">
            <v>=</v>
          </cell>
          <cell r="CX357" t="str">
            <v>=</v>
          </cell>
          <cell r="CY357" t="str">
            <v>=</v>
          </cell>
          <cell r="CZ357" t="str">
            <v>=</v>
          </cell>
          <cell r="DA357" t="str">
            <v>=</v>
          </cell>
          <cell r="DB357" t="str">
            <v>=</v>
          </cell>
          <cell r="DC357" t="str">
            <v>=</v>
          </cell>
          <cell r="DD357" t="str">
            <v>=</v>
          </cell>
          <cell r="DE357" t="str">
            <v>=</v>
          </cell>
          <cell r="DF357" t="str">
            <v>=</v>
          </cell>
          <cell r="DG357" t="str">
            <v>=</v>
          </cell>
          <cell r="DH357" t="str">
            <v>=</v>
          </cell>
          <cell r="DI357" t="str">
            <v>=</v>
          </cell>
          <cell r="DJ357" t="str">
            <v>=</v>
          </cell>
          <cell r="DK357" t="str">
            <v>=</v>
          </cell>
          <cell r="DL357" t="str">
            <v>=</v>
          </cell>
          <cell r="DM357" t="str">
            <v>=</v>
          </cell>
          <cell r="DN357" t="str">
            <v>=</v>
          </cell>
          <cell r="DO357" t="str">
            <v>=</v>
          </cell>
          <cell r="DP357" t="str">
            <v>=</v>
          </cell>
          <cell r="DQ357" t="str">
            <v>=</v>
          </cell>
          <cell r="DR357" t="str">
            <v>=</v>
          </cell>
          <cell r="DS357" t="str">
            <v>=</v>
          </cell>
          <cell r="DT357" t="str">
            <v>=</v>
          </cell>
          <cell r="DU357" t="str">
            <v>=</v>
          </cell>
          <cell r="DV357" t="str">
            <v>=</v>
          </cell>
          <cell r="DW357" t="str">
            <v>=</v>
          </cell>
          <cell r="DX357" t="str">
            <v>=</v>
          </cell>
          <cell r="DY357" t="str">
            <v>=</v>
          </cell>
          <cell r="DZ357" t="str">
            <v>=</v>
          </cell>
          <cell r="EA357" t="str">
            <v>=</v>
          </cell>
          <cell r="EB357" t="str">
            <v>=</v>
          </cell>
          <cell r="EC357" t="str">
            <v>=</v>
          </cell>
          <cell r="ED357" t="str">
            <v>=</v>
          </cell>
        </row>
        <row r="358">
          <cell r="A358" t="str">
            <v>Net Power Cost/Net System Load</v>
          </cell>
          <cell r="C358" t="str">
            <v>Net Power Cost/Net System Load</v>
          </cell>
          <cell r="F358">
            <v>-4.881799895748884E-3</v>
          </cell>
          <cell r="G358">
            <v>-3.4479370453972535E-3</v>
          </cell>
          <cell r="H358">
            <v>-5.1090569215723747E-3</v>
          </cell>
          <cell r="I358">
            <v>-5.8850976087647666E-3</v>
          </cell>
          <cell r="J358">
            <v>-8.3022921525817139E-3</v>
          </cell>
          <cell r="K358">
            <v>-6.7240412698410523E-3</v>
          </cell>
          <cell r="L358">
            <v>-1.1924868419008305E-2</v>
          </cell>
          <cell r="M358">
            <v>-1.1951193422589768E-2</v>
          </cell>
          <cell r="N358">
            <v>-5.8187036861951924E-3</v>
          </cell>
          <cell r="O358">
            <v>-5.1835027201754258E-3</v>
          </cell>
          <cell r="P358">
            <v>-4.1214732069470017E-3</v>
          </cell>
          <cell r="Q358">
            <v>-1.7348425317713634E-3</v>
          </cell>
          <cell r="R358">
            <v>-6.1646645228101704E-3</v>
          </cell>
          <cell r="S358">
            <v>-5.4899150507488059E-3</v>
          </cell>
          <cell r="T358">
            <v>-3.7644064350672579E-3</v>
          </cell>
          <cell r="U358">
            <v>-4.6627372780356779E-3</v>
          </cell>
          <cell r="V358">
            <v>-5.0279214265565031E-3</v>
          </cell>
          <cell r="W358">
            <v>-7.404865348764389E-3</v>
          </cell>
          <cell r="X358">
            <v>-7.065085389772463E-3</v>
          </cell>
          <cell r="Y358">
            <v>-1.0633243412982551E-2</v>
          </cell>
          <cell r="Z358">
            <v>-9.034435362831772E-3</v>
          </cell>
          <cell r="AA358">
            <v>-7.5275146023265904E-3</v>
          </cell>
          <cell r="AB358">
            <v>-5.4793333216984763E-3</v>
          </cell>
          <cell r="AC358">
            <v>-3.7997020870044196E-3</v>
          </cell>
          <cell r="AD358">
            <v>-3.0566288681619369E-3</v>
          </cell>
          <cell r="AE358">
            <v>-6.3208969913866042E-3</v>
          </cell>
          <cell r="AF358">
            <v>-3.8886670248317046E-3</v>
          </cell>
          <cell r="AG358">
            <v>-4.2279433403535904E-3</v>
          </cell>
          <cell r="AH358">
            <v>-4.9623262380613653E-3</v>
          </cell>
          <cell r="AI358">
            <v>-5.3538197110967189E-3</v>
          </cell>
          <cell r="AJ358">
            <v>-7.9828383549944704E-3</v>
          </cell>
          <cell r="AK358">
            <v>-7.7317767796216685E-3</v>
          </cell>
          <cell r="AL358">
            <v>-1.0865890669048639E-2</v>
          </cell>
          <cell r="AM358">
            <v>-9.387133885390142E-3</v>
          </cell>
          <cell r="AN358">
            <v>-7.7604682462215635E-3</v>
          </cell>
          <cell r="AO358">
            <v>-5.625247846758441E-3</v>
          </cell>
          <cell r="AP358">
            <v>-4.1243644147996861E-3</v>
          </cell>
          <cell r="AQ358">
            <v>-3.0482845953585525E-3</v>
          </cell>
          <cell r="AR358">
            <v>-6.5086785649022261E-3</v>
          </cell>
          <cell r="AS358">
            <v>-4.051683232319192E-3</v>
          </cell>
          <cell r="AT358">
            <v>-4.2184375840434996E-3</v>
          </cell>
          <cell r="AU358">
            <v>-4.9243697188430247E-3</v>
          </cell>
          <cell r="AV358">
            <v>-5.6066761468116511E-3</v>
          </cell>
          <cell r="AW358">
            <v>-8.2760663682428515E-3</v>
          </cell>
          <cell r="AX358">
            <v>-7.9206277822940763E-3</v>
          </cell>
          <cell r="AY358">
            <v>-1.0766108397213259E-2</v>
          </cell>
          <cell r="AZ358">
            <v>-9.5812210081867022E-3</v>
          </cell>
          <cell r="BA358">
            <v>-8.13846215230285E-3</v>
          </cell>
          <cell r="BB358">
            <v>-6.1127186699110325E-3</v>
          </cell>
          <cell r="BC358">
            <v>-4.3545178830513009E-3</v>
          </cell>
          <cell r="BD358">
            <v>-3.3228270889047451E-3</v>
          </cell>
          <cell r="BE358">
            <v>-1.5938028180997321E-3</v>
          </cell>
          <cell r="BF358">
            <v>-1.4264547796933869E-3</v>
          </cell>
          <cell r="BG358">
            <v>-9.0099681232658213E-4</v>
          </cell>
          <cell r="BH358">
            <v>-2.9416305030594003E-4</v>
          </cell>
          <cell r="BI358">
            <v>3.2305264473109219E-4</v>
          </cell>
          <cell r="BJ358">
            <v>-1.9696913723699083E-3</v>
          </cell>
          <cell r="BK358">
            <v>-2.5960293647528943E-3</v>
          </cell>
          <cell r="BL358">
            <v>-3.8124348054893176E-3</v>
          </cell>
          <cell r="BM358">
            <v>-2.8140764378434824E-3</v>
          </cell>
          <cell r="BN358">
            <v>-2.3115304338787723E-3</v>
          </cell>
          <cell r="BO358">
            <v>-7.3364846125301142E-4</v>
          </cell>
          <cell r="BP358">
            <v>-9.9205915631728203E-4</v>
          </cell>
          <cell r="BQ358">
            <v>-9.4110308493000616E-4</v>
          </cell>
          <cell r="BR358">
            <v>-1.6220359487419955E-3</v>
          </cell>
          <cell r="BS358">
            <v>-1.4657917474778515E-3</v>
          </cell>
          <cell r="BT358">
            <v>-1.5475453282611795E-3</v>
          </cell>
          <cell r="BU358">
            <v>-4.0870861898412159E-4</v>
          </cell>
          <cell r="BV358">
            <v>2.6458648326865841E-4</v>
          </cell>
          <cell r="BW358">
            <v>-1.7872077166138922E-3</v>
          </cell>
          <cell r="BX358">
            <v>-2.5783947641144778E-3</v>
          </cell>
          <cell r="BY358">
            <v>-3.4851859806117602E-3</v>
          </cell>
          <cell r="BZ358">
            <v>-2.7329552072323793E-3</v>
          </cell>
          <cell r="CA358">
            <v>-2.5324009354967814E-3</v>
          </cell>
          <cell r="CB358">
            <v>-7.0880660955552344E-4</v>
          </cell>
          <cell r="CC358">
            <v>-1.0173491420282232E-3</v>
          </cell>
          <cell r="CD358">
            <v>-9.0309715414704783E-4</v>
          </cell>
          <cell r="CE358">
            <v>-2.0102662077121636E-3</v>
          </cell>
          <cell r="CF358">
            <v>-1.8323814131200322E-3</v>
          </cell>
          <cell r="CG358">
            <v>-8.6100030173241748E-4</v>
          </cell>
          <cell r="CH358">
            <v>-1.1307766494574878E-3</v>
          </cell>
          <cell r="CI358">
            <v>-2.3384800677206385E-5</v>
          </cell>
          <cell r="CJ358">
            <v>-2.2279547819472612E-3</v>
          </cell>
          <cell r="CK358">
            <v>-2.6994579808636843E-3</v>
          </cell>
          <cell r="CL358">
            <v>-4.327191686460452E-3</v>
          </cell>
          <cell r="CM358">
            <v>-3.5470533314132524E-3</v>
          </cell>
          <cell r="CN358">
            <v>-2.407343253469918E-3</v>
          </cell>
          <cell r="CO358">
            <v>-1.3928919880683566E-3</v>
          </cell>
          <cell r="CP358">
            <v>-1.5470376746051784E-3</v>
          </cell>
          <cell r="CQ358">
            <v>-1.3659745405369961E-3</v>
          </cell>
          <cell r="CR358">
            <v>-2.3925457035609554E-3</v>
          </cell>
          <cell r="CS358">
            <v>-2.1086844985980235E-3</v>
          </cell>
          <cell r="CT358">
            <v>-1.7070475615135194E-3</v>
          </cell>
          <cell r="CU358">
            <v>-1.6962836493910061E-3</v>
          </cell>
          <cell r="CV358">
            <v>-3.7535543621558531E-4</v>
          </cell>
          <cell r="CW358">
            <v>-2.6911186190616831E-3</v>
          </cell>
          <cell r="CX358">
            <v>-3.2475211792259984E-3</v>
          </cell>
          <cell r="CY358">
            <v>-4.6045031210653065E-3</v>
          </cell>
          <cell r="CZ358">
            <v>-3.818994423443911E-3</v>
          </cell>
          <cell r="DA358">
            <v>-2.7978460066293565E-3</v>
          </cell>
          <cell r="DB358">
            <v>-1.8558891047320003E-3</v>
          </cell>
          <cell r="DC358">
            <v>-1.722574642535335E-3</v>
          </cell>
          <cell r="DD358">
            <v>-1.4283210703602833E-3</v>
          </cell>
          <cell r="DE358">
            <v>-3.2237289466294783E-3</v>
          </cell>
          <cell r="DF358">
            <v>-2.4657797346421262E-3</v>
          </cell>
          <cell r="DG358">
            <v>-2.3518196014506998E-3</v>
          </cell>
          <cell r="DH358">
            <v>-2.2539981872355952E-3</v>
          </cell>
          <cell r="DI358">
            <v>-1.115754329212848E-3</v>
          </cell>
          <cell r="DJ358">
            <v>-3.1507750646788679E-3</v>
          </cell>
          <cell r="DK358">
            <v>-4.5568692141984002E-3</v>
          </cell>
          <cell r="DL358">
            <v>-6.2524547224711569E-3</v>
          </cell>
          <cell r="DM358">
            <v>-5.6149553521613882E-3</v>
          </cell>
          <cell r="DN358">
            <v>-3.6779226539316312E-3</v>
          </cell>
          <cell r="DO358">
            <v>-2.4382003634144667E-3</v>
          </cell>
          <cell r="DP358">
            <v>-2.3419225721994508E-3</v>
          </cell>
          <cell r="DQ358">
            <v>-1.5943813337777613E-3</v>
          </cell>
          <cell r="DR358">
            <v>-3.7761174706467671E-3</v>
          </cell>
          <cell r="DS358">
            <v>-2.7601086932627084E-3</v>
          </cell>
          <cell r="DT358">
            <v>-2.3218873841130971E-3</v>
          </cell>
          <cell r="DU358">
            <v>-2.5535225406123629E-3</v>
          </cell>
          <cell r="DV358">
            <v>-1.7555789177485792E-3</v>
          </cell>
          <cell r="DW358">
            <v>-3.7364588273440802E-3</v>
          </cell>
          <cell r="DX358">
            <v>-4.0811160988738493E-3</v>
          </cell>
          <cell r="DY358">
            <v>-8.6247265666621331E-3</v>
          </cell>
          <cell r="DZ358">
            <v>-5.5955950238306684E-3</v>
          </cell>
          <cell r="EA358">
            <v>-4.2829586329133917E-3</v>
          </cell>
          <cell r="EB358">
            <v>-2.5794083675592105E-3</v>
          </cell>
          <cell r="EC358">
            <v>-2.6540410058473185E-3</v>
          </cell>
          <cell r="ED358">
            <v>-3.1520240484397277E-3</v>
          </cell>
        </row>
        <row r="359">
          <cell r="C359">
            <v>0</v>
          </cell>
          <cell r="F359">
            <v>16.748297953488489</v>
          </cell>
          <cell r="G359">
            <v>10.391902883906749</v>
          </cell>
          <cell r="H359">
            <v>11.808131952298069</v>
          </cell>
          <cell r="I359">
            <v>10.83072400391732</v>
          </cell>
          <cell r="J359">
            <v>11.538932653436586</v>
          </cell>
          <cell r="K359">
            <v>10.848052972358937</v>
          </cell>
          <cell r="L359">
            <v>21.557951690099973</v>
          </cell>
          <cell r="M359">
            <v>23.158261453110576</v>
          </cell>
          <cell r="N359">
            <v>10.268393257331386</v>
          </cell>
          <cell r="O359">
            <v>10.797788018074737</v>
          </cell>
          <cell r="P359">
            <v>12.393292509357385</v>
          </cell>
          <cell r="Q359">
            <v>8.039275279285965</v>
          </cell>
          <cell r="R359">
            <v>13.355970310526079</v>
          </cell>
          <cell r="S359">
            <v>19.068685381454792</v>
          </cell>
          <cell r="T359">
            <v>11.691637532448096</v>
          </cell>
          <cell r="U359">
            <v>10.864075797676728</v>
          </cell>
          <cell r="V359">
            <v>9.3257716506128041</v>
          </cell>
          <cell r="W359">
            <v>10.372356076035759</v>
          </cell>
          <cell r="X359">
            <v>11.433206344388246</v>
          </cell>
          <cell r="Y359">
            <v>19.362190319447141</v>
          </cell>
          <cell r="Z359">
            <v>17.614546309717461</v>
          </cell>
          <cell r="AA359">
            <v>13.359403083388809</v>
          </cell>
          <cell r="AB359">
            <v>11.482369858768314</v>
          </cell>
          <cell r="AC359">
            <v>11.512957754285809</v>
          </cell>
          <cell r="AD359">
            <v>14.269653585293959</v>
          </cell>
          <cell r="AE359">
            <v>13.883896734035281</v>
          </cell>
          <cell r="AF359">
            <v>13.648753892502052</v>
          </cell>
          <cell r="AG359">
            <v>13.259474226190845</v>
          </cell>
          <cell r="AH359">
            <v>11.713250337500659</v>
          </cell>
          <cell r="AI359">
            <v>10.074673167347514</v>
          </cell>
          <cell r="AJ359">
            <v>11.346655686233667</v>
          </cell>
          <cell r="AK359">
            <v>12.732663448824141</v>
          </cell>
          <cell r="AL359">
            <v>20.042602130166781</v>
          </cell>
          <cell r="AM359">
            <v>18.591075177471712</v>
          </cell>
          <cell r="AN359">
            <v>13.967129640354223</v>
          </cell>
          <cell r="AO359">
            <v>11.954569622601714</v>
          </cell>
          <cell r="AP359">
            <v>12.683297172598106</v>
          </cell>
          <cell r="AQ359">
            <v>14.427511437024373</v>
          </cell>
          <cell r="AR359">
            <v>14.438731787686274</v>
          </cell>
          <cell r="AS359">
            <v>14.375007725818035</v>
          </cell>
          <cell r="AT359">
            <v>13.38359807174248</v>
          </cell>
          <cell r="AU359">
            <v>11.764345825379175</v>
          </cell>
          <cell r="AV359">
            <v>10.672481360444529</v>
          </cell>
          <cell r="AW359">
            <v>11.878606204516231</v>
          </cell>
          <cell r="AX359">
            <v>13.142440897830314</v>
          </cell>
          <cell r="AY359">
            <v>20.079431376855435</v>
          </cell>
          <cell r="AZ359">
            <v>19.125283863715751</v>
          </cell>
          <cell r="BA359">
            <v>14.793854754861938</v>
          </cell>
          <cell r="BB359">
            <v>13.112177686559422</v>
          </cell>
          <cell r="BC359">
            <v>13.512012983080201</v>
          </cell>
          <cell r="BD359">
            <v>15.86729297742524</v>
          </cell>
          <cell r="BE359">
            <v>3.5653733898160689</v>
          </cell>
          <cell r="BF359">
            <v>5.1144658498316389</v>
          </cell>
          <cell r="BG359">
            <v>2.8201296965849987</v>
          </cell>
          <cell r="BH359">
            <v>0.70904959870418616</v>
          </cell>
          <cell r="BI359">
            <v>-0.62072766212687869</v>
          </cell>
          <cell r="BJ359">
            <v>2.8478024295484659</v>
          </cell>
          <cell r="BK359">
            <v>4.3571545990770941</v>
          </cell>
          <cell r="BL359">
            <v>7.1706627375320915</v>
          </cell>
          <cell r="BM359">
            <v>5.6667216897076749</v>
          </cell>
          <cell r="BN359">
            <v>4.2368770999412897</v>
          </cell>
          <cell r="BO359">
            <v>1.5881328191336386</v>
          </cell>
          <cell r="BP359">
            <v>3.1034102888060775</v>
          </cell>
          <cell r="BQ359">
            <v>4.5333532886924894</v>
          </cell>
          <cell r="BR359">
            <v>3.6635688617884172</v>
          </cell>
          <cell r="BS359">
            <v>5.3016601714086571</v>
          </cell>
          <cell r="BT359">
            <v>4.9874924556616493</v>
          </cell>
          <cell r="BU359">
            <v>0.99425129017488378</v>
          </cell>
          <cell r="BV359">
            <v>-0.51328124184520441</v>
          </cell>
          <cell r="BW359">
            <v>2.6076724727149942</v>
          </cell>
          <cell r="BX359">
            <v>4.3693205324671185</v>
          </cell>
          <cell r="BY359">
            <v>6.6160443327672551</v>
          </cell>
          <cell r="BZ359">
            <v>5.5552977674962563</v>
          </cell>
          <cell r="CA359">
            <v>4.6834803912690299</v>
          </cell>
          <cell r="CB359">
            <v>1.5482633032881774</v>
          </cell>
          <cell r="CC359">
            <v>3.211095509848902</v>
          </cell>
          <cell r="CD359">
            <v>4.389314112349199</v>
          </cell>
          <cell r="CE359">
            <v>4.5679821117753825</v>
          </cell>
          <cell r="CF359">
            <v>6.6646573412817123</v>
          </cell>
          <cell r="CG359">
            <v>2.7894935060856625</v>
          </cell>
          <cell r="CH359">
            <v>2.7653433266093304</v>
          </cell>
          <cell r="CI359">
            <v>4.5597588515347766E-2</v>
          </cell>
          <cell r="CJ359">
            <v>3.2699748202493595</v>
          </cell>
          <cell r="CK359">
            <v>4.6132583921046342</v>
          </cell>
          <cell r="CL359">
            <v>8.2578597266831526</v>
          </cell>
          <cell r="CM359">
            <v>7.268482100082112</v>
          </cell>
          <cell r="CN359">
            <v>4.4774491362779161</v>
          </cell>
          <cell r="CO359">
            <v>3.0600842078941817</v>
          </cell>
          <cell r="CP359">
            <v>4.9113401731345352</v>
          </cell>
          <cell r="CQ359">
            <v>6.6802499497419214</v>
          </cell>
          <cell r="CR359">
            <v>5.4884840566162945</v>
          </cell>
          <cell r="CS359">
            <v>7.757869751981179</v>
          </cell>
          <cell r="CT359">
            <v>5.5960327943834773</v>
          </cell>
          <cell r="CU359">
            <v>4.196064972814419</v>
          </cell>
          <cell r="CV359">
            <v>0.74056833928058685</v>
          </cell>
          <cell r="CW359">
            <v>3.9997227483744067</v>
          </cell>
          <cell r="CX359">
            <v>5.6048602935006366</v>
          </cell>
          <cell r="CY359">
            <v>8.8697495453570845</v>
          </cell>
          <cell r="CZ359">
            <v>7.8726075353172771</v>
          </cell>
          <cell r="DA359">
            <v>5.2361387637041625</v>
          </cell>
          <cell r="DB359">
            <v>4.1096660344439142</v>
          </cell>
          <cell r="DC359">
            <v>5.5121806262769217</v>
          </cell>
          <cell r="DD359">
            <v>7.0430582263127999</v>
          </cell>
          <cell r="DE359">
            <v>7.4676220897770973</v>
          </cell>
          <cell r="DF359">
            <v>9.1467178330424819</v>
          </cell>
          <cell r="DG359">
            <v>7.6213652698780212</v>
          </cell>
          <cell r="DH359">
            <v>5.6114396185205413</v>
          </cell>
          <cell r="DI359">
            <v>2.2179334615741655</v>
          </cell>
          <cell r="DJ359">
            <v>4.7043250839311819</v>
          </cell>
          <cell r="DK359">
            <v>7.9260900257497635</v>
          </cell>
          <cell r="DL359">
            <v>12.202987880995364</v>
          </cell>
          <cell r="DM359">
            <v>11.721456781187104</v>
          </cell>
          <cell r="DN359">
            <v>6.9760803648289995</v>
          </cell>
          <cell r="DO359">
            <v>5.4676688127499897</v>
          </cell>
          <cell r="DP359">
            <v>7.5952013491654702</v>
          </cell>
          <cell r="DQ359">
            <v>7.9656312151594797</v>
          </cell>
          <cell r="DR359">
            <v>8.8541793582118835</v>
          </cell>
          <cell r="DS359">
            <v>10.36725037340649</v>
          </cell>
          <cell r="DT359">
            <v>7.7733292564671572</v>
          </cell>
          <cell r="DU359">
            <v>6.448419805912482</v>
          </cell>
          <cell r="DV359">
            <v>3.5368492765740962</v>
          </cell>
          <cell r="DW359">
            <v>5.6544112357147034</v>
          </cell>
          <cell r="DX359">
            <v>7.1820549559599574</v>
          </cell>
          <cell r="DY359">
            <v>17.024134019601323</v>
          </cell>
          <cell r="DZ359">
            <v>11.809428433200912</v>
          </cell>
          <cell r="EA359">
            <v>8.2132577378618787</v>
          </cell>
          <cell r="EB359">
            <v>5.8412147344543603</v>
          </cell>
          <cell r="EC359">
            <v>8.696832297003052</v>
          </cell>
          <cell r="ED359">
            <v>15.902099383066268</v>
          </cell>
        </row>
        <row r="360"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96.545085057870665</v>
          </cell>
          <cell r="BF360">
            <v>550.41419420602028</v>
          </cell>
          <cell r="BG360">
            <v>53.457396981290195</v>
          </cell>
          <cell r="BH360">
            <v>5.6765842978656265</v>
          </cell>
          <cell r="BI360">
            <v>-5.4185431116921956</v>
          </cell>
          <cell r="BJ360">
            <v>216.19027391632349</v>
          </cell>
          <cell r="BK360">
            <v>2785.4749465141599</v>
          </cell>
          <cell r="BL360">
            <v>0</v>
          </cell>
          <cell r="BM360">
            <v>1089.0755544684428</v>
          </cell>
          <cell r="BN360">
            <v>0</v>
          </cell>
          <cell r="BO360">
            <v>13.702760662962554</v>
          </cell>
          <cell r="BP360">
            <v>138.11869050216453</v>
          </cell>
          <cell r="BQ360">
            <v>202.56067792606473</v>
          </cell>
          <cell r="BR360">
            <v>80.58383586588775</v>
          </cell>
          <cell r="BS360">
            <v>327.30782249460515</v>
          </cell>
          <cell r="BT360">
            <v>161.92162618572726</v>
          </cell>
          <cell r="BU360">
            <v>6.4572935648180465</v>
          </cell>
          <cell r="BV360">
            <v>-3.864449998629027</v>
          </cell>
          <cell r="BW360">
            <v>77.66123793127251</v>
          </cell>
          <cell r="BX360">
            <v>123.32785757476105</v>
          </cell>
          <cell r="BY360">
            <v>0</v>
          </cell>
          <cell r="BZ360">
            <v>1025.0042844652035</v>
          </cell>
          <cell r="CA360">
            <v>538.85675754273439</v>
          </cell>
          <cell r="CB360">
            <v>16.778112230811963</v>
          </cell>
          <cell r="CC360">
            <v>75.542441532428668</v>
          </cell>
          <cell r="CD360">
            <v>1411.8458790311802</v>
          </cell>
          <cell r="CE360">
            <v>165.54542401430353</v>
          </cell>
          <cell r="CF360">
            <v>2521.2529933605065</v>
          </cell>
          <cell r="CG360">
            <v>69.243195357804296</v>
          </cell>
          <cell r="CH360">
            <v>47.709549218934363</v>
          </cell>
          <cell r="CI360">
            <v>0.40962473582908199</v>
          </cell>
          <cell r="CJ360">
            <v>121.08541196923576</v>
          </cell>
          <cell r="CK360">
            <v>531.42310819569957</v>
          </cell>
          <cell r="CL360">
            <v>1899.1521028417053</v>
          </cell>
          <cell r="CM360">
            <v>1030.0725040249381</v>
          </cell>
          <cell r="CN360">
            <v>284.06642121375063</v>
          </cell>
          <cell r="CO360">
            <v>107.13575350730829</v>
          </cell>
          <cell r="CP360">
            <v>938.07049827978585</v>
          </cell>
          <cell r="CQ360">
            <v>198.41908461312028</v>
          </cell>
          <cell r="CR360">
            <v>303.64156429310492</v>
          </cell>
          <cell r="CS360">
            <v>1685.196366183513</v>
          </cell>
          <cell r="CT360">
            <v>948.35618491481193</v>
          </cell>
          <cell r="CU360">
            <v>73.963087754205247</v>
          </cell>
          <cell r="CV360">
            <v>6.7616220845564907</v>
          </cell>
          <cell r="CW360">
            <v>884.27699607753198</v>
          </cell>
          <cell r="CX360">
            <v>0</v>
          </cell>
          <cell r="CY360">
            <v>0</v>
          </cell>
          <cell r="CZ360">
            <v>3414.10380271025</v>
          </cell>
          <cell r="DA360">
            <v>610.97065110972096</v>
          </cell>
          <cell r="DB360">
            <v>324.12636401760142</v>
          </cell>
          <cell r="DC360">
            <v>941.09279392166991</v>
          </cell>
          <cell r="DD360">
            <v>571.40766230826387</v>
          </cell>
          <cell r="DE360">
            <v>811.84173728730434</v>
          </cell>
          <cell r="DF360">
            <v>0</v>
          </cell>
          <cell r="DG360">
            <v>0</v>
          </cell>
          <cell r="DH360">
            <v>119.11102453111894</v>
          </cell>
          <cell r="DI360">
            <v>109.05941846663782</v>
          </cell>
          <cell r="DJ360">
            <v>2742.7354473516666</v>
          </cell>
          <cell r="DK360">
            <v>0</v>
          </cell>
          <cell r="DL360">
            <v>0</v>
          </cell>
          <cell r="DM360">
            <v>0</v>
          </cell>
          <cell r="DN360">
            <v>0</v>
          </cell>
          <cell r="DO360">
            <v>123.75160543267592</v>
          </cell>
          <cell r="DP360">
            <v>-17421.217603930967</v>
          </cell>
          <cell r="DQ360">
            <v>3450.4591359440556</v>
          </cell>
          <cell r="DR360">
            <v>3176.3955073655088</v>
          </cell>
          <cell r="DS360">
            <v>0</v>
          </cell>
          <cell r="DT360">
            <v>-9051.973739334695</v>
          </cell>
          <cell r="DU360">
            <v>248.89499884491897</v>
          </cell>
          <cell r="DV360">
            <v>1801.7005165212609</v>
          </cell>
          <cell r="DW360">
            <v>2358.8712694863057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1126.7197798207028</v>
          </cell>
          <cell r="EC360">
            <v>0</v>
          </cell>
          <cell r="ED360">
            <v>0</v>
          </cell>
        </row>
        <row r="361">
          <cell r="A361" t="str">
            <v>Adjustments to Load</v>
          </cell>
        </row>
        <row r="362">
          <cell r="C362" t="str">
            <v>Station Service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P362">
            <v>0</v>
          </cell>
          <cell r="CQ362">
            <v>0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  <cell r="CV362">
            <v>0</v>
          </cell>
          <cell r="CW362">
            <v>0</v>
          </cell>
          <cell r="CX362">
            <v>0</v>
          </cell>
          <cell r="CY362">
            <v>0</v>
          </cell>
          <cell r="CZ362">
            <v>0</v>
          </cell>
          <cell r="DA362">
            <v>0</v>
          </cell>
          <cell r="DB362">
            <v>0</v>
          </cell>
          <cell r="DC362">
            <v>0</v>
          </cell>
          <cell r="DD362">
            <v>0</v>
          </cell>
          <cell r="DE362">
            <v>0</v>
          </cell>
          <cell r="DF362">
            <v>0</v>
          </cell>
          <cell r="DG362">
            <v>0</v>
          </cell>
          <cell r="DH362">
            <v>0</v>
          </cell>
          <cell r="DI362">
            <v>0</v>
          </cell>
          <cell r="DJ362">
            <v>0</v>
          </cell>
          <cell r="DK362">
            <v>0</v>
          </cell>
          <cell r="DL362">
            <v>0</v>
          </cell>
          <cell r="DM362">
            <v>0</v>
          </cell>
          <cell r="DN362">
            <v>0</v>
          </cell>
          <cell r="DO362">
            <v>0</v>
          </cell>
          <cell r="DP362">
            <v>0</v>
          </cell>
          <cell r="DQ362">
            <v>0</v>
          </cell>
          <cell r="DR362">
            <v>0</v>
          </cell>
          <cell r="DS362">
            <v>0</v>
          </cell>
          <cell r="DT362">
            <v>0</v>
          </cell>
          <cell r="DU362">
            <v>0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0</v>
          </cell>
          <cell r="EC362">
            <v>0</v>
          </cell>
          <cell r="ED362">
            <v>0</v>
          </cell>
        </row>
        <row r="363">
          <cell r="C363" t="str">
            <v>MagCorp Curtailment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P363">
            <v>0</v>
          </cell>
          <cell r="CQ363">
            <v>0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0</v>
          </cell>
          <cell r="CY363">
            <v>0</v>
          </cell>
          <cell r="CZ363">
            <v>0</v>
          </cell>
          <cell r="DA363">
            <v>0</v>
          </cell>
          <cell r="DB363">
            <v>0</v>
          </cell>
          <cell r="DC363">
            <v>0</v>
          </cell>
          <cell r="DD363">
            <v>0</v>
          </cell>
          <cell r="DE363">
            <v>0</v>
          </cell>
          <cell r="DF363">
            <v>0</v>
          </cell>
          <cell r="DG363">
            <v>0</v>
          </cell>
          <cell r="DH363">
            <v>0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M363">
            <v>0</v>
          </cell>
          <cell r="DN363">
            <v>0</v>
          </cell>
          <cell r="DO363">
            <v>0</v>
          </cell>
          <cell r="DP363">
            <v>0</v>
          </cell>
          <cell r="DQ363">
            <v>0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</row>
        <row r="364">
          <cell r="C364" t="str">
            <v>Monsanto Curtailment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0</v>
          </cell>
          <cell r="CY364">
            <v>0</v>
          </cell>
          <cell r="CZ364">
            <v>0</v>
          </cell>
          <cell r="DA364">
            <v>0</v>
          </cell>
          <cell r="DB364">
            <v>0</v>
          </cell>
          <cell r="DC364">
            <v>0</v>
          </cell>
          <cell r="DD364">
            <v>0</v>
          </cell>
          <cell r="DE364">
            <v>0</v>
          </cell>
          <cell r="DF364">
            <v>0</v>
          </cell>
          <cell r="DG364">
            <v>0</v>
          </cell>
          <cell r="DH364">
            <v>0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M364">
            <v>0</v>
          </cell>
          <cell r="DN364">
            <v>0</v>
          </cell>
          <cell r="DO364">
            <v>0</v>
          </cell>
          <cell r="DP364">
            <v>0</v>
          </cell>
          <cell r="DQ364">
            <v>0</v>
          </cell>
          <cell r="DR364">
            <v>0</v>
          </cell>
          <cell r="DS364">
            <v>0</v>
          </cell>
          <cell r="DT364">
            <v>0</v>
          </cell>
          <cell r="DU364">
            <v>0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</row>
        <row r="365">
          <cell r="C365" t="str">
            <v>Utah Private Generation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P365">
            <v>0</v>
          </cell>
          <cell r="CQ365">
            <v>0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0</v>
          </cell>
          <cell r="CX365">
            <v>0</v>
          </cell>
          <cell r="CY365">
            <v>0</v>
          </cell>
          <cell r="CZ365">
            <v>0</v>
          </cell>
          <cell r="DA365">
            <v>0</v>
          </cell>
          <cell r="DB365">
            <v>0</v>
          </cell>
          <cell r="DC365">
            <v>0</v>
          </cell>
          <cell r="DD365">
            <v>0</v>
          </cell>
          <cell r="DE365">
            <v>0</v>
          </cell>
          <cell r="DF365">
            <v>0</v>
          </cell>
          <cell r="DG365">
            <v>0</v>
          </cell>
          <cell r="DH365">
            <v>0</v>
          </cell>
          <cell r="DI365">
            <v>0</v>
          </cell>
          <cell r="DJ365">
            <v>0</v>
          </cell>
          <cell r="DK365">
            <v>0</v>
          </cell>
          <cell r="DL365">
            <v>0</v>
          </cell>
          <cell r="DM365">
            <v>0</v>
          </cell>
          <cell r="DN365">
            <v>0</v>
          </cell>
          <cell r="DO365">
            <v>0</v>
          </cell>
          <cell r="DP365">
            <v>0</v>
          </cell>
          <cell r="DQ365">
            <v>0</v>
          </cell>
          <cell r="DR365">
            <v>0</v>
          </cell>
          <cell r="DS365">
            <v>0</v>
          </cell>
          <cell r="DT365">
            <v>0</v>
          </cell>
          <cell r="DU365">
            <v>0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</row>
        <row r="366">
          <cell r="C366" t="str">
            <v>Line Loss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0</v>
          </cell>
          <cell r="CY366">
            <v>0</v>
          </cell>
          <cell r="CZ366">
            <v>0</v>
          </cell>
          <cell r="DA366">
            <v>0</v>
          </cell>
          <cell r="DB366">
            <v>0</v>
          </cell>
          <cell r="DC366">
            <v>0</v>
          </cell>
          <cell r="DD366">
            <v>0</v>
          </cell>
          <cell r="DE366">
            <v>0</v>
          </cell>
          <cell r="DF366">
            <v>0</v>
          </cell>
          <cell r="DG366">
            <v>0</v>
          </cell>
          <cell r="DH366">
            <v>0</v>
          </cell>
          <cell r="DI366">
            <v>0</v>
          </cell>
          <cell r="DJ366">
            <v>0</v>
          </cell>
          <cell r="DK366">
            <v>0</v>
          </cell>
          <cell r="DL366">
            <v>0</v>
          </cell>
          <cell r="DM366">
            <v>0</v>
          </cell>
          <cell r="DN366">
            <v>0</v>
          </cell>
          <cell r="DO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</row>
        <row r="367"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  <cell r="DB367">
            <v>0</v>
          </cell>
          <cell r="DC367">
            <v>0</v>
          </cell>
          <cell r="DD367">
            <v>0</v>
          </cell>
          <cell r="DE367">
            <v>0</v>
          </cell>
          <cell r="DF367">
            <v>0</v>
          </cell>
          <cell r="DG367">
            <v>0</v>
          </cell>
          <cell r="DH367">
            <v>0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O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DZ367">
            <v>0</v>
          </cell>
          <cell r="EA367">
            <v>0</v>
          </cell>
          <cell r="EB367">
            <v>0</v>
          </cell>
          <cell r="EC367">
            <v>0</v>
          </cell>
          <cell r="ED367">
            <v>0</v>
          </cell>
        </row>
        <row r="369">
          <cell r="C369" t="str">
            <v>System Load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</row>
        <row r="370">
          <cell r="A370" t="str">
            <v>Net System Load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</row>
        <row r="372">
          <cell r="A372" t="str">
            <v>Special Sales For Resale</v>
          </cell>
        </row>
        <row r="374">
          <cell r="C374" t="str">
            <v>Black Hills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0</v>
          </cell>
          <cell r="CY374">
            <v>0</v>
          </cell>
          <cell r="CZ374">
            <v>0</v>
          </cell>
          <cell r="DA374">
            <v>0</v>
          </cell>
          <cell r="DB374">
            <v>0</v>
          </cell>
          <cell r="DC374">
            <v>0</v>
          </cell>
          <cell r="DD374">
            <v>0</v>
          </cell>
          <cell r="DE374">
            <v>0</v>
          </cell>
          <cell r="DF374">
            <v>0</v>
          </cell>
          <cell r="DG374">
            <v>0</v>
          </cell>
          <cell r="DH374">
            <v>0</v>
          </cell>
          <cell r="DI374">
            <v>0</v>
          </cell>
          <cell r="DJ374">
            <v>0</v>
          </cell>
          <cell r="DK374">
            <v>0</v>
          </cell>
          <cell r="DL374">
            <v>0</v>
          </cell>
          <cell r="DM374">
            <v>0</v>
          </cell>
          <cell r="DN374">
            <v>0</v>
          </cell>
          <cell r="DO374">
            <v>0</v>
          </cell>
          <cell r="DP374">
            <v>0</v>
          </cell>
          <cell r="DQ374">
            <v>0</v>
          </cell>
          <cell r="DR374">
            <v>0</v>
          </cell>
          <cell r="DS374">
            <v>0</v>
          </cell>
          <cell r="DT374">
            <v>0</v>
          </cell>
          <cell r="DU374">
            <v>0</v>
          </cell>
          <cell r="DV374">
            <v>0</v>
          </cell>
          <cell r="DW374">
            <v>0</v>
          </cell>
          <cell r="DX374">
            <v>0</v>
          </cell>
          <cell r="DY374">
            <v>0</v>
          </cell>
          <cell r="DZ374">
            <v>0</v>
          </cell>
          <cell r="EA374">
            <v>0</v>
          </cell>
          <cell r="EB374">
            <v>0</v>
          </cell>
          <cell r="EC374">
            <v>0</v>
          </cell>
          <cell r="ED374">
            <v>0</v>
          </cell>
        </row>
        <row r="375">
          <cell r="C375" t="str">
            <v>BPA Wind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P375">
            <v>0</v>
          </cell>
          <cell r="CQ375">
            <v>0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0</v>
          </cell>
          <cell r="CY375">
            <v>0</v>
          </cell>
          <cell r="CZ375">
            <v>0</v>
          </cell>
          <cell r="DA375">
            <v>0</v>
          </cell>
          <cell r="DB375">
            <v>0</v>
          </cell>
          <cell r="DC375">
            <v>0</v>
          </cell>
          <cell r="DD375">
            <v>0</v>
          </cell>
          <cell r="DE375">
            <v>0</v>
          </cell>
          <cell r="DF375">
            <v>0</v>
          </cell>
          <cell r="DG375">
            <v>0</v>
          </cell>
          <cell r="DH375">
            <v>0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M375">
            <v>0</v>
          </cell>
          <cell r="DN375">
            <v>0</v>
          </cell>
          <cell r="DO375">
            <v>0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  <cell r="DV375">
            <v>0</v>
          </cell>
          <cell r="DW375">
            <v>0</v>
          </cell>
          <cell r="DX375">
            <v>0</v>
          </cell>
          <cell r="DY375">
            <v>0</v>
          </cell>
          <cell r="DZ375">
            <v>0</v>
          </cell>
          <cell r="EA375">
            <v>0</v>
          </cell>
          <cell r="EB375">
            <v>0</v>
          </cell>
          <cell r="EC375">
            <v>0</v>
          </cell>
          <cell r="ED375">
            <v>0</v>
          </cell>
        </row>
        <row r="376">
          <cell r="C376" t="str">
            <v>East Area Sales (WCA Sale)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M376">
            <v>0</v>
          </cell>
          <cell r="DN376">
            <v>0</v>
          </cell>
          <cell r="DO376">
            <v>0</v>
          </cell>
          <cell r="DP376">
            <v>0</v>
          </cell>
          <cell r="DQ376">
            <v>0</v>
          </cell>
          <cell r="DR376">
            <v>0</v>
          </cell>
          <cell r="DS376">
            <v>0</v>
          </cell>
          <cell r="DT376">
            <v>0</v>
          </cell>
          <cell r="DU376">
            <v>0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</row>
        <row r="377">
          <cell r="C377" t="str">
            <v>Hurricane Sale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0</v>
          </cell>
          <cell r="CY377">
            <v>0</v>
          </cell>
          <cell r="CZ377">
            <v>0</v>
          </cell>
          <cell r="DA377">
            <v>0</v>
          </cell>
          <cell r="DB377">
            <v>0</v>
          </cell>
          <cell r="DC377">
            <v>0</v>
          </cell>
          <cell r="DD377">
            <v>0</v>
          </cell>
          <cell r="DE377">
            <v>0</v>
          </cell>
          <cell r="DF377">
            <v>0</v>
          </cell>
          <cell r="DG377">
            <v>0</v>
          </cell>
          <cell r="DH377">
            <v>0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  <cell r="DQ377">
            <v>0</v>
          </cell>
          <cell r="DR377">
            <v>0</v>
          </cell>
          <cell r="DS377">
            <v>0</v>
          </cell>
          <cell r="DT377">
            <v>0</v>
          </cell>
          <cell r="DU377">
            <v>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</row>
        <row r="378">
          <cell r="C378" t="str">
            <v>LADWP (IPP Layoff)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  <cell r="DD378">
            <v>0</v>
          </cell>
          <cell r="DE378">
            <v>0</v>
          </cell>
          <cell r="DF378">
            <v>0</v>
          </cell>
          <cell r="DG378">
            <v>0</v>
          </cell>
          <cell r="DH378">
            <v>0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0</v>
          </cell>
          <cell r="DN378">
            <v>0</v>
          </cell>
          <cell r="DO378">
            <v>0</v>
          </cell>
          <cell r="DP378">
            <v>0</v>
          </cell>
          <cell r="DQ378">
            <v>0</v>
          </cell>
          <cell r="DR378">
            <v>0</v>
          </cell>
          <cell r="DS378">
            <v>0</v>
          </cell>
          <cell r="DT378">
            <v>0</v>
          </cell>
          <cell r="DU378">
            <v>0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</row>
        <row r="379">
          <cell r="C379" t="str">
            <v>Shell Sale 2013-2014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P379">
            <v>0</v>
          </cell>
          <cell r="CQ379">
            <v>0</v>
          </cell>
          <cell r="CR379">
            <v>0</v>
          </cell>
          <cell r="CS379">
            <v>0</v>
          </cell>
          <cell r="CT379">
            <v>0</v>
          </cell>
          <cell r="CU379">
            <v>0</v>
          </cell>
          <cell r="CV379">
            <v>0</v>
          </cell>
          <cell r="CW379">
            <v>0</v>
          </cell>
          <cell r="CX379">
            <v>0</v>
          </cell>
          <cell r="CY379">
            <v>0</v>
          </cell>
          <cell r="CZ379">
            <v>0</v>
          </cell>
          <cell r="DA379">
            <v>0</v>
          </cell>
          <cell r="DB379">
            <v>0</v>
          </cell>
          <cell r="DC379">
            <v>0</v>
          </cell>
          <cell r="DD379">
            <v>0</v>
          </cell>
          <cell r="DE379">
            <v>0</v>
          </cell>
          <cell r="DF379">
            <v>0</v>
          </cell>
          <cell r="DG379">
            <v>0</v>
          </cell>
          <cell r="DH379">
            <v>0</v>
          </cell>
          <cell r="DI379">
            <v>0</v>
          </cell>
          <cell r="DJ379">
            <v>0</v>
          </cell>
          <cell r="DK379">
            <v>0</v>
          </cell>
          <cell r="DL379">
            <v>0</v>
          </cell>
          <cell r="DM379">
            <v>0</v>
          </cell>
          <cell r="DN379">
            <v>0</v>
          </cell>
          <cell r="DO379">
            <v>0</v>
          </cell>
          <cell r="DP379">
            <v>0</v>
          </cell>
          <cell r="DQ379">
            <v>0</v>
          </cell>
          <cell r="DR379">
            <v>0</v>
          </cell>
          <cell r="DS379">
            <v>0</v>
          </cell>
          <cell r="DT379">
            <v>0</v>
          </cell>
          <cell r="DU379">
            <v>0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>
            <v>0</v>
          </cell>
          <cell r="ED379">
            <v>0</v>
          </cell>
        </row>
        <row r="380">
          <cell r="C380" t="str">
            <v>SMUD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0</v>
          </cell>
          <cell r="CY380">
            <v>0</v>
          </cell>
          <cell r="CZ380">
            <v>0</v>
          </cell>
          <cell r="DA380">
            <v>0</v>
          </cell>
          <cell r="DB380">
            <v>0</v>
          </cell>
          <cell r="DC380">
            <v>0</v>
          </cell>
          <cell r="DD380">
            <v>0</v>
          </cell>
          <cell r="DE380">
            <v>0</v>
          </cell>
          <cell r="DF380">
            <v>0</v>
          </cell>
          <cell r="DG380">
            <v>0</v>
          </cell>
          <cell r="DH380">
            <v>0</v>
          </cell>
          <cell r="DI380">
            <v>0</v>
          </cell>
          <cell r="DJ380">
            <v>0</v>
          </cell>
          <cell r="DK380">
            <v>0</v>
          </cell>
          <cell r="DL380">
            <v>0</v>
          </cell>
          <cell r="DM380">
            <v>0</v>
          </cell>
          <cell r="DN380">
            <v>0</v>
          </cell>
          <cell r="DO380">
            <v>0</v>
          </cell>
          <cell r="DP380">
            <v>0</v>
          </cell>
          <cell r="DQ380">
            <v>0</v>
          </cell>
          <cell r="DR380">
            <v>0</v>
          </cell>
          <cell r="DS380">
            <v>0</v>
          </cell>
          <cell r="DT380">
            <v>0</v>
          </cell>
          <cell r="DU380">
            <v>0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</row>
        <row r="381">
          <cell r="C381" t="str">
            <v>UMPA II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0</v>
          </cell>
          <cell r="CQ381">
            <v>0</v>
          </cell>
          <cell r="CR381">
            <v>0</v>
          </cell>
          <cell r="CS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0</v>
          </cell>
          <cell r="CX381">
            <v>0</v>
          </cell>
          <cell r="CY381">
            <v>0</v>
          </cell>
          <cell r="CZ381">
            <v>0</v>
          </cell>
          <cell r="DA381">
            <v>0</v>
          </cell>
          <cell r="DB381">
            <v>0</v>
          </cell>
          <cell r="DC381">
            <v>0</v>
          </cell>
          <cell r="DD381">
            <v>0</v>
          </cell>
          <cell r="DE381">
            <v>0</v>
          </cell>
          <cell r="DF381">
            <v>0</v>
          </cell>
          <cell r="DG381">
            <v>0</v>
          </cell>
          <cell r="DH381">
            <v>0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M381">
            <v>0</v>
          </cell>
          <cell r="DN381">
            <v>0</v>
          </cell>
          <cell r="DO381">
            <v>0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U381">
            <v>0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</row>
        <row r="383"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</row>
        <row r="386">
          <cell r="C386" t="str">
            <v>COB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</row>
        <row r="387">
          <cell r="C387" t="str">
            <v>Four Corners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</row>
        <row r="388">
          <cell r="C388" t="str">
            <v>Mid Columbia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</row>
        <row r="389">
          <cell r="C389" t="str">
            <v>Mona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0</v>
          </cell>
          <cell r="CZ389">
            <v>0</v>
          </cell>
          <cell r="DA389">
            <v>0</v>
          </cell>
          <cell r="DB389">
            <v>0</v>
          </cell>
          <cell r="DC389">
            <v>0</v>
          </cell>
          <cell r="DD389">
            <v>0</v>
          </cell>
          <cell r="DE389">
            <v>0</v>
          </cell>
          <cell r="DF389">
            <v>0</v>
          </cell>
          <cell r="DG389">
            <v>0</v>
          </cell>
          <cell r="DH389">
            <v>0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M389">
            <v>0</v>
          </cell>
          <cell r="DN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0</v>
          </cell>
          <cell r="DS389">
            <v>0</v>
          </cell>
          <cell r="DT389">
            <v>0</v>
          </cell>
          <cell r="DU389">
            <v>0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</row>
        <row r="390">
          <cell r="C390" t="str">
            <v>Palo Verde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</row>
        <row r="391">
          <cell r="C391" t="str">
            <v>SP15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M391">
            <v>0</v>
          </cell>
          <cell r="DN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</row>
        <row r="392">
          <cell r="C392" t="str">
            <v>STF Index Trades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0</v>
          </cell>
          <cell r="EB392">
            <v>0</v>
          </cell>
          <cell r="EC392">
            <v>0</v>
          </cell>
          <cell r="ED392">
            <v>0</v>
          </cell>
        </row>
        <row r="394"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0</v>
          </cell>
        </row>
        <row r="397">
          <cell r="C397" t="str">
            <v>COB</v>
          </cell>
          <cell r="F397">
            <v>0</v>
          </cell>
          <cell r="G397">
            <v>0</v>
          </cell>
          <cell r="H397">
            <v>0</v>
          </cell>
          <cell r="I397">
            <v>25.036999999996624</v>
          </cell>
          <cell r="J397">
            <v>85.648000000001048</v>
          </cell>
          <cell r="K397">
            <v>7.614000000001397</v>
          </cell>
          <cell r="L397">
            <v>45.190000000002328</v>
          </cell>
          <cell r="M397">
            <v>28.900000000008731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189.1480000000447</v>
          </cell>
          <cell r="S397">
            <v>0</v>
          </cell>
          <cell r="T397">
            <v>0</v>
          </cell>
          <cell r="U397">
            <v>7.680000000000291</v>
          </cell>
          <cell r="V397">
            <v>17.402999999998428</v>
          </cell>
          <cell r="W397">
            <v>102.20000000001164</v>
          </cell>
          <cell r="X397">
            <v>47.990000000005239</v>
          </cell>
          <cell r="Y397">
            <v>9.5800000000017462</v>
          </cell>
          <cell r="Z397">
            <v>4.2949999999982538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82.836000000010245</v>
          </cell>
          <cell r="AF397">
            <v>0</v>
          </cell>
          <cell r="AG397">
            <v>0</v>
          </cell>
          <cell r="AH397">
            <v>0</v>
          </cell>
          <cell r="AI397">
            <v>22.156000000002678</v>
          </cell>
          <cell r="AJ397">
            <v>9.8999999999941792</v>
          </cell>
          <cell r="AK397">
            <v>21.229999999995925</v>
          </cell>
          <cell r="AL397">
            <v>24.100000000005821</v>
          </cell>
          <cell r="AM397">
            <v>5.4499999999970896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109.72499999997672</v>
          </cell>
          <cell r="AS397">
            <v>0</v>
          </cell>
          <cell r="AT397">
            <v>0</v>
          </cell>
          <cell r="AU397">
            <v>0</v>
          </cell>
          <cell r="AV397">
            <v>20.980999999999767</v>
          </cell>
          <cell r="AW397">
            <v>50.370000000009895</v>
          </cell>
          <cell r="AX397">
            <v>26.724000000001979</v>
          </cell>
          <cell r="AY397">
            <v>3.3300000000017462</v>
          </cell>
          <cell r="AZ397">
            <v>8.3200000000069849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5.5799999999580905</v>
          </cell>
          <cell r="BF397">
            <v>0</v>
          </cell>
          <cell r="BG397">
            <v>0</v>
          </cell>
          <cell r="BH397">
            <v>0</v>
          </cell>
          <cell r="BI397">
            <v>-0.75</v>
          </cell>
          <cell r="BJ397">
            <v>5.9700000000011642</v>
          </cell>
          <cell r="BK397">
            <v>0.36000000000058208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-2.1089999999385327</v>
          </cell>
          <cell r="BS397">
            <v>0</v>
          </cell>
          <cell r="BT397">
            <v>0</v>
          </cell>
          <cell r="BU397">
            <v>0.30000000000291038</v>
          </cell>
          <cell r="BV397">
            <v>0</v>
          </cell>
          <cell r="BW397">
            <v>0.61499999999068677</v>
          </cell>
          <cell r="BX397">
            <v>-0.96399999999266583</v>
          </cell>
          <cell r="BY397">
            <v>-1.3999999999941792</v>
          </cell>
          <cell r="BZ397">
            <v>-0.66000000000349246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1.1990000000223517</v>
          </cell>
          <cell r="CF397">
            <v>0</v>
          </cell>
          <cell r="CG397">
            <v>0</v>
          </cell>
          <cell r="CH397">
            <v>1.0239999999976135</v>
          </cell>
          <cell r="CI397">
            <v>0</v>
          </cell>
          <cell r="CJ397">
            <v>0.72000000000116415</v>
          </cell>
          <cell r="CK397">
            <v>0.15499999999883585</v>
          </cell>
          <cell r="CL397">
            <v>-0.69999999999708962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1.6449999999022111</v>
          </cell>
          <cell r="CS397">
            <v>0</v>
          </cell>
          <cell r="CT397">
            <v>-0.62000000000261934</v>
          </cell>
          <cell r="CU397">
            <v>0</v>
          </cell>
          <cell r="CV397">
            <v>2.7549999999973807</v>
          </cell>
          <cell r="CW397">
            <v>-5.9999999997671694E-2</v>
          </cell>
          <cell r="CX397">
            <v>0</v>
          </cell>
          <cell r="CY397">
            <v>0.26000000000931323</v>
          </cell>
          <cell r="CZ397">
            <v>-0.69000000000232831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-5.8279999999795109</v>
          </cell>
          <cell r="DF397">
            <v>0</v>
          </cell>
          <cell r="DG397">
            <v>0.36300000000483124</v>
          </cell>
          <cell r="DH397">
            <v>5.5499999999956344</v>
          </cell>
          <cell r="DI397">
            <v>-2.0499999999956344</v>
          </cell>
          <cell r="DJ397">
            <v>-1.4700000000011642</v>
          </cell>
          <cell r="DK397">
            <v>0.46400000000721775</v>
          </cell>
          <cell r="DL397">
            <v>2.25</v>
          </cell>
          <cell r="DM397">
            <v>-5.3799999999901047</v>
          </cell>
          <cell r="DN397">
            <v>0</v>
          </cell>
          <cell r="DO397">
            <v>-5.5549999999930151</v>
          </cell>
          <cell r="DP397">
            <v>0</v>
          </cell>
          <cell r="DQ397">
            <v>0</v>
          </cell>
          <cell r="DR397">
            <v>53.209000000031665</v>
          </cell>
          <cell r="DS397">
            <v>0</v>
          </cell>
          <cell r="DT397">
            <v>7.4919999999983702</v>
          </cell>
          <cell r="DU397">
            <v>9.2849999999962165</v>
          </cell>
          <cell r="DV397">
            <v>28.011999999995169</v>
          </cell>
          <cell r="DW397">
            <v>-3.4750000000058208</v>
          </cell>
          <cell r="DX397">
            <v>0.21399999999266583</v>
          </cell>
          <cell r="DY397">
            <v>1.1199999999953434</v>
          </cell>
          <cell r="DZ397">
            <v>3.8600000000005821</v>
          </cell>
          <cell r="EA397">
            <v>0</v>
          </cell>
          <cell r="EB397">
            <v>5.6560000000026776</v>
          </cell>
          <cell r="EC397">
            <v>1.1150000000052387</v>
          </cell>
          <cell r="ED397">
            <v>-7.0000000006984919E-2</v>
          </cell>
        </row>
        <row r="398">
          <cell r="C398" t="str">
            <v>Four Corners</v>
          </cell>
          <cell r="F398">
            <v>35.029999999998836</v>
          </cell>
          <cell r="G398">
            <v>28.355999999999767</v>
          </cell>
          <cell r="H398">
            <v>5.3450000000011642</v>
          </cell>
          <cell r="I398">
            <v>23.94999999999709</v>
          </cell>
          <cell r="J398">
            <v>41.559000000001106</v>
          </cell>
          <cell r="K398">
            <v>8.8510000000023865</v>
          </cell>
          <cell r="L398">
            <v>15.80000000000291</v>
          </cell>
          <cell r="M398">
            <v>5.9199999999982538</v>
          </cell>
          <cell r="N398">
            <v>0.57999999998719431</v>
          </cell>
          <cell r="O398">
            <v>6.3800000000046566</v>
          </cell>
          <cell r="P398">
            <v>0.54499999999825377</v>
          </cell>
          <cell r="Q398">
            <v>29.480000000010477</v>
          </cell>
          <cell r="R398">
            <v>262.90500000002794</v>
          </cell>
          <cell r="S398">
            <v>78.069999999977881</v>
          </cell>
          <cell r="T398">
            <v>-113.20999999999185</v>
          </cell>
          <cell r="U398">
            <v>22.975000000005821</v>
          </cell>
          <cell r="V398">
            <v>37.309999999997672</v>
          </cell>
          <cell r="W398">
            <v>-13.425999999999476</v>
          </cell>
          <cell r="X398">
            <v>17.860000000000582</v>
          </cell>
          <cell r="Y398">
            <v>13.665999999997439</v>
          </cell>
          <cell r="Z398">
            <v>5.5399999999935972</v>
          </cell>
          <cell r="AA398">
            <v>8.8699999999953434</v>
          </cell>
          <cell r="AB398">
            <v>82.739999999990687</v>
          </cell>
          <cell r="AC398">
            <v>55.539999999979045</v>
          </cell>
          <cell r="AD398">
            <v>66.970000000001164</v>
          </cell>
          <cell r="AE398">
            <v>536.50100000039674</v>
          </cell>
          <cell r="AF398">
            <v>25.690000000002328</v>
          </cell>
          <cell r="AG398">
            <v>77.830000000016298</v>
          </cell>
          <cell r="AH398">
            <v>43.970000000001164</v>
          </cell>
          <cell r="AI398">
            <v>50.975000000005821</v>
          </cell>
          <cell r="AJ398">
            <v>62.80000000000291</v>
          </cell>
          <cell r="AK398">
            <v>0</v>
          </cell>
          <cell r="AL398">
            <v>0.24000000000523869</v>
          </cell>
          <cell r="AM398">
            <v>0</v>
          </cell>
          <cell r="AN398">
            <v>8.25</v>
          </cell>
          <cell r="AO398">
            <v>146.34999999997672</v>
          </cell>
          <cell r="AP398">
            <v>57.336000000010245</v>
          </cell>
          <cell r="AQ398">
            <v>63.059999999997672</v>
          </cell>
          <cell r="AR398">
            <v>841.21799999987707</v>
          </cell>
          <cell r="AS398">
            <v>145.17000000001281</v>
          </cell>
          <cell r="AT398">
            <v>56.649999999994179</v>
          </cell>
          <cell r="AU398">
            <v>55.664999999993597</v>
          </cell>
          <cell r="AV398">
            <v>131.96100000001024</v>
          </cell>
          <cell r="AW398">
            <v>80.654000000009546</v>
          </cell>
          <cell r="AX398">
            <v>17.62400000001071</v>
          </cell>
          <cell r="AY398">
            <v>0.44400000000314321</v>
          </cell>
          <cell r="AZ398">
            <v>0</v>
          </cell>
          <cell r="BA398">
            <v>9.1599999999743886</v>
          </cell>
          <cell r="BB398">
            <v>185.64999999999418</v>
          </cell>
          <cell r="BC398">
            <v>95.519999999989523</v>
          </cell>
          <cell r="BD398">
            <v>62.720000000001164</v>
          </cell>
          <cell r="BE398">
            <v>203.69600000022911</v>
          </cell>
          <cell r="BF398">
            <v>-0.29999999998835847</v>
          </cell>
          <cell r="BG398">
            <v>6.2799999999988358</v>
          </cell>
          <cell r="BH398">
            <v>31.096000000005006</v>
          </cell>
          <cell r="BI398">
            <v>56.149999999994179</v>
          </cell>
          <cell r="BJ398">
            <v>0</v>
          </cell>
          <cell r="BK398">
            <v>-0.69999999999708962</v>
          </cell>
          <cell r="BL398">
            <v>-0.69999999999708962</v>
          </cell>
          <cell r="BM398">
            <v>0</v>
          </cell>
          <cell r="BN398">
            <v>0</v>
          </cell>
          <cell r="BO398">
            <v>73.260000000009313</v>
          </cell>
          <cell r="BP398">
            <v>26.040000000008149</v>
          </cell>
          <cell r="BQ398">
            <v>12.570000000006985</v>
          </cell>
          <cell r="BR398">
            <v>304.1909999998752</v>
          </cell>
          <cell r="BS398">
            <v>18.269999999989523</v>
          </cell>
          <cell r="BT398">
            <v>22.420000000012806</v>
          </cell>
          <cell r="BU398">
            <v>33.630000000004657</v>
          </cell>
          <cell r="BV398">
            <v>45.915999999997439</v>
          </cell>
          <cell r="BW398">
            <v>0</v>
          </cell>
          <cell r="BX398">
            <v>0</v>
          </cell>
          <cell r="BY398">
            <v>1.1850000000122236</v>
          </cell>
          <cell r="BZ398">
            <v>0</v>
          </cell>
          <cell r="CA398">
            <v>0</v>
          </cell>
          <cell r="CB398">
            <v>39.429999999993015</v>
          </cell>
          <cell r="CC398">
            <v>139.91000000000349</v>
          </cell>
          <cell r="CD398">
            <v>3.4299999999930151</v>
          </cell>
          <cell r="CE398">
            <v>243.71899999980815</v>
          </cell>
          <cell r="CF398">
            <v>32.170000000012806</v>
          </cell>
          <cell r="CG398">
            <v>8.9400000000023283</v>
          </cell>
          <cell r="CH398">
            <v>34.160000000003492</v>
          </cell>
          <cell r="CI398">
            <v>47.07499999999709</v>
          </cell>
          <cell r="CJ398">
            <v>0</v>
          </cell>
          <cell r="CK398">
            <v>0</v>
          </cell>
          <cell r="CL398">
            <v>1.43399999999383</v>
          </cell>
          <cell r="CM398">
            <v>0</v>
          </cell>
          <cell r="CN398">
            <v>0</v>
          </cell>
          <cell r="CO398">
            <v>39.360000000015134</v>
          </cell>
          <cell r="CP398">
            <v>48.559999999997672</v>
          </cell>
          <cell r="CQ398">
            <v>32.019999999989523</v>
          </cell>
          <cell r="CR398">
            <v>323.03499999968335</v>
          </cell>
          <cell r="CS398">
            <v>173.86999999999534</v>
          </cell>
          <cell r="CT398">
            <v>10.730000000010477</v>
          </cell>
          <cell r="CU398">
            <v>65.895000000004075</v>
          </cell>
          <cell r="CV398">
            <v>29.660000000003492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10.010000000009313</v>
          </cell>
          <cell r="DC398">
            <v>14.399999999994179</v>
          </cell>
          <cell r="DD398">
            <v>18.470000000001164</v>
          </cell>
          <cell r="DE398">
            <v>271.25399999995716</v>
          </cell>
          <cell r="DF398">
            <v>58.919999999983702</v>
          </cell>
          <cell r="DG398">
            <v>35.459999999991851</v>
          </cell>
          <cell r="DH398">
            <v>26.25</v>
          </cell>
          <cell r="DI398">
            <v>39.559999999997672</v>
          </cell>
          <cell r="DJ398">
            <v>0</v>
          </cell>
          <cell r="DK398">
            <v>-0.36999999999534339</v>
          </cell>
          <cell r="DL398">
            <v>6.2999999999883585</v>
          </cell>
          <cell r="DM398">
            <v>2.7340000000112923</v>
          </cell>
          <cell r="DN398">
            <v>0.80999999999767169</v>
          </cell>
          <cell r="DO398">
            <v>120.32999999998719</v>
          </cell>
          <cell r="DP398">
            <v>-174.82999999998719</v>
          </cell>
          <cell r="DQ398">
            <v>156.08999999999651</v>
          </cell>
          <cell r="DR398">
            <v>281.47599999979138</v>
          </cell>
          <cell r="DS398">
            <v>65.489999999990687</v>
          </cell>
          <cell r="DT398">
            <v>-3.6049999999959255</v>
          </cell>
          <cell r="DU398">
            <v>63.229999999995925</v>
          </cell>
          <cell r="DV398">
            <v>18.775000000008731</v>
          </cell>
          <cell r="DW398">
            <v>0.86000000000058208</v>
          </cell>
          <cell r="DX398">
            <v>0</v>
          </cell>
          <cell r="DY398">
            <v>12.910000000003492</v>
          </cell>
          <cell r="DZ398">
            <v>-2.4140000000043074</v>
          </cell>
          <cell r="EA398">
            <v>4.7799999999988358</v>
          </cell>
          <cell r="EB398">
            <v>80.920000000012806</v>
          </cell>
          <cell r="EC398">
            <v>24.700000000011642</v>
          </cell>
          <cell r="ED398">
            <v>15.829999999987194</v>
          </cell>
        </row>
        <row r="399">
          <cell r="C399" t="str">
            <v>Mid Columbia</v>
          </cell>
          <cell r="F399">
            <v>-6.5400000000081491</v>
          </cell>
          <cell r="G399">
            <v>2.25</v>
          </cell>
          <cell r="H399">
            <v>308.44000000000233</v>
          </cell>
          <cell r="I399">
            <v>37.319999999992433</v>
          </cell>
          <cell r="J399">
            <v>62.046999999998661</v>
          </cell>
          <cell r="K399">
            <v>263.92499999998836</v>
          </cell>
          <cell r="L399">
            <v>418.09999999997672</v>
          </cell>
          <cell r="M399">
            <v>176.93600000000151</v>
          </cell>
          <cell r="N399">
            <v>138.36999999999534</v>
          </cell>
          <cell r="O399">
            <v>96.099999999976717</v>
          </cell>
          <cell r="P399">
            <v>0.21000000002095476</v>
          </cell>
          <cell r="Q399">
            <v>0</v>
          </cell>
          <cell r="R399">
            <v>127.6019999999553</v>
          </cell>
          <cell r="S399">
            <v>-0.92699999999604188</v>
          </cell>
          <cell r="T399">
            <v>0</v>
          </cell>
          <cell r="U399">
            <v>22.819999999999709</v>
          </cell>
          <cell r="V399">
            <v>31.781999999999243</v>
          </cell>
          <cell r="W399">
            <v>7.8700000000008004</v>
          </cell>
          <cell r="X399">
            <v>2.4809999999997672</v>
          </cell>
          <cell r="Y399">
            <v>57.585000000006403</v>
          </cell>
          <cell r="Z399">
            <v>5.5939999999973224</v>
          </cell>
          <cell r="AA399">
            <v>0.39699999999720603</v>
          </cell>
          <cell r="AB399">
            <v>0</v>
          </cell>
          <cell r="AC399">
            <v>0</v>
          </cell>
          <cell r="AD399">
            <v>0</v>
          </cell>
          <cell r="AE399">
            <v>-130.08300000010058</v>
          </cell>
          <cell r="AF399">
            <v>-363.37700000000041</v>
          </cell>
          <cell r="AG399">
            <v>0</v>
          </cell>
          <cell r="AH399">
            <v>0</v>
          </cell>
          <cell r="AI399">
            <v>43.288999999997031</v>
          </cell>
          <cell r="AJ399">
            <v>52.954999999998108</v>
          </cell>
          <cell r="AK399">
            <v>15.872999999999593</v>
          </cell>
          <cell r="AL399">
            <v>100.65000000000873</v>
          </cell>
          <cell r="AM399">
            <v>19.976999999998952</v>
          </cell>
          <cell r="AN399">
            <v>0.55000000000291038</v>
          </cell>
          <cell r="AO399">
            <v>0</v>
          </cell>
          <cell r="AP399">
            <v>0</v>
          </cell>
          <cell r="AQ399">
            <v>0</v>
          </cell>
          <cell r="AR399">
            <v>-46.025000000023283</v>
          </cell>
          <cell r="AS399">
            <v>-367.20000000001164</v>
          </cell>
          <cell r="AT399">
            <v>6.5620000000053551</v>
          </cell>
          <cell r="AU399">
            <v>9.819999999999709</v>
          </cell>
          <cell r="AV399">
            <v>56.19999999999709</v>
          </cell>
          <cell r="AW399">
            <v>2.5549999999966531</v>
          </cell>
          <cell r="AX399">
            <v>65.61699999999837</v>
          </cell>
          <cell r="AY399">
            <v>141.61000000000058</v>
          </cell>
          <cell r="AZ399">
            <v>21.789999999993597</v>
          </cell>
          <cell r="BA399">
            <v>10.470000000001164</v>
          </cell>
          <cell r="BB399">
            <v>6.4499999999970896</v>
          </cell>
          <cell r="BC399">
            <v>0.10099999999874854</v>
          </cell>
          <cell r="BD399">
            <v>0</v>
          </cell>
          <cell r="BE399">
            <v>392.33000000007451</v>
          </cell>
          <cell r="BF399">
            <v>5.4939999999987776</v>
          </cell>
          <cell r="BG399">
            <v>0.30999999999767169</v>
          </cell>
          <cell r="BH399">
            <v>23.640999999988708</v>
          </cell>
          <cell r="BI399">
            <v>56.330000000001746</v>
          </cell>
          <cell r="BJ399">
            <v>206.66999999999825</v>
          </cell>
          <cell r="BK399">
            <v>46.179999999993015</v>
          </cell>
          <cell r="BL399">
            <v>36.820000000006985</v>
          </cell>
          <cell r="BM399">
            <v>0.57999999998719431</v>
          </cell>
          <cell r="BN399">
            <v>11.220000000001164</v>
          </cell>
          <cell r="BO399">
            <v>10.729999999981374</v>
          </cell>
          <cell r="BP399">
            <v>-10.592000000004191</v>
          </cell>
          <cell r="BQ399">
            <v>4.9470000000001164</v>
          </cell>
          <cell r="BR399">
            <v>428.6480000000447</v>
          </cell>
          <cell r="BS399">
            <v>9.9000000000014552</v>
          </cell>
          <cell r="BT399">
            <v>13.069999999999709</v>
          </cell>
          <cell r="BU399">
            <v>42.349999999991269</v>
          </cell>
          <cell r="BV399">
            <v>75.090000000011059</v>
          </cell>
          <cell r="BW399">
            <v>236.48000000001048</v>
          </cell>
          <cell r="BX399">
            <v>47.914000000004307</v>
          </cell>
          <cell r="BY399">
            <v>17.810000000026776</v>
          </cell>
          <cell r="BZ399">
            <v>-12.970000000001164</v>
          </cell>
          <cell r="CA399">
            <v>11.860000000015134</v>
          </cell>
          <cell r="CB399">
            <v>-8.6399999999994179</v>
          </cell>
          <cell r="CC399">
            <v>-4.9029999999984284</v>
          </cell>
          <cell r="CD399">
            <v>0.68699999999807915</v>
          </cell>
          <cell r="CE399">
            <v>285.65999999991618</v>
          </cell>
          <cell r="CF399">
            <v>-2.6530000000020664</v>
          </cell>
          <cell r="CG399">
            <v>6.3629999999975553</v>
          </cell>
          <cell r="CH399">
            <v>51.743999999991502</v>
          </cell>
          <cell r="CI399">
            <v>-14.100000000005821</v>
          </cell>
          <cell r="CJ399">
            <v>92.570000000006985</v>
          </cell>
          <cell r="CK399">
            <v>70.929999999993015</v>
          </cell>
          <cell r="CL399">
            <v>48.470000000001164</v>
          </cell>
          <cell r="CM399">
            <v>22.489999999990687</v>
          </cell>
          <cell r="CN399">
            <v>7.0799999999871943</v>
          </cell>
          <cell r="CO399">
            <v>-1.2799999999988358</v>
          </cell>
          <cell r="CP399">
            <v>17.953000000001339</v>
          </cell>
          <cell r="CQ399">
            <v>-13.906999999999243</v>
          </cell>
          <cell r="CR399">
            <v>492.27700000000186</v>
          </cell>
          <cell r="CS399">
            <v>1.9500000000007276</v>
          </cell>
          <cell r="CT399">
            <v>8.5820000000021537</v>
          </cell>
          <cell r="CU399">
            <v>26.80000000000291</v>
          </cell>
          <cell r="CV399">
            <v>31.930000000007567</v>
          </cell>
          <cell r="CW399">
            <v>235.96499999999651</v>
          </cell>
          <cell r="CX399">
            <v>111.10000000000582</v>
          </cell>
          <cell r="CY399">
            <v>47.5</v>
          </cell>
          <cell r="CZ399">
            <v>6.7400000000197906</v>
          </cell>
          <cell r="DA399">
            <v>12.489999999990687</v>
          </cell>
          <cell r="DB399">
            <v>-2.1199999999953434</v>
          </cell>
          <cell r="DC399">
            <v>8.1099999999933061</v>
          </cell>
          <cell r="DD399">
            <v>3.2300000000032014</v>
          </cell>
          <cell r="DE399">
            <v>644.03400000021793</v>
          </cell>
          <cell r="DF399">
            <v>-16.9259999999922</v>
          </cell>
          <cell r="DG399">
            <v>13.898000000001048</v>
          </cell>
          <cell r="DH399">
            <v>9.6200000000098953</v>
          </cell>
          <cell r="DI399">
            <v>43.429999999993015</v>
          </cell>
          <cell r="DJ399">
            <v>205.17500000000291</v>
          </cell>
          <cell r="DK399">
            <v>144.04500000001281</v>
          </cell>
          <cell r="DL399">
            <v>162.72000000003027</v>
          </cell>
          <cell r="DM399">
            <v>78.580000000001746</v>
          </cell>
          <cell r="DN399">
            <v>9.6900000000023283</v>
          </cell>
          <cell r="DO399">
            <v>1.2150000000110595</v>
          </cell>
          <cell r="DP399">
            <v>-5.5020000000004075</v>
          </cell>
          <cell r="DQ399">
            <v>-1.9110000000000582</v>
          </cell>
          <cell r="DR399">
            <v>702.37400000006892</v>
          </cell>
          <cell r="DS399">
            <v>13.380000000004657</v>
          </cell>
          <cell r="DT399">
            <v>0.31600000000617001</v>
          </cell>
          <cell r="DU399">
            <v>18.275999999998021</v>
          </cell>
          <cell r="DV399">
            <v>53.489999999990687</v>
          </cell>
          <cell r="DW399">
            <v>80.850000000005821</v>
          </cell>
          <cell r="DX399">
            <v>100.90000000000873</v>
          </cell>
          <cell r="DY399">
            <v>357.59999999997672</v>
          </cell>
          <cell r="DZ399">
            <v>25.5</v>
          </cell>
          <cell r="EA399">
            <v>63.586000000010245</v>
          </cell>
          <cell r="EB399">
            <v>4.1160000000090804</v>
          </cell>
          <cell r="EC399">
            <v>23.614999999997963</v>
          </cell>
          <cell r="ED399">
            <v>-39.254999999997381</v>
          </cell>
        </row>
        <row r="400">
          <cell r="C400" t="str">
            <v>Mona</v>
          </cell>
          <cell r="F400">
            <v>3.1719999999913853</v>
          </cell>
          <cell r="G400">
            <v>5.3280000000013388</v>
          </cell>
          <cell r="H400">
            <v>0</v>
          </cell>
          <cell r="I400">
            <v>20.634000000005472</v>
          </cell>
          <cell r="J400">
            <v>13.971000000005006</v>
          </cell>
          <cell r="K400">
            <v>14.966000000000349</v>
          </cell>
          <cell r="L400">
            <v>42.695000000006985</v>
          </cell>
          <cell r="M400">
            <v>64.36699999999837</v>
          </cell>
          <cell r="N400">
            <v>78.860000000015134</v>
          </cell>
          <cell r="O400">
            <v>18.3519999999844</v>
          </cell>
          <cell r="P400">
            <v>-3.999999986262992E-3</v>
          </cell>
          <cell r="Q400">
            <v>4.5499999999883585</v>
          </cell>
          <cell r="R400">
            <v>272.81500000017695</v>
          </cell>
          <cell r="S400">
            <v>-42.773999999975786</v>
          </cell>
          <cell r="T400">
            <v>29.442000000010012</v>
          </cell>
          <cell r="U400">
            <v>9.4140000000043074</v>
          </cell>
          <cell r="V400">
            <v>71.375</v>
          </cell>
          <cell r="W400">
            <v>87.230000000010477</v>
          </cell>
          <cell r="X400">
            <v>8.5559999999968568</v>
          </cell>
          <cell r="Y400">
            <v>4.6730000000097789</v>
          </cell>
          <cell r="Z400">
            <v>0</v>
          </cell>
          <cell r="AA400">
            <v>19.150000000023283</v>
          </cell>
          <cell r="AB400">
            <v>54.135000000009313</v>
          </cell>
          <cell r="AC400">
            <v>25.478999999992084</v>
          </cell>
          <cell r="AD400">
            <v>6.1350000000093132</v>
          </cell>
          <cell r="AE400">
            <v>329.11499999999069</v>
          </cell>
          <cell r="AF400">
            <v>10.600000000034925</v>
          </cell>
          <cell r="AG400">
            <v>11.487000000008265</v>
          </cell>
          <cell r="AH400">
            <v>46.74199999999837</v>
          </cell>
          <cell r="AI400">
            <v>39.076999999990221</v>
          </cell>
          <cell r="AJ400">
            <v>51.992000000012922</v>
          </cell>
          <cell r="AK400">
            <v>0</v>
          </cell>
          <cell r="AL400">
            <v>2.1059999999997672</v>
          </cell>
          <cell r="AM400">
            <v>9</v>
          </cell>
          <cell r="AN400">
            <v>25.889999999984866</v>
          </cell>
          <cell r="AO400">
            <v>58.68300000000454</v>
          </cell>
          <cell r="AP400">
            <v>59.069999999992433</v>
          </cell>
          <cell r="AQ400">
            <v>14.467999999993481</v>
          </cell>
          <cell r="AR400">
            <v>546.66099999984726</v>
          </cell>
          <cell r="AS400">
            <v>43.836000000010245</v>
          </cell>
          <cell r="AT400">
            <v>88.081999999994878</v>
          </cell>
          <cell r="AU400">
            <v>37.006000000001222</v>
          </cell>
          <cell r="AV400">
            <v>14.465000000003783</v>
          </cell>
          <cell r="AW400">
            <v>140.50300000001153</v>
          </cell>
          <cell r="AX400">
            <v>17.647999999986496</v>
          </cell>
          <cell r="AY400">
            <v>14.831999999994878</v>
          </cell>
          <cell r="AZ400">
            <v>30.596999999994296</v>
          </cell>
          <cell r="BA400">
            <v>21.029999999969732</v>
          </cell>
          <cell r="BB400">
            <v>49.549999999988358</v>
          </cell>
          <cell r="BC400">
            <v>60.451999999990221</v>
          </cell>
          <cell r="BD400">
            <v>28.659999999974389</v>
          </cell>
          <cell r="BE400">
            <v>66.128999999957159</v>
          </cell>
          <cell r="BF400">
            <v>3.2949999999837019</v>
          </cell>
          <cell r="BG400">
            <v>10.365999999979977</v>
          </cell>
          <cell r="BH400">
            <v>18.938000000009197</v>
          </cell>
          <cell r="BI400">
            <v>-3.9499999999825377</v>
          </cell>
          <cell r="BJ400">
            <v>7.0940000000118744</v>
          </cell>
          <cell r="BK400">
            <v>0</v>
          </cell>
          <cell r="BL400">
            <v>2.0599999999976717</v>
          </cell>
          <cell r="BM400">
            <v>4.610000000015134</v>
          </cell>
          <cell r="BN400">
            <v>12.010000000009313</v>
          </cell>
          <cell r="BO400">
            <v>3.0270000000018626</v>
          </cell>
          <cell r="BP400">
            <v>8.0560000000114087</v>
          </cell>
          <cell r="BQ400">
            <v>0.62299999999231659</v>
          </cell>
          <cell r="BR400">
            <v>144.63500000024214</v>
          </cell>
          <cell r="BS400">
            <v>2.8200000000069849</v>
          </cell>
          <cell r="BT400">
            <v>2.6720000000059372</v>
          </cell>
          <cell r="BU400">
            <v>55.14000000001397</v>
          </cell>
          <cell r="BV400">
            <v>32.918999999994412</v>
          </cell>
          <cell r="BW400">
            <v>7.6829999999899883</v>
          </cell>
          <cell r="BX400">
            <v>0</v>
          </cell>
          <cell r="BY400">
            <v>-5.2440000000060536</v>
          </cell>
          <cell r="BZ400">
            <v>1.4869999999937136</v>
          </cell>
          <cell r="CA400">
            <v>24.334999999991851</v>
          </cell>
          <cell r="CB400">
            <v>16.86600000000908</v>
          </cell>
          <cell r="CC400">
            <v>5.9569999999948777</v>
          </cell>
          <cell r="CD400">
            <v>0</v>
          </cell>
          <cell r="CE400">
            <v>46.543999999994412</v>
          </cell>
          <cell r="CF400">
            <v>2.75</v>
          </cell>
          <cell r="CG400">
            <v>5.4499999999970896</v>
          </cell>
          <cell r="CH400">
            <v>-69.792000000001281</v>
          </cell>
          <cell r="CI400">
            <v>-51.254999999990105</v>
          </cell>
          <cell r="CJ400">
            <v>0</v>
          </cell>
          <cell r="CK400">
            <v>0</v>
          </cell>
          <cell r="CL400">
            <v>83.539000000004307</v>
          </cell>
          <cell r="CM400">
            <v>1.0909999999857973</v>
          </cell>
          <cell r="CN400">
            <v>22.12400000001071</v>
          </cell>
          <cell r="CO400">
            <v>32.13300000000163</v>
          </cell>
          <cell r="CP400">
            <v>19.155999999988126</v>
          </cell>
          <cell r="CQ400">
            <v>1.3479999999981374</v>
          </cell>
          <cell r="CR400">
            <v>81.903999999631196</v>
          </cell>
          <cell r="CS400">
            <v>2.4359999999869615</v>
          </cell>
          <cell r="CT400">
            <v>18.254999999990105</v>
          </cell>
          <cell r="CU400">
            <v>40.923999999999069</v>
          </cell>
          <cell r="CV400">
            <v>33.36699999999837</v>
          </cell>
          <cell r="CW400">
            <v>9.2250000000058208</v>
          </cell>
          <cell r="CX400">
            <v>0</v>
          </cell>
          <cell r="CY400">
            <v>7.4550000000162981</v>
          </cell>
          <cell r="CZ400">
            <v>-64.794000000008964</v>
          </cell>
          <cell r="DA400">
            <v>15.46999999997206</v>
          </cell>
          <cell r="DB400">
            <v>13.487999999983003</v>
          </cell>
          <cell r="DC400">
            <v>4.8800000000046566</v>
          </cell>
          <cell r="DD400">
            <v>1.1980000000039581</v>
          </cell>
          <cell r="DE400">
            <v>99.904000000096858</v>
          </cell>
          <cell r="DF400">
            <v>-34.915000000008149</v>
          </cell>
          <cell r="DG400">
            <v>26.413000000015018</v>
          </cell>
          <cell r="DH400">
            <v>15.997000000003027</v>
          </cell>
          <cell r="DI400">
            <v>33.338999999992666</v>
          </cell>
          <cell r="DJ400">
            <v>6.4460000000108266</v>
          </cell>
          <cell r="DK400">
            <v>-1.3870000000024447</v>
          </cell>
          <cell r="DL400">
            <v>16.713999999992666</v>
          </cell>
          <cell r="DM400">
            <v>24.519999999989523</v>
          </cell>
          <cell r="DN400">
            <v>43.543999999994412</v>
          </cell>
          <cell r="DO400">
            <v>22.804000000003725</v>
          </cell>
          <cell r="DP400">
            <v>-9.8470000000088476</v>
          </cell>
          <cell r="DQ400">
            <v>-43.724000000016531</v>
          </cell>
          <cell r="DR400">
            <v>236.12000000011176</v>
          </cell>
          <cell r="DS400">
            <v>14.322999999974854</v>
          </cell>
          <cell r="DT400">
            <v>35.775000000008731</v>
          </cell>
          <cell r="DU400">
            <v>-3.8519999999989523</v>
          </cell>
          <cell r="DV400">
            <v>52.953000000008615</v>
          </cell>
          <cell r="DW400">
            <v>2.7039999999979045</v>
          </cell>
          <cell r="DX400">
            <v>-0.58899999999266583</v>
          </cell>
          <cell r="DY400">
            <v>1.8259999999863794</v>
          </cell>
          <cell r="DZ400">
            <v>10.689999999987776</v>
          </cell>
          <cell r="EA400">
            <v>20.243999999991502</v>
          </cell>
          <cell r="EB400">
            <v>33.225999999995111</v>
          </cell>
          <cell r="EC400">
            <v>15.520000000004075</v>
          </cell>
          <cell r="ED400">
            <v>53.300000000017462</v>
          </cell>
        </row>
        <row r="401">
          <cell r="C401" t="str">
            <v>Palo Verde</v>
          </cell>
          <cell r="F401">
            <v>0</v>
          </cell>
          <cell r="G401">
            <v>0</v>
          </cell>
          <cell r="H401">
            <v>4.7659999999996217</v>
          </cell>
          <cell r="I401">
            <v>83.549999999988358</v>
          </cell>
          <cell r="J401">
            <v>175.26999999998952</v>
          </cell>
          <cell r="K401">
            <v>17.859000000011292</v>
          </cell>
          <cell r="L401">
            <v>69.659999999974389</v>
          </cell>
          <cell r="M401">
            <v>-29.960000000020955</v>
          </cell>
          <cell r="N401">
            <v>-18.559999999997672</v>
          </cell>
          <cell r="O401">
            <v>0</v>
          </cell>
          <cell r="P401">
            <v>14.350000000005821</v>
          </cell>
          <cell r="Q401">
            <v>0</v>
          </cell>
          <cell r="R401">
            <v>7.6419999999925494</v>
          </cell>
          <cell r="S401">
            <v>0</v>
          </cell>
          <cell r="T401">
            <v>0</v>
          </cell>
          <cell r="U401">
            <v>1.3400000000037835</v>
          </cell>
          <cell r="V401">
            <v>0</v>
          </cell>
          <cell r="W401">
            <v>2.1000000000058208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2.0999999999912689</v>
          </cell>
          <cell r="AC401">
            <v>2.1019999999989523</v>
          </cell>
          <cell r="AD401">
            <v>0</v>
          </cell>
          <cell r="AE401">
            <v>6.7205999998841435</v>
          </cell>
          <cell r="AF401">
            <v>0</v>
          </cell>
          <cell r="AG401">
            <v>0</v>
          </cell>
          <cell r="AH401">
            <v>1.9689999999973224</v>
          </cell>
          <cell r="AI401">
            <v>2.1000000000058208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2.1050000000104774</v>
          </cell>
          <cell r="AP401">
            <v>0.5465999999998985</v>
          </cell>
          <cell r="AQ401">
            <v>0</v>
          </cell>
          <cell r="AR401">
            <v>5.0631999999968684</v>
          </cell>
          <cell r="AS401">
            <v>1.9588000000001102</v>
          </cell>
          <cell r="AT401">
            <v>0</v>
          </cell>
          <cell r="AU401">
            <v>2.0998999999999342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1.0045000000000073</v>
          </cell>
          <cell r="BC401">
            <v>0</v>
          </cell>
          <cell r="BD401">
            <v>0</v>
          </cell>
          <cell r="BE401">
            <v>-2.1000000000021828</v>
          </cell>
          <cell r="BF401">
            <v>0</v>
          </cell>
          <cell r="BG401">
            <v>0</v>
          </cell>
          <cell r="BH401">
            <v>0</v>
          </cell>
          <cell r="BI401">
            <v>-2.0999999999999091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2.1000000000021828</v>
          </cell>
          <cell r="BS401">
            <v>0</v>
          </cell>
          <cell r="BT401">
            <v>0</v>
          </cell>
          <cell r="BU401">
            <v>0</v>
          </cell>
          <cell r="BV401">
            <v>2.0999999999999091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-2.7975000000005821</v>
          </cell>
          <cell r="CF401">
            <v>0</v>
          </cell>
          <cell r="CG401">
            <v>0</v>
          </cell>
          <cell r="CH401">
            <v>-2.0999999999999091</v>
          </cell>
          <cell r="CI401">
            <v>0</v>
          </cell>
          <cell r="CJ401">
            <v>0</v>
          </cell>
          <cell r="CK401">
            <v>0</v>
          </cell>
          <cell r="CL401">
            <v>-0.69749999999999091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0</v>
          </cell>
          <cell r="CR401">
            <v>2.3863999999994121</v>
          </cell>
          <cell r="CS401">
            <v>0</v>
          </cell>
          <cell r="CT401">
            <v>2.0998999999999342</v>
          </cell>
          <cell r="CU401">
            <v>0.2864999999999327</v>
          </cell>
          <cell r="CV401">
            <v>0</v>
          </cell>
          <cell r="CW401">
            <v>0</v>
          </cell>
          <cell r="CX401">
            <v>0</v>
          </cell>
          <cell r="CY401">
            <v>0</v>
          </cell>
          <cell r="CZ401">
            <v>0</v>
          </cell>
          <cell r="DA401">
            <v>0</v>
          </cell>
          <cell r="DB401">
            <v>0</v>
          </cell>
          <cell r="DC401">
            <v>0</v>
          </cell>
          <cell r="DD401">
            <v>0</v>
          </cell>
          <cell r="DE401">
            <v>0</v>
          </cell>
          <cell r="DF401">
            <v>0</v>
          </cell>
          <cell r="DG401">
            <v>0</v>
          </cell>
          <cell r="DH401">
            <v>0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M401">
            <v>0</v>
          </cell>
          <cell r="DN401">
            <v>0</v>
          </cell>
          <cell r="DO401">
            <v>0</v>
          </cell>
          <cell r="DP401">
            <v>0</v>
          </cell>
          <cell r="DQ401">
            <v>0</v>
          </cell>
          <cell r="DR401">
            <v>5.5698999999985972</v>
          </cell>
          <cell r="DS401">
            <v>0</v>
          </cell>
          <cell r="DT401">
            <v>0</v>
          </cell>
          <cell r="DU401">
            <v>3.4622999999999138</v>
          </cell>
          <cell r="DV401">
            <v>0</v>
          </cell>
          <cell r="DW401">
            <v>0</v>
          </cell>
          <cell r="DX401">
            <v>0</v>
          </cell>
          <cell r="DY401">
            <v>2.0999999999999091</v>
          </cell>
          <cell r="DZ401">
            <v>7.5999999999112333E-3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</row>
        <row r="402">
          <cell r="C402" t="str">
            <v>SP15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</row>
        <row r="403">
          <cell r="C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</row>
        <row r="404">
          <cell r="C404" t="str">
            <v>Trapped Energy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DV404">
            <v>0</v>
          </cell>
          <cell r="DW404">
            <v>0</v>
          </cell>
          <cell r="DX404">
            <v>0</v>
          </cell>
          <cell r="DY404">
            <v>0</v>
          </cell>
          <cell r="DZ404">
            <v>0</v>
          </cell>
          <cell r="EA404">
            <v>0</v>
          </cell>
          <cell r="EB404">
            <v>0</v>
          </cell>
          <cell r="EC404">
            <v>0</v>
          </cell>
          <cell r="ED404">
            <v>0</v>
          </cell>
        </row>
        <row r="405">
          <cell r="F405">
            <v>31.662000000011176</v>
          </cell>
          <cell r="G405">
            <v>35.934000000008382</v>
          </cell>
          <cell r="H405">
            <v>318.55099999997765</v>
          </cell>
          <cell r="I405">
            <v>190.49100000003818</v>
          </cell>
          <cell r="J405">
            <v>378.49499999993714</v>
          </cell>
          <cell r="K405">
            <v>313.2149999999674</v>
          </cell>
          <cell r="L405">
            <v>591.44499999983236</v>
          </cell>
          <cell r="M405">
            <v>246.16299999994226</v>
          </cell>
          <cell r="N405">
            <v>199.25</v>
          </cell>
          <cell r="O405">
            <v>120.83200000005309</v>
          </cell>
          <cell r="P405">
            <v>15.101000000024214</v>
          </cell>
          <cell r="Q405">
            <v>34.03000000002794</v>
          </cell>
          <cell r="R405">
            <v>860.1120000006631</v>
          </cell>
          <cell r="S405">
            <v>34.369000000064261</v>
          </cell>
          <cell r="T405">
            <v>-83.767999999923632</v>
          </cell>
          <cell r="U405">
            <v>64.228999999992084</v>
          </cell>
          <cell r="V405">
            <v>157.86999999999534</v>
          </cell>
          <cell r="W405">
            <v>185.97399999998743</v>
          </cell>
          <cell r="X405">
            <v>76.886999999929685</v>
          </cell>
          <cell r="Y405">
            <v>85.504000000073574</v>
          </cell>
          <cell r="Z405">
            <v>15.429000000003725</v>
          </cell>
          <cell r="AA405">
            <v>28.417000000015832</v>
          </cell>
          <cell r="AB405">
            <v>138.97499999997672</v>
          </cell>
          <cell r="AC405">
            <v>83.120999999984633</v>
          </cell>
          <cell r="AD405">
            <v>73.105000000097789</v>
          </cell>
          <cell r="AE405">
            <v>825.08959999959916</v>
          </cell>
          <cell r="AF405">
            <v>-327.08699999994133</v>
          </cell>
          <cell r="AG405">
            <v>89.316999999980908</v>
          </cell>
          <cell r="AH405">
            <v>92.681000000040513</v>
          </cell>
          <cell r="AI405">
            <v>157.59699999995064</v>
          </cell>
          <cell r="AJ405">
            <v>177.64700000005541</v>
          </cell>
          <cell r="AK405">
            <v>37.103000000002794</v>
          </cell>
          <cell r="AL405">
            <v>127.09600000001956</v>
          </cell>
          <cell r="AM405">
            <v>34.426999999966938</v>
          </cell>
          <cell r="AN405">
            <v>34.689999999944121</v>
          </cell>
          <cell r="AO405">
            <v>207.13799999991897</v>
          </cell>
          <cell r="AP405">
            <v>116.95259999996051</v>
          </cell>
          <cell r="AQ405">
            <v>77.527999999932945</v>
          </cell>
          <cell r="AR405">
            <v>1456.6421999996528</v>
          </cell>
          <cell r="AS405">
            <v>-176.23519999987911</v>
          </cell>
          <cell r="AT405">
            <v>151.29399999999441</v>
          </cell>
          <cell r="AU405">
            <v>104.59090000001015</v>
          </cell>
          <cell r="AV405">
            <v>223.60699999998906</v>
          </cell>
          <cell r="AW405">
            <v>274.08200000002398</v>
          </cell>
          <cell r="AX405">
            <v>127.61300000001211</v>
          </cell>
          <cell r="AY405">
            <v>160.21599999989849</v>
          </cell>
          <cell r="AZ405">
            <v>60.707000000053085</v>
          </cell>
          <cell r="BA405">
            <v>40.659999999916181</v>
          </cell>
          <cell r="BB405">
            <v>242.65450000000419</v>
          </cell>
          <cell r="BC405">
            <v>156.07299999997485</v>
          </cell>
          <cell r="BD405">
            <v>91.380000000004657</v>
          </cell>
          <cell r="BE405">
            <v>665.63500000163913</v>
          </cell>
          <cell r="BF405">
            <v>8.4890000000596046</v>
          </cell>
          <cell r="BG405">
            <v>16.95599999994738</v>
          </cell>
          <cell r="BH405">
            <v>73.675000000046566</v>
          </cell>
          <cell r="BI405">
            <v>105.67999999999302</v>
          </cell>
          <cell r="BJ405">
            <v>219.73400000005495</v>
          </cell>
          <cell r="BK405">
            <v>45.839999999967404</v>
          </cell>
          <cell r="BL405">
            <v>38.179999999993015</v>
          </cell>
          <cell r="BM405">
            <v>5.190000000060536</v>
          </cell>
          <cell r="BN405">
            <v>23.229999999981374</v>
          </cell>
          <cell r="BO405">
            <v>87.016999999992549</v>
          </cell>
          <cell r="BP405">
            <v>23.504000000015367</v>
          </cell>
          <cell r="BQ405">
            <v>18.14000000001397</v>
          </cell>
          <cell r="BR405">
            <v>877.46500000078231</v>
          </cell>
          <cell r="BS405">
            <v>30.989999999990687</v>
          </cell>
          <cell r="BT405">
            <v>38.162000000011176</v>
          </cell>
          <cell r="BU405">
            <v>131.42000000004191</v>
          </cell>
          <cell r="BV405">
            <v>156.02499999996508</v>
          </cell>
          <cell r="BW405">
            <v>244.77800000004936</v>
          </cell>
          <cell r="BX405">
            <v>46.950000000011642</v>
          </cell>
          <cell r="BY405">
            <v>12.351000000024214</v>
          </cell>
          <cell r="BZ405">
            <v>-12.143000000040047</v>
          </cell>
          <cell r="CA405">
            <v>36.195000000006985</v>
          </cell>
          <cell r="CB405">
            <v>47.656000000075437</v>
          </cell>
          <cell r="CC405">
            <v>140.96399999991991</v>
          </cell>
          <cell r="CD405">
            <v>4.117000000027474</v>
          </cell>
          <cell r="CE405">
            <v>574.32449999917299</v>
          </cell>
          <cell r="CF405">
            <v>32.266999999992549</v>
          </cell>
          <cell r="CG405">
            <v>20.753000000026077</v>
          </cell>
          <cell r="CH405">
            <v>15.036000000021886</v>
          </cell>
          <cell r="CI405">
            <v>-18.28000000002794</v>
          </cell>
          <cell r="CJ405">
            <v>93.289999999920838</v>
          </cell>
          <cell r="CK405">
            <v>71.085000000020955</v>
          </cell>
          <cell r="CL405">
            <v>132.04550000000745</v>
          </cell>
          <cell r="CM405">
            <v>23.581000000005588</v>
          </cell>
          <cell r="CN405">
            <v>29.203999999968801</v>
          </cell>
          <cell r="CO405">
            <v>70.212999999988824</v>
          </cell>
          <cell r="CP405">
            <v>85.668999999877997</v>
          </cell>
          <cell r="CQ405">
            <v>19.461000000010245</v>
          </cell>
          <cell r="CR405">
            <v>901.24739999976009</v>
          </cell>
          <cell r="CS405">
            <v>178.25599999999395</v>
          </cell>
          <cell r="CT405">
            <v>39.046899999957532</v>
          </cell>
          <cell r="CU405">
            <v>133.90549999999348</v>
          </cell>
          <cell r="CV405">
            <v>97.711999999941327</v>
          </cell>
          <cell r="CW405">
            <v>245.13000000006286</v>
          </cell>
          <cell r="CX405">
            <v>111.09999999997672</v>
          </cell>
          <cell r="CY405">
            <v>55.215000000025611</v>
          </cell>
          <cell r="CZ405">
            <v>-58.743999999947846</v>
          </cell>
          <cell r="DA405">
            <v>27.959999999962747</v>
          </cell>
          <cell r="DB405">
            <v>21.378000000026077</v>
          </cell>
          <cell r="DC405">
            <v>27.39000000001397</v>
          </cell>
          <cell r="DD405">
            <v>22.897999999986496</v>
          </cell>
          <cell r="DE405">
            <v>1009.3640000000596</v>
          </cell>
          <cell r="DF405">
            <v>7.0790000000270084</v>
          </cell>
          <cell r="DG405">
            <v>76.134000000020023</v>
          </cell>
          <cell r="DH405">
            <v>57.417000000015832</v>
          </cell>
          <cell r="DI405">
            <v>114.27899999998044</v>
          </cell>
          <cell r="DJ405">
            <v>210.15100000001257</v>
          </cell>
          <cell r="DK405">
            <v>142.75200000003679</v>
          </cell>
          <cell r="DL405">
            <v>187.98400000005495</v>
          </cell>
          <cell r="DM405">
            <v>100.4539999999688</v>
          </cell>
          <cell r="DN405">
            <v>54.043999999994412</v>
          </cell>
          <cell r="DO405">
            <v>138.79399999999441</v>
          </cell>
          <cell r="DP405">
            <v>-190.17900000000373</v>
          </cell>
          <cell r="DQ405">
            <v>110.4550000000163</v>
          </cell>
          <cell r="DR405">
            <v>1278.7488999990746</v>
          </cell>
          <cell r="DS405">
            <v>93.192999999970198</v>
          </cell>
          <cell r="DT405">
            <v>39.978000000002794</v>
          </cell>
          <cell r="DU405">
            <v>90.401299999968614</v>
          </cell>
          <cell r="DV405">
            <v>153.23000000003958</v>
          </cell>
          <cell r="DW405">
            <v>80.938999999954831</v>
          </cell>
          <cell r="DX405">
            <v>100.52500000002328</v>
          </cell>
          <cell r="DY405">
            <v>375.55599999986589</v>
          </cell>
          <cell r="DZ405">
            <v>37.64359999995213</v>
          </cell>
          <cell r="EA405">
            <v>88.60999999998603</v>
          </cell>
          <cell r="EB405">
            <v>123.91800000006333</v>
          </cell>
          <cell r="EC405">
            <v>64.950000000011642</v>
          </cell>
          <cell r="ED405">
            <v>29.804999999993015</v>
          </cell>
        </row>
        <row r="407">
          <cell r="A407" t="str">
            <v>Total Special Sales For Resale</v>
          </cell>
          <cell r="F407">
            <v>31.662000000011176</v>
          </cell>
          <cell r="G407">
            <v>35.934000000124797</v>
          </cell>
          <cell r="H407">
            <v>318.55099999997765</v>
          </cell>
          <cell r="I407">
            <v>190.49099999992177</v>
          </cell>
          <cell r="J407">
            <v>378.49499999987893</v>
          </cell>
          <cell r="K407">
            <v>313.21500000008382</v>
          </cell>
          <cell r="L407">
            <v>591.44499999983236</v>
          </cell>
          <cell r="M407">
            <v>246.16299999994226</v>
          </cell>
          <cell r="N407">
            <v>199.25</v>
          </cell>
          <cell r="O407">
            <v>120.8320000001695</v>
          </cell>
          <cell r="P407">
            <v>15.101000000024214</v>
          </cell>
          <cell r="Q407">
            <v>34.03000000002794</v>
          </cell>
          <cell r="R407">
            <v>860.11199999973178</v>
          </cell>
          <cell r="S407">
            <v>34.369000000064261</v>
          </cell>
          <cell r="T407">
            <v>-83.767999999923632</v>
          </cell>
          <cell r="U407">
            <v>64.229000000050291</v>
          </cell>
          <cell r="V407">
            <v>157.86999999999534</v>
          </cell>
          <cell r="W407">
            <v>185.97399999998743</v>
          </cell>
          <cell r="X407">
            <v>76.886999999987893</v>
          </cell>
          <cell r="Y407">
            <v>85.504000000073574</v>
          </cell>
          <cell r="Z407">
            <v>15.429000000003725</v>
          </cell>
          <cell r="AA407">
            <v>28.417000000015832</v>
          </cell>
          <cell r="AB407">
            <v>138.97499999997672</v>
          </cell>
          <cell r="AC407">
            <v>83.120999999984633</v>
          </cell>
          <cell r="AD407">
            <v>73.105000000097789</v>
          </cell>
          <cell r="AE407">
            <v>825.08959999959916</v>
          </cell>
          <cell r="AF407">
            <v>-327.08699999994133</v>
          </cell>
          <cell r="AG407">
            <v>89.316999999980908</v>
          </cell>
          <cell r="AH407">
            <v>92.681000000040513</v>
          </cell>
          <cell r="AI407">
            <v>157.59699999995064</v>
          </cell>
          <cell r="AJ407">
            <v>177.64700000005541</v>
          </cell>
          <cell r="AK407">
            <v>37.103000000002794</v>
          </cell>
          <cell r="AL407">
            <v>127.09600000001956</v>
          </cell>
          <cell r="AM407">
            <v>34.427000000025146</v>
          </cell>
          <cell r="AN407">
            <v>34.689999999944121</v>
          </cell>
          <cell r="AO407">
            <v>207.13799999991897</v>
          </cell>
          <cell r="AP407">
            <v>116.95259999996051</v>
          </cell>
          <cell r="AQ407">
            <v>77.527999999932945</v>
          </cell>
          <cell r="AR407">
            <v>1456.6421999996528</v>
          </cell>
          <cell r="AS407">
            <v>-176.23519999987911</v>
          </cell>
          <cell r="AT407">
            <v>151.29399999999441</v>
          </cell>
          <cell r="AU407">
            <v>104.59090000001015</v>
          </cell>
          <cell r="AV407">
            <v>223.60699999998906</v>
          </cell>
          <cell r="AW407">
            <v>274.08199999999488</v>
          </cell>
          <cell r="AX407">
            <v>127.61300000001211</v>
          </cell>
          <cell r="AY407">
            <v>160.21599999989849</v>
          </cell>
          <cell r="AZ407">
            <v>60.707000000053085</v>
          </cell>
          <cell r="BA407">
            <v>40.659999999916181</v>
          </cell>
          <cell r="BB407">
            <v>242.65450000000419</v>
          </cell>
          <cell r="BC407">
            <v>156.07299999997485</v>
          </cell>
          <cell r="BD407">
            <v>91.380000000004657</v>
          </cell>
          <cell r="BE407">
            <v>665.63500000070781</v>
          </cell>
          <cell r="BF407">
            <v>8.4890000000596046</v>
          </cell>
          <cell r="BG407">
            <v>16.95599999994738</v>
          </cell>
          <cell r="BH407">
            <v>73.675000000046566</v>
          </cell>
          <cell r="BI407">
            <v>105.67999999999302</v>
          </cell>
          <cell r="BJ407">
            <v>219.73400000005495</v>
          </cell>
          <cell r="BK407">
            <v>45.839999999967404</v>
          </cell>
          <cell r="BL407">
            <v>38.179999999993015</v>
          </cell>
          <cell r="BM407">
            <v>5.190000000060536</v>
          </cell>
          <cell r="BN407">
            <v>23.229999999981374</v>
          </cell>
          <cell r="BO407">
            <v>87.016999999992549</v>
          </cell>
          <cell r="BP407">
            <v>23.504000000015367</v>
          </cell>
          <cell r="BQ407">
            <v>18.14000000001397</v>
          </cell>
          <cell r="BR407">
            <v>877.46499999891967</v>
          </cell>
          <cell r="BS407">
            <v>30.989999999990687</v>
          </cell>
          <cell r="BT407">
            <v>38.162000000011176</v>
          </cell>
          <cell r="BU407">
            <v>131.42000000004191</v>
          </cell>
          <cell r="BV407">
            <v>156.02499999996508</v>
          </cell>
          <cell r="BW407">
            <v>244.77800000004936</v>
          </cell>
          <cell r="BX407">
            <v>46.950000000011642</v>
          </cell>
          <cell r="BY407">
            <v>12.351000000024214</v>
          </cell>
          <cell r="BZ407">
            <v>-12.143000000040047</v>
          </cell>
          <cell r="CA407">
            <v>36.195000000006985</v>
          </cell>
          <cell r="CB407">
            <v>47.656000000075437</v>
          </cell>
          <cell r="CC407">
            <v>140.96399999991991</v>
          </cell>
          <cell r="CD407">
            <v>4.117000000027474</v>
          </cell>
          <cell r="CE407">
            <v>574.32449999917299</v>
          </cell>
          <cell r="CF407">
            <v>32.266999999992549</v>
          </cell>
          <cell r="CG407">
            <v>20.753000000026077</v>
          </cell>
          <cell r="CH407">
            <v>15.036000000021886</v>
          </cell>
          <cell r="CI407">
            <v>-18.28000000002794</v>
          </cell>
          <cell r="CJ407">
            <v>93.289999999920838</v>
          </cell>
          <cell r="CK407">
            <v>71.085000000020955</v>
          </cell>
          <cell r="CL407">
            <v>132.04550000000745</v>
          </cell>
          <cell r="CM407">
            <v>23.581000000005588</v>
          </cell>
          <cell r="CN407">
            <v>29.203999999968801</v>
          </cell>
          <cell r="CO407">
            <v>70.212999999988824</v>
          </cell>
          <cell r="CP407">
            <v>85.668999999877997</v>
          </cell>
          <cell r="CQ407">
            <v>19.461000000010245</v>
          </cell>
          <cell r="CR407">
            <v>901.24739999976009</v>
          </cell>
          <cell r="CS407">
            <v>178.25599999999395</v>
          </cell>
          <cell r="CT407">
            <v>39.046899999957532</v>
          </cell>
          <cell r="CU407">
            <v>133.90549999999348</v>
          </cell>
          <cell r="CV407">
            <v>97.711999999941327</v>
          </cell>
          <cell r="CW407">
            <v>245.13000000006286</v>
          </cell>
          <cell r="CX407">
            <v>111.09999999997672</v>
          </cell>
          <cell r="CY407">
            <v>55.215000000025611</v>
          </cell>
          <cell r="CZ407">
            <v>-58.743999999947846</v>
          </cell>
          <cell r="DA407">
            <v>27.959999999962747</v>
          </cell>
          <cell r="DB407">
            <v>21.378000000026077</v>
          </cell>
          <cell r="DC407">
            <v>27.39000000001397</v>
          </cell>
          <cell r="DD407">
            <v>22.897999999986496</v>
          </cell>
          <cell r="DE407">
            <v>1009.3640000000596</v>
          </cell>
          <cell r="DF407">
            <v>7.0790000000270084</v>
          </cell>
          <cell r="DG407">
            <v>76.134000000020023</v>
          </cell>
          <cell r="DH407">
            <v>57.417000000015832</v>
          </cell>
          <cell r="DI407">
            <v>114.27899999998044</v>
          </cell>
          <cell r="DJ407">
            <v>210.15100000001257</v>
          </cell>
          <cell r="DK407">
            <v>142.75200000003679</v>
          </cell>
          <cell r="DL407">
            <v>187.98400000005495</v>
          </cell>
          <cell r="DM407">
            <v>100.4539999999688</v>
          </cell>
          <cell r="DN407">
            <v>54.043999999994412</v>
          </cell>
          <cell r="DO407">
            <v>138.79399999999441</v>
          </cell>
          <cell r="DP407">
            <v>-190.17900000000373</v>
          </cell>
          <cell r="DQ407">
            <v>110.4550000000163</v>
          </cell>
          <cell r="DR407">
            <v>1278.748900000006</v>
          </cell>
          <cell r="DS407">
            <v>93.192999999970198</v>
          </cell>
          <cell r="DT407">
            <v>39.978000000002794</v>
          </cell>
          <cell r="DU407">
            <v>90.401299999968614</v>
          </cell>
          <cell r="DV407">
            <v>153.23000000003958</v>
          </cell>
          <cell r="DW407">
            <v>80.938999999954831</v>
          </cell>
          <cell r="DX407">
            <v>100.52500000002328</v>
          </cell>
          <cell r="DY407">
            <v>375.55599999986589</v>
          </cell>
          <cell r="DZ407">
            <v>37.64359999995213</v>
          </cell>
          <cell r="EA407">
            <v>88.60999999998603</v>
          </cell>
          <cell r="EB407">
            <v>123.91800000006333</v>
          </cell>
          <cell r="EC407">
            <v>64.950000000011642</v>
          </cell>
          <cell r="ED407">
            <v>29.804999999993015</v>
          </cell>
        </row>
        <row r="408">
          <cell r="F408" t="str">
            <v>=</v>
          </cell>
          <cell r="G408" t="str">
            <v>=</v>
          </cell>
          <cell r="H408" t="str">
            <v>=</v>
          </cell>
          <cell r="I408" t="str">
            <v>=</v>
          </cell>
          <cell r="J408" t="str">
            <v>=</v>
          </cell>
          <cell r="K408" t="str">
            <v>=</v>
          </cell>
          <cell r="L408" t="str">
            <v>=</v>
          </cell>
          <cell r="M408" t="str">
            <v>=</v>
          </cell>
          <cell r="N408" t="str">
            <v>=</v>
          </cell>
          <cell r="O408" t="str">
            <v>=</v>
          </cell>
          <cell r="P408" t="str">
            <v>=</v>
          </cell>
          <cell r="Q408" t="str">
            <v>=</v>
          </cell>
          <cell r="R408" t="str">
            <v>=</v>
          </cell>
          <cell r="S408" t="str">
            <v>=</v>
          </cell>
          <cell r="T408" t="str">
            <v>=</v>
          </cell>
          <cell r="U408" t="str">
            <v>=</v>
          </cell>
          <cell r="V408" t="str">
            <v>=</v>
          </cell>
          <cell r="W408" t="str">
            <v>=</v>
          </cell>
          <cell r="X408" t="str">
            <v>=</v>
          </cell>
          <cell r="Y408" t="str">
            <v>=</v>
          </cell>
          <cell r="Z408" t="str">
            <v>=</v>
          </cell>
          <cell r="AA408" t="str">
            <v>=</v>
          </cell>
          <cell r="AB408" t="str">
            <v>=</v>
          </cell>
          <cell r="AC408" t="str">
            <v>=</v>
          </cell>
          <cell r="AD408" t="str">
            <v>=</v>
          </cell>
          <cell r="AE408" t="str">
            <v>=</v>
          </cell>
          <cell r="AF408" t="str">
            <v>=</v>
          </cell>
          <cell r="AG408" t="str">
            <v>=</v>
          </cell>
          <cell r="AH408" t="str">
            <v>=</v>
          </cell>
          <cell r="AI408" t="str">
            <v>=</v>
          </cell>
          <cell r="AJ408" t="str">
            <v>=</v>
          </cell>
          <cell r="AK408" t="str">
            <v>=</v>
          </cell>
          <cell r="AL408" t="str">
            <v>=</v>
          </cell>
          <cell r="AM408" t="str">
            <v>=</v>
          </cell>
          <cell r="AN408" t="str">
            <v>=</v>
          </cell>
          <cell r="AO408" t="str">
            <v>=</v>
          </cell>
          <cell r="AP408" t="str">
            <v>=</v>
          </cell>
          <cell r="AQ408" t="str">
            <v>=</v>
          </cell>
          <cell r="AR408" t="str">
            <v>=</v>
          </cell>
          <cell r="AS408" t="str">
            <v>=</v>
          </cell>
          <cell r="AT408" t="str">
            <v>=</v>
          </cell>
          <cell r="AU408" t="str">
            <v>=</v>
          </cell>
          <cell r="AV408" t="str">
            <v>=</v>
          </cell>
          <cell r="AW408" t="str">
            <v>=</v>
          </cell>
          <cell r="AX408" t="str">
            <v>=</v>
          </cell>
          <cell r="AY408" t="str">
            <v>=</v>
          </cell>
          <cell r="AZ408" t="str">
            <v>=</v>
          </cell>
          <cell r="BA408" t="str">
            <v>=</v>
          </cell>
          <cell r="BB408" t="str">
            <v>=</v>
          </cell>
          <cell r="BC408" t="str">
            <v>=</v>
          </cell>
          <cell r="BD408" t="str">
            <v>=</v>
          </cell>
          <cell r="BE408" t="str">
            <v>=</v>
          </cell>
          <cell r="BF408" t="str">
            <v>=</v>
          </cell>
          <cell r="BG408" t="str">
            <v>=</v>
          </cell>
          <cell r="BH408" t="str">
            <v>=</v>
          </cell>
          <cell r="BI408" t="str">
            <v>=</v>
          </cell>
          <cell r="BJ408" t="str">
            <v>=</v>
          </cell>
          <cell r="BK408" t="str">
            <v>=</v>
          </cell>
          <cell r="BL408" t="str">
            <v>=</v>
          </cell>
          <cell r="BM408" t="str">
            <v>=</v>
          </cell>
          <cell r="BN408" t="str">
            <v>=</v>
          </cell>
          <cell r="BO408" t="str">
            <v>=</v>
          </cell>
          <cell r="BP408" t="str">
            <v>=</v>
          </cell>
          <cell r="BQ408" t="str">
            <v>=</v>
          </cell>
          <cell r="BR408" t="str">
            <v>=</v>
          </cell>
          <cell r="BS408" t="str">
            <v>=</v>
          </cell>
          <cell r="BT408" t="str">
            <v>=</v>
          </cell>
          <cell r="BU408" t="str">
            <v>=</v>
          </cell>
          <cell r="BV408" t="str">
            <v>=</v>
          </cell>
          <cell r="BW408" t="str">
            <v>=</v>
          </cell>
          <cell r="BX408" t="str">
            <v>=</v>
          </cell>
          <cell r="BY408" t="str">
            <v>=</v>
          </cell>
          <cell r="BZ408" t="str">
            <v>=</v>
          </cell>
          <cell r="CA408" t="str">
            <v>=</v>
          </cell>
          <cell r="CB408" t="str">
            <v>=</v>
          </cell>
          <cell r="CC408" t="str">
            <v>=</v>
          </cell>
          <cell r="CD408" t="str">
            <v>=</v>
          </cell>
          <cell r="CE408" t="str">
            <v>=</v>
          </cell>
          <cell r="CF408" t="str">
            <v>=</v>
          </cell>
          <cell r="CG408" t="str">
            <v>=</v>
          </cell>
          <cell r="CH408" t="str">
            <v>=</v>
          </cell>
          <cell r="CI408" t="str">
            <v>=</v>
          </cell>
          <cell r="CJ408" t="str">
            <v>=</v>
          </cell>
          <cell r="CK408" t="str">
            <v>=</v>
          </cell>
          <cell r="CL408" t="str">
            <v>=</v>
          </cell>
          <cell r="CM408" t="str">
            <v>=</v>
          </cell>
          <cell r="CN408" t="str">
            <v>=</v>
          </cell>
          <cell r="CO408" t="str">
            <v>=</v>
          </cell>
          <cell r="CP408" t="str">
            <v>=</v>
          </cell>
          <cell r="CQ408" t="str">
            <v>=</v>
          </cell>
          <cell r="CR408" t="str">
            <v>=</v>
          </cell>
          <cell r="CS408" t="str">
            <v>=</v>
          </cell>
          <cell r="CT408" t="str">
            <v>=</v>
          </cell>
          <cell r="CU408" t="str">
            <v>=</v>
          </cell>
          <cell r="CV408" t="str">
            <v>=</v>
          </cell>
          <cell r="CW408" t="str">
            <v>=</v>
          </cell>
          <cell r="CX408" t="str">
            <v>=</v>
          </cell>
          <cell r="CY408" t="str">
            <v>=</v>
          </cell>
          <cell r="CZ408" t="str">
            <v>=</v>
          </cell>
          <cell r="DA408" t="str">
            <v>=</v>
          </cell>
          <cell r="DB408" t="str">
            <v>=</v>
          </cell>
          <cell r="DC408" t="str">
            <v>=</v>
          </cell>
          <cell r="DD408" t="str">
            <v>=</v>
          </cell>
          <cell r="DE408" t="str">
            <v>=</v>
          </cell>
          <cell r="DF408" t="str">
            <v>=</v>
          </cell>
          <cell r="DG408" t="str">
            <v>=</v>
          </cell>
          <cell r="DH408" t="str">
            <v>=</v>
          </cell>
          <cell r="DI408" t="str">
            <v>=</v>
          </cell>
          <cell r="DJ408" t="str">
            <v>=</v>
          </cell>
          <cell r="DK408" t="str">
            <v>=</v>
          </cell>
          <cell r="DL408" t="str">
            <v>=</v>
          </cell>
          <cell r="DM408" t="str">
            <v>=</v>
          </cell>
          <cell r="DN408" t="str">
            <v>=</v>
          </cell>
          <cell r="DO408" t="str">
            <v>=</v>
          </cell>
          <cell r="DP408" t="str">
            <v>=</v>
          </cell>
          <cell r="DQ408" t="str">
            <v>=</v>
          </cell>
          <cell r="DR408" t="str">
            <v>=</v>
          </cell>
          <cell r="DS408" t="str">
            <v>=</v>
          </cell>
          <cell r="DT408" t="str">
            <v>=</v>
          </cell>
          <cell r="DU408" t="str">
            <v>=</v>
          </cell>
          <cell r="DV408" t="str">
            <v>=</v>
          </cell>
          <cell r="DW408" t="str">
            <v>=</v>
          </cell>
          <cell r="DX408" t="str">
            <v>=</v>
          </cell>
          <cell r="DY408" t="str">
            <v>=</v>
          </cell>
          <cell r="DZ408" t="str">
            <v>=</v>
          </cell>
          <cell r="EA408" t="str">
            <v>=</v>
          </cell>
          <cell r="EB408" t="str">
            <v>=</v>
          </cell>
          <cell r="EC408" t="str">
            <v>=</v>
          </cell>
          <cell r="ED408" t="str">
            <v>=</v>
          </cell>
        </row>
        <row r="409">
          <cell r="A409" t="str">
            <v>Total Requirements</v>
          </cell>
          <cell r="F409">
            <v>31.662000000476837</v>
          </cell>
          <cell r="G409">
            <v>35.934000000357628</v>
          </cell>
          <cell r="H409">
            <v>318.55099999997765</v>
          </cell>
          <cell r="I409">
            <v>190.49100000038743</v>
          </cell>
          <cell r="J409">
            <v>378.49500000011176</v>
          </cell>
          <cell r="K409">
            <v>313.21500000078231</v>
          </cell>
          <cell r="L409">
            <v>591.44500000029802</v>
          </cell>
          <cell r="M409">
            <v>246.16299999970943</v>
          </cell>
          <cell r="N409">
            <v>199.25</v>
          </cell>
          <cell r="O409">
            <v>120.83199999947101</v>
          </cell>
          <cell r="P409">
            <v>15.100999999791384</v>
          </cell>
          <cell r="Q409">
            <v>34.029999999329448</v>
          </cell>
          <cell r="R409">
            <v>860.11200001090765</v>
          </cell>
          <cell r="S409">
            <v>34.368999999947846</v>
          </cell>
          <cell r="T409">
            <v>-83.768000000156462</v>
          </cell>
          <cell r="U409">
            <v>64.228999999351799</v>
          </cell>
          <cell r="V409">
            <v>157.87000000011176</v>
          </cell>
          <cell r="W409">
            <v>185.97400000039488</v>
          </cell>
          <cell r="X409">
            <v>76.887000000104308</v>
          </cell>
          <cell r="Y409">
            <v>85.503999999724329</v>
          </cell>
          <cell r="Z409">
            <v>15.428999999538064</v>
          </cell>
          <cell r="AA409">
            <v>28.417000000365078</v>
          </cell>
          <cell r="AB409">
            <v>138.97499999962747</v>
          </cell>
          <cell r="AC409">
            <v>83.121000000275671</v>
          </cell>
          <cell r="AD409">
            <v>73.104999999515712</v>
          </cell>
          <cell r="AE409">
            <v>825.08960001170635</v>
          </cell>
          <cell r="AF409">
            <v>-327.08700000029057</v>
          </cell>
          <cell r="AG409">
            <v>89.316999999806285</v>
          </cell>
          <cell r="AH409">
            <v>92.68099999986589</v>
          </cell>
          <cell r="AI409">
            <v>157.59700000006706</v>
          </cell>
          <cell r="AJ409">
            <v>177.64699999988079</v>
          </cell>
          <cell r="AK409">
            <v>37.103000000119209</v>
          </cell>
          <cell r="AL409">
            <v>127.09600000083447</v>
          </cell>
          <cell r="AM409">
            <v>34.427000000141561</v>
          </cell>
          <cell r="AN409">
            <v>34.689999999478459</v>
          </cell>
          <cell r="AO409">
            <v>207.13800000026822</v>
          </cell>
          <cell r="AP409">
            <v>116.95260000042617</v>
          </cell>
          <cell r="AQ409">
            <v>77.527999999932945</v>
          </cell>
          <cell r="AR409">
            <v>1456.6422000005841</v>
          </cell>
          <cell r="AS409">
            <v>-176.23519999999553</v>
          </cell>
          <cell r="AT409">
            <v>151.29399999976158</v>
          </cell>
          <cell r="AU409">
            <v>104.59090000018477</v>
          </cell>
          <cell r="AV409">
            <v>223.60699999984354</v>
          </cell>
          <cell r="AW409">
            <v>274.08200000040233</v>
          </cell>
          <cell r="AX409">
            <v>127.61299999989569</v>
          </cell>
          <cell r="AY409">
            <v>160.21599999908358</v>
          </cell>
          <cell r="AZ409">
            <v>60.707000000402331</v>
          </cell>
          <cell r="BA409">
            <v>40.659999999217689</v>
          </cell>
          <cell r="BB409">
            <v>242.65450000017881</v>
          </cell>
          <cell r="BC409">
            <v>156.07299999985844</v>
          </cell>
          <cell r="BD409">
            <v>91.379999999888241</v>
          </cell>
          <cell r="BE409">
            <v>665.63500000536442</v>
          </cell>
          <cell r="BF409">
            <v>8.4890000000596046</v>
          </cell>
          <cell r="BG409">
            <v>16.956000000238419</v>
          </cell>
          <cell r="BH409">
            <v>73.675000000745058</v>
          </cell>
          <cell r="BI409">
            <v>105.6800000006333</v>
          </cell>
          <cell r="BJ409">
            <v>219.73400000017136</v>
          </cell>
          <cell r="BK409">
            <v>45.839999999850988</v>
          </cell>
          <cell r="BL409">
            <v>38.179999999701977</v>
          </cell>
          <cell r="BM409">
            <v>5.1900000004097819</v>
          </cell>
          <cell r="BN409">
            <v>23.229999999515712</v>
          </cell>
          <cell r="BO409">
            <v>87.016999999992549</v>
          </cell>
          <cell r="BP409">
            <v>23.503999999724329</v>
          </cell>
          <cell r="BQ409">
            <v>18.140000000596046</v>
          </cell>
          <cell r="BR409">
            <v>877.46500000357628</v>
          </cell>
          <cell r="BS409">
            <v>30.990000000223517</v>
          </cell>
          <cell r="BT409">
            <v>38.161999999545515</v>
          </cell>
          <cell r="BU409">
            <v>131.41999999992549</v>
          </cell>
          <cell r="BV409">
            <v>156.02500000037253</v>
          </cell>
          <cell r="BW409">
            <v>244.77799999993294</v>
          </cell>
          <cell r="BX409">
            <v>46.950000000186265</v>
          </cell>
          <cell r="BY409">
            <v>12.350999999791384</v>
          </cell>
          <cell r="BZ409">
            <v>-12.143000000156462</v>
          </cell>
          <cell r="CA409">
            <v>36.194999999366701</v>
          </cell>
          <cell r="CB409">
            <v>47.655999999493361</v>
          </cell>
          <cell r="CC409">
            <v>140.96399999968708</v>
          </cell>
          <cell r="CD409">
            <v>4.117000000551343</v>
          </cell>
          <cell r="CE409">
            <v>574.32450000941753</v>
          </cell>
          <cell r="CF409">
            <v>32.266999999992549</v>
          </cell>
          <cell r="CG409">
            <v>20.753000000491738</v>
          </cell>
          <cell r="CH409">
            <v>15.036000000312924</v>
          </cell>
          <cell r="CI409">
            <v>-18.279999999329448</v>
          </cell>
          <cell r="CJ409">
            <v>93.290000000037253</v>
          </cell>
          <cell r="CK409">
            <v>71.084999999962747</v>
          </cell>
          <cell r="CL409">
            <v>132.04550000000745</v>
          </cell>
          <cell r="CM409">
            <v>23.581000000238419</v>
          </cell>
          <cell r="CN409">
            <v>29.204000000841916</v>
          </cell>
          <cell r="CO409">
            <v>70.213000000454485</v>
          </cell>
          <cell r="CP409">
            <v>85.668999999761581</v>
          </cell>
          <cell r="CQ409">
            <v>19.46100000012666</v>
          </cell>
          <cell r="CR409">
            <v>901.24740000069141</v>
          </cell>
          <cell r="CS409">
            <v>178.25600000005215</v>
          </cell>
          <cell r="CT409">
            <v>39.046900000423193</v>
          </cell>
          <cell r="CU409">
            <v>133.9054999994114</v>
          </cell>
          <cell r="CV409">
            <v>97.712000000290573</v>
          </cell>
          <cell r="CW409">
            <v>245.12999999988824</v>
          </cell>
          <cell r="CX409">
            <v>111.09999999962747</v>
          </cell>
          <cell r="CY409">
            <v>55.214999999850988</v>
          </cell>
          <cell r="CZ409">
            <v>-58.743999999947846</v>
          </cell>
          <cell r="DA409">
            <v>27.959999999962747</v>
          </cell>
          <cell r="DB409">
            <v>21.378000000491738</v>
          </cell>
          <cell r="DC409">
            <v>27.389999999664724</v>
          </cell>
          <cell r="DD409">
            <v>22.898000000044703</v>
          </cell>
          <cell r="DE409">
            <v>1009.363999992609</v>
          </cell>
          <cell r="DF409">
            <v>7.078999999910593</v>
          </cell>
          <cell r="DG409">
            <v>76.13399999961257</v>
          </cell>
          <cell r="DH409">
            <v>57.417000000365078</v>
          </cell>
          <cell r="DI409">
            <v>114.27900000009686</v>
          </cell>
          <cell r="DJ409">
            <v>210.15100000053644</v>
          </cell>
          <cell r="DK409">
            <v>142.75200000032783</v>
          </cell>
          <cell r="DL409">
            <v>187.98400000017136</v>
          </cell>
          <cell r="DM409">
            <v>100.45399999991059</v>
          </cell>
          <cell r="DN409">
            <v>54.043999999761581</v>
          </cell>
          <cell r="DO409">
            <v>138.79399999976158</v>
          </cell>
          <cell r="DP409">
            <v>-190.17900000046939</v>
          </cell>
          <cell r="DQ409">
            <v>110.45500000007451</v>
          </cell>
          <cell r="DR409">
            <v>1278.7488999962807</v>
          </cell>
          <cell r="DS409">
            <v>93.192999999970198</v>
          </cell>
          <cell r="DT409">
            <v>39.978000000119209</v>
          </cell>
          <cell r="DU409">
            <v>90.401300000026822</v>
          </cell>
          <cell r="DV409">
            <v>153.23000000044703</v>
          </cell>
          <cell r="DW409">
            <v>80.939000000245869</v>
          </cell>
          <cell r="DX409">
            <v>100.52499999944121</v>
          </cell>
          <cell r="DY409">
            <v>375.55599999986589</v>
          </cell>
          <cell r="DZ409">
            <v>37.643600000068545</v>
          </cell>
          <cell r="EA409">
            <v>88.609999999403954</v>
          </cell>
          <cell r="EB409">
            <v>123.91800000052899</v>
          </cell>
          <cell r="EC409">
            <v>64.950000000186265</v>
          </cell>
          <cell r="ED409">
            <v>29.804999999701977</v>
          </cell>
        </row>
        <row r="410">
          <cell r="F410" t="str">
            <v>=</v>
          </cell>
          <cell r="G410" t="str">
            <v>=</v>
          </cell>
          <cell r="H410" t="str">
            <v>=</v>
          </cell>
          <cell r="I410" t="str">
            <v>=</v>
          </cell>
          <cell r="J410" t="str">
            <v>=</v>
          </cell>
          <cell r="K410" t="str">
            <v>=</v>
          </cell>
          <cell r="L410" t="str">
            <v>=</v>
          </cell>
          <cell r="M410" t="str">
            <v>=</v>
          </cell>
          <cell r="N410" t="str">
            <v>=</v>
          </cell>
          <cell r="O410" t="str">
            <v>=</v>
          </cell>
          <cell r="P410" t="str">
            <v>=</v>
          </cell>
          <cell r="Q410" t="str">
            <v>=</v>
          </cell>
          <cell r="R410" t="str">
            <v>=</v>
          </cell>
          <cell r="S410" t="str">
            <v>=</v>
          </cell>
          <cell r="T410" t="str">
            <v>=</v>
          </cell>
          <cell r="U410" t="str">
            <v>=</v>
          </cell>
          <cell r="V410" t="str">
            <v>=</v>
          </cell>
          <cell r="W410" t="str">
            <v>=</v>
          </cell>
          <cell r="X410" t="str">
            <v>=</v>
          </cell>
          <cell r="Y410" t="str">
            <v>=</v>
          </cell>
          <cell r="Z410" t="str">
            <v>=</v>
          </cell>
          <cell r="AA410" t="str">
            <v>=</v>
          </cell>
          <cell r="AB410" t="str">
            <v>=</v>
          </cell>
          <cell r="AC410" t="str">
            <v>=</v>
          </cell>
          <cell r="AD410" t="str">
            <v>=</v>
          </cell>
          <cell r="AE410" t="str">
            <v>=</v>
          </cell>
          <cell r="AF410" t="str">
            <v>=</v>
          </cell>
          <cell r="AG410" t="str">
            <v>=</v>
          </cell>
          <cell r="AH410" t="str">
            <v>=</v>
          </cell>
          <cell r="AI410" t="str">
            <v>=</v>
          </cell>
          <cell r="AJ410" t="str">
            <v>=</v>
          </cell>
          <cell r="AK410" t="str">
            <v>=</v>
          </cell>
          <cell r="AL410" t="str">
            <v>=</v>
          </cell>
          <cell r="AM410" t="str">
            <v>=</v>
          </cell>
          <cell r="AN410" t="str">
            <v>=</v>
          </cell>
          <cell r="AO410" t="str">
            <v>=</v>
          </cell>
          <cell r="AP410" t="str">
            <v>=</v>
          </cell>
          <cell r="AQ410" t="str">
            <v>=</v>
          </cell>
          <cell r="AR410" t="str">
            <v>=</v>
          </cell>
          <cell r="AS410" t="str">
            <v>=</v>
          </cell>
          <cell r="AT410" t="str">
            <v>=</v>
          </cell>
          <cell r="AU410" t="str">
            <v>=</v>
          </cell>
          <cell r="AV410" t="str">
            <v>=</v>
          </cell>
          <cell r="AW410" t="str">
            <v>=</v>
          </cell>
          <cell r="AX410" t="str">
            <v>=</v>
          </cell>
          <cell r="AY410" t="str">
            <v>=</v>
          </cell>
          <cell r="AZ410" t="str">
            <v>=</v>
          </cell>
          <cell r="BA410" t="str">
            <v>=</v>
          </cell>
          <cell r="BB410" t="str">
            <v>=</v>
          </cell>
          <cell r="BC410" t="str">
            <v>=</v>
          </cell>
          <cell r="BD410" t="str">
            <v>=</v>
          </cell>
          <cell r="BE410" t="str">
            <v>=</v>
          </cell>
          <cell r="BF410" t="str">
            <v>=</v>
          </cell>
          <cell r="BG410" t="str">
            <v>=</v>
          </cell>
          <cell r="BH410" t="str">
            <v>=</v>
          </cell>
          <cell r="BI410" t="str">
            <v>=</v>
          </cell>
          <cell r="BJ410" t="str">
            <v>=</v>
          </cell>
          <cell r="BK410" t="str">
            <v>=</v>
          </cell>
          <cell r="BL410" t="str">
            <v>=</v>
          </cell>
          <cell r="BM410" t="str">
            <v>=</v>
          </cell>
          <cell r="BN410" t="str">
            <v>=</v>
          </cell>
          <cell r="BO410" t="str">
            <v>=</v>
          </cell>
          <cell r="BP410" t="str">
            <v>=</v>
          </cell>
          <cell r="BQ410" t="str">
            <v>=</v>
          </cell>
          <cell r="BR410" t="str">
            <v>=</v>
          </cell>
          <cell r="BS410" t="str">
            <v>=</v>
          </cell>
          <cell r="BT410" t="str">
            <v>=</v>
          </cell>
          <cell r="BU410" t="str">
            <v>=</v>
          </cell>
          <cell r="BV410" t="str">
            <v>=</v>
          </cell>
          <cell r="BW410" t="str">
            <v>=</v>
          </cell>
          <cell r="BX410" t="str">
            <v>=</v>
          </cell>
          <cell r="BY410" t="str">
            <v>=</v>
          </cell>
          <cell r="BZ410" t="str">
            <v>=</v>
          </cell>
          <cell r="CA410" t="str">
            <v>=</v>
          </cell>
          <cell r="CB410" t="str">
            <v>=</v>
          </cell>
          <cell r="CC410" t="str">
            <v>=</v>
          </cell>
          <cell r="CD410" t="str">
            <v>=</v>
          </cell>
          <cell r="CE410" t="str">
            <v>=</v>
          </cell>
          <cell r="CF410" t="str">
            <v>=</v>
          </cell>
          <cell r="CG410" t="str">
            <v>=</v>
          </cell>
          <cell r="CH410" t="str">
            <v>=</v>
          </cell>
          <cell r="CI410" t="str">
            <v>=</v>
          </cell>
          <cell r="CJ410" t="str">
            <v>=</v>
          </cell>
          <cell r="CK410" t="str">
            <v>=</v>
          </cell>
          <cell r="CL410" t="str">
            <v>=</v>
          </cell>
          <cell r="CM410" t="str">
            <v>=</v>
          </cell>
          <cell r="CN410" t="str">
            <v>=</v>
          </cell>
          <cell r="CO410" t="str">
            <v>=</v>
          </cell>
          <cell r="CP410" t="str">
            <v>=</v>
          </cell>
          <cell r="CQ410" t="str">
            <v>=</v>
          </cell>
          <cell r="CR410" t="str">
            <v>=</v>
          </cell>
          <cell r="CS410" t="str">
            <v>=</v>
          </cell>
          <cell r="CT410" t="str">
            <v>=</v>
          </cell>
          <cell r="CU410" t="str">
            <v>=</v>
          </cell>
          <cell r="CV410" t="str">
            <v>=</v>
          </cell>
          <cell r="CW410" t="str">
            <v>=</v>
          </cell>
          <cell r="CX410" t="str">
            <v>=</v>
          </cell>
          <cell r="CY410" t="str">
            <v>=</v>
          </cell>
          <cell r="CZ410" t="str">
            <v>=</v>
          </cell>
          <cell r="DA410" t="str">
            <v>=</v>
          </cell>
          <cell r="DB410" t="str">
            <v>=</v>
          </cell>
          <cell r="DC410" t="str">
            <v>=</v>
          </cell>
          <cell r="DD410" t="str">
            <v>=</v>
          </cell>
          <cell r="DE410" t="str">
            <v>=</v>
          </cell>
          <cell r="DF410" t="str">
            <v>=</v>
          </cell>
          <cell r="DG410" t="str">
            <v>=</v>
          </cell>
          <cell r="DH410" t="str">
            <v>=</v>
          </cell>
          <cell r="DI410" t="str">
            <v>=</v>
          </cell>
          <cell r="DJ410" t="str">
            <v>=</v>
          </cell>
          <cell r="DK410" t="str">
            <v>=</v>
          </cell>
          <cell r="DL410" t="str">
            <v>=</v>
          </cell>
          <cell r="DM410" t="str">
            <v>=</v>
          </cell>
          <cell r="DN410" t="str">
            <v>=</v>
          </cell>
          <cell r="DO410" t="str">
            <v>=</v>
          </cell>
          <cell r="DP410" t="str">
            <v>=</v>
          </cell>
          <cell r="DQ410" t="str">
            <v>=</v>
          </cell>
          <cell r="DR410" t="str">
            <v>=</v>
          </cell>
          <cell r="DS410" t="str">
            <v>=</v>
          </cell>
          <cell r="DT410" t="str">
            <v>=</v>
          </cell>
          <cell r="DU410" t="str">
            <v>=</v>
          </cell>
          <cell r="DV410" t="str">
            <v>=</v>
          </cell>
          <cell r="DW410" t="str">
            <v>=</v>
          </cell>
          <cell r="DX410" t="str">
            <v>=</v>
          </cell>
          <cell r="DY410" t="str">
            <v>=</v>
          </cell>
          <cell r="DZ410" t="str">
            <v>=</v>
          </cell>
          <cell r="EA410" t="str">
            <v>=</v>
          </cell>
          <cell r="EB410" t="str">
            <v>=</v>
          </cell>
          <cell r="EC410" t="str">
            <v>=</v>
          </cell>
          <cell r="ED410" t="str">
            <v>=</v>
          </cell>
        </row>
        <row r="412">
          <cell r="A412" t="str">
            <v>Purchased Power &amp; Net Interchange</v>
          </cell>
        </row>
        <row r="414">
          <cell r="C414" t="str">
            <v>APS Supplemental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P414">
            <v>0</v>
          </cell>
          <cell r="CQ414">
            <v>0</v>
          </cell>
          <cell r="CR414">
            <v>0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0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  <cell r="DD414">
            <v>0</v>
          </cell>
          <cell r="DE414">
            <v>0</v>
          </cell>
          <cell r="DF414">
            <v>0</v>
          </cell>
          <cell r="DG414">
            <v>0</v>
          </cell>
          <cell r="DH414">
            <v>0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DZ414">
            <v>0</v>
          </cell>
          <cell r="EA414">
            <v>0</v>
          </cell>
          <cell r="EB414">
            <v>0</v>
          </cell>
          <cell r="EC414">
            <v>0</v>
          </cell>
          <cell r="ED414">
            <v>0</v>
          </cell>
        </row>
        <row r="415">
          <cell r="C415" t="str">
            <v xml:space="preserve">Combine Hills Wind 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  <cell r="BZ415">
            <v>0</v>
          </cell>
          <cell r="CA415">
            <v>0</v>
          </cell>
          <cell r="CB415">
            <v>0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P415">
            <v>0</v>
          </cell>
          <cell r="CQ415">
            <v>0</v>
          </cell>
          <cell r="CR415">
            <v>0</v>
          </cell>
          <cell r="CS415">
            <v>0</v>
          </cell>
          <cell r="CT415">
            <v>0</v>
          </cell>
          <cell r="CU415">
            <v>0</v>
          </cell>
          <cell r="CV415">
            <v>0</v>
          </cell>
          <cell r="CW415">
            <v>0</v>
          </cell>
          <cell r="CX415">
            <v>0</v>
          </cell>
          <cell r="CY415">
            <v>0</v>
          </cell>
          <cell r="CZ415">
            <v>0</v>
          </cell>
          <cell r="DA415">
            <v>0</v>
          </cell>
          <cell r="DB415">
            <v>0</v>
          </cell>
          <cell r="DC415">
            <v>0</v>
          </cell>
          <cell r="DD415">
            <v>0</v>
          </cell>
          <cell r="DE415">
            <v>0</v>
          </cell>
          <cell r="DF415">
            <v>0</v>
          </cell>
          <cell r="DG415">
            <v>0</v>
          </cell>
          <cell r="DH415">
            <v>0</v>
          </cell>
          <cell r="DI415">
            <v>0</v>
          </cell>
          <cell r="DJ415">
            <v>0</v>
          </cell>
          <cell r="DK415">
            <v>0</v>
          </cell>
          <cell r="DL415">
            <v>0</v>
          </cell>
          <cell r="DM415">
            <v>0</v>
          </cell>
          <cell r="DN415">
            <v>0</v>
          </cell>
          <cell r="DO415">
            <v>0</v>
          </cell>
          <cell r="DP415">
            <v>0</v>
          </cell>
          <cell r="DQ415">
            <v>0</v>
          </cell>
          <cell r="DR415">
            <v>0</v>
          </cell>
          <cell r="DS415">
            <v>0</v>
          </cell>
          <cell r="DT415">
            <v>0</v>
          </cell>
          <cell r="DU415">
            <v>0</v>
          </cell>
          <cell r="DV415">
            <v>0</v>
          </cell>
          <cell r="DW415">
            <v>0</v>
          </cell>
          <cell r="DX415">
            <v>0</v>
          </cell>
          <cell r="DY415">
            <v>0</v>
          </cell>
          <cell r="DZ415">
            <v>0</v>
          </cell>
          <cell r="EA415">
            <v>0</v>
          </cell>
          <cell r="EB415">
            <v>0</v>
          </cell>
          <cell r="EC415">
            <v>0</v>
          </cell>
          <cell r="ED415">
            <v>0</v>
          </cell>
        </row>
        <row r="416">
          <cell r="C416" t="str">
            <v>Cedar Springs Wind I and III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0</v>
          </cell>
          <cell r="CY416">
            <v>0</v>
          </cell>
          <cell r="CZ416">
            <v>0</v>
          </cell>
          <cell r="DA416">
            <v>0</v>
          </cell>
          <cell r="DB416">
            <v>0</v>
          </cell>
          <cell r="DC416">
            <v>0</v>
          </cell>
          <cell r="DD416">
            <v>0</v>
          </cell>
          <cell r="DE416">
            <v>0</v>
          </cell>
          <cell r="DF416">
            <v>0</v>
          </cell>
          <cell r="DG416">
            <v>0</v>
          </cell>
          <cell r="DH416">
            <v>0</v>
          </cell>
          <cell r="DI416">
            <v>0</v>
          </cell>
          <cell r="DJ416">
            <v>0</v>
          </cell>
          <cell r="DK416">
            <v>0</v>
          </cell>
          <cell r="DL416">
            <v>0</v>
          </cell>
          <cell r="DM416">
            <v>0</v>
          </cell>
          <cell r="DN416">
            <v>0</v>
          </cell>
          <cell r="DO416">
            <v>0</v>
          </cell>
          <cell r="DP416">
            <v>0</v>
          </cell>
          <cell r="DQ416">
            <v>0</v>
          </cell>
          <cell r="DR416">
            <v>0</v>
          </cell>
          <cell r="DS416">
            <v>0</v>
          </cell>
          <cell r="DT416">
            <v>0</v>
          </cell>
          <cell r="DU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  <cell r="EA416">
            <v>0</v>
          </cell>
          <cell r="EB416">
            <v>0</v>
          </cell>
          <cell r="EC416">
            <v>0</v>
          </cell>
          <cell r="ED416">
            <v>0</v>
          </cell>
        </row>
        <row r="417">
          <cell r="C417" t="str">
            <v>Cove Mountain Solar I and II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-6.2358399999793619</v>
          </cell>
          <cell r="S417">
            <v>0</v>
          </cell>
          <cell r="T417">
            <v>0</v>
          </cell>
          <cell r="U417">
            <v>0</v>
          </cell>
          <cell r="V417">
            <v>-6.2358400000011898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-8.7321770000271499</v>
          </cell>
          <cell r="AF417">
            <v>0</v>
          </cell>
          <cell r="AG417">
            <v>0</v>
          </cell>
          <cell r="AH417">
            <v>0</v>
          </cell>
          <cell r="AI417">
            <v>-8.7321769999980461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-7.058334399946034</v>
          </cell>
          <cell r="AS417">
            <v>0</v>
          </cell>
          <cell r="AT417">
            <v>0</v>
          </cell>
          <cell r="AU417">
            <v>-7.0583344000042416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-592.33944747003261</v>
          </cell>
          <cell r="BF417">
            <v>-26.211196629999904</v>
          </cell>
          <cell r="BG417">
            <v>-103.33357999999862</v>
          </cell>
          <cell r="BH417">
            <v>-54.04855559999487</v>
          </cell>
          <cell r="BI417">
            <v>-72.300865400000475</v>
          </cell>
          <cell r="BJ417">
            <v>-56.527712639996025</v>
          </cell>
          <cell r="BK417">
            <v>-30.751863999998022</v>
          </cell>
          <cell r="BL417">
            <v>-15.495847199999844</v>
          </cell>
          <cell r="BM417">
            <v>-26.908206200001587</v>
          </cell>
          <cell r="BN417">
            <v>-43.248044999992999</v>
          </cell>
          <cell r="BO417">
            <v>-85.73656199999823</v>
          </cell>
          <cell r="BP417">
            <v>-47.436515799996414</v>
          </cell>
          <cell r="BQ417">
            <v>-30.340497000001051</v>
          </cell>
          <cell r="BR417">
            <v>-438.40813910000725</v>
          </cell>
          <cell r="BS417">
            <v>-14.561277999997401</v>
          </cell>
          <cell r="BT417">
            <v>-37.85662229999798</v>
          </cell>
          <cell r="BU417">
            <v>-48.147694100003719</v>
          </cell>
          <cell r="BV417">
            <v>-77.051245000002382</v>
          </cell>
          <cell r="BW417">
            <v>-54.079023550002603</v>
          </cell>
          <cell r="BX417">
            <v>-53.963138649996836</v>
          </cell>
          <cell r="BY417">
            <v>-26.232598000002326</v>
          </cell>
          <cell r="BZ417">
            <v>-36.46704299999692</v>
          </cell>
          <cell r="CA417">
            <v>-12.416958000001614</v>
          </cell>
          <cell r="CB417">
            <v>-37.871093499998096</v>
          </cell>
          <cell r="CC417">
            <v>-33.355681000000914</v>
          </cell>
          <cell r="CD417">
            <v>-6.4057639999991807</v>
          </cell>
          <cell r="CE417">
            <v>-530.37293283990584</v>
          </cell>
          <cell r="CF417">
            <v>7.1187419999987469</v>
          </cell>
          <cell r="CG417">
            <v>-44.869544799999858</v>
          </cell>
          <cell r="CH417">
            <v>-75.462808140000561</v>
          </cell>
          <cell r="CI417">
            <v>-100.57397450000281</v>
          </cell>
          <cell r="CJ417">
            <v>-30.236082999996142</v>
          </cell>
          <cell r="CK417">
            <v>-13.389890700003889</v>
          </cell>
          <cell r="CL417">
            <v>-28.275394999989658</v>
          </cell>
          <cell r="CM417">
            <v>-27.482178499994916</v>
          </cell>
          <cell r="CN417">
            <v>-71.102836999998544</v>
          </cell>
          <cell r="CO417">
            <v>-92.73942960000204</v>
          </cell>
          <cell r="CP417">
            <v>-19.956564399999479</v>
          </cell>
          <cell r="CQ417">
            <v>-33.402969200004009</v>
          </cell>
          <cell r="CR417">
            <v>-439.98393713991391</v>
          </cell>
          <cell r="CS417">
            <v>-55.314480000000913</v>
          </cell>
          <cell r="CT417">
            <v>-59.465701339999214</v>
          </cell>
          <cell r="CU417">
            <v>-53.121657000003324</v>
          </cell>
          <cell r="CV417">
            <v>-16.399900999997044</v>
          </cell>
          <cell r="CW417">
            <v>-38.096315499999037</v>
          </cell>
          <cell r="CX417">
            <v>-9.9875380000012228</v>
          </cell>
          <cell r="CY417">
            <v>-59.807615999990958</v>
          </cell>
          <cell r="CZ417">
            <v>-9.7993139999962295</v>
          </cell>
          <cell r="DA417">
            <v>-39.735479999995732</v>
          </cell>
          <cell r="DB417">
            <v>-44.917860000001383</v>
          </cell>
          <cell r="DC417">
            <v>-19.858329299997422</v>
          </cell>
          <cell r="DD417">
            <v>-33.47974499999691</v>
          </cell>
          <cell r="DE417">
            <v>-98.476140899932943</v>
          </cell>
          <cell r="DF417">
            <v>-9.9145509999980277</v>
          </cell>
          <cell r="DG417">
            <v>0</v>
          </cell>
          <cell r="DH417">
            <v>-8.3024900000018533</v>
          </cell>
          <cell r="DI417">
            <v>-81.171851899998728</v>
          </cell>
          <cell r="DJ417">
            <v>52.586407000002509</v>
          </cell>
          <cell r="DK417">
            <v>0</v>
          </cell>
          <cell r="DL417">
            <v>0</v>
          </cell>
          <cell r="DM417">
            <v>0</v>
          </cell>
          <cell r="DN417">
            <v>0</v>
          </cell>
          <cell r="DO417">
            <v>-28.907137000001967</v>
          </cell>
          <cell r="DP417">
            <v>-5.6755160000029719</v>
          </cell>
          <cell r="DQ417">
            <v>-17.091002000001026</v>
          </cell>
          <cell r="DR417">
            <v>-38.932359509926755</v>
          </cell>
          <cell r="DS417">
            <v>0</v>
          </cell>
          <cell r="DT417">
            <v>0</v>
          </cell>
          <cell r="DU417">
            <v>-27.331057000003057</v>
          </cell>
          <cell r="DV417">
            <v>29.559168190004129</v>
          </cell>
          <cell r="DW417">
            <v>-9.828246000004583</v>
          </cell>
          <cell r="DX417">
            <v>0</v>
          </cell>
          <cell r="DY417">
            <v>-1.9800700000050711</v>
          </cell>
          <cell r="DZ417">
            <v>-12.800399999992806</v>
          </cell>
          <cell r="EA417">
            <v>0.31469799999467796</v>
          </cell>
          <cell r="EB417">
            <v>-16.866452700000082</v>
          </cell>
          <cell r="EC417">
            <v>0</v>
          </cell>
          <cell r="ED417">
            <v>0</v>
          </cell>
        </row>
        <row r="418">
          <cell r="C418" t="str">
            <v>Hunter Solar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-46.378175000019837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-19.785644999999931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-26.592529999998078</v>
          </cell>
          <cell r="AC418">
            <v>0</v>
          </cell>
          <cell r="AD418">
            <v>0</v>
          </cell>
          <cell r="AE418">
            <v>-45.003568999934942</v>
          </cell>
          <cell r="AF418">
            <v>0</v>
          </cell>
          <cell r="AG418">
            <v>0</v>
          </cell>
          <cell r="AH418">
            <v>-23.737163999998302</v>
          </cell>
          <cell r="AI418">
            <v>-11.656052999998792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-9.6103519999996934</v>
          </cell>
          <cell r="AP418">
            <v>0</v>
          </cell>
          <cell r="AQ418">
            <v>0</v>
          </cell>
          <cell r="AR418">
            <v>-48.11143600003561</v>
          </cell>
          <cell r="AS418">
            <v>0</v>
          </cell>
          <cell r="AT418">
            <v>0</v>
          </cell>
          <cell r="AU418">
            <v>0</v>
          </cell>
          <cell r="AV418">
            <v>-17.304686999999831</v>
          </cell>
          <cell r="AW418">
            <v>0</v>
          </cell>
          <cell r="AX418">
            <v>0</v>
          </cell>
          <cell r="AY418">
            <v>-19.800538999999844</v>
          </cell>
          <cell r="AZ418">
            <v>0</v>
          </cell>
          <cell r="BA418">
            <v>0</v>
          </cell>
          <cell r="BB418">
            <v>-11.006209999999555</v>
          </cell>
          <cell r="BC418">
            <v>0</v>
          </cell>
          <cell r="BD418">
            <v>0</v>
          </cell>
          <cell r="BE418">
            <v>-532.77219992998289</v>
          </cell>
          <cell r="BF418">
            <v>-48.761107900001662</v>
          </cell>
          <cell r="BG418">
            <v>-28.484882500000822</v>
          </cell>
          <cell r="BH418">
            <v>-65.860723100000541</v>
          </cell>
          <cell r="BI418">
            <v>-67.628019330000825</v>
          </cell>
          <cell r="BJ418">
            <v>-56.744509300002392</v>
          </cell>
          <cell r="BK418">
            <v>-51.747802000001684</v>
          </cell>
          <cell r="BL418">
            <v>-20.335755000000063</v>
          </cell>
          <cell r="BM418">
            <v>-32.046449999998003</v>
          </cell>
          <cell r="BN418">
            <v>-65.446181999999681</v>
          </cell>
          <cell r="BO418">
            <v>-30.853073000002041</v>
          </cell>
          <cell r="BP418">
            <v>-27.621512600000642</v>
          </cell>
          <cell r="BQ418">
            <v>-37.242183199999999</v>
          </cell>
          <cell r="BR418">
            <v>-441.104767615936</v>
          </cell>
          <cell r="BS418">
            <v>-28.927567400000044</v>
          </cell>
          <cell r="BT418">
            <v>-56.265323600000556</v>
          </cell>
          <cell r="BU418">
            <v>-42.887939500000357</v>
          </cell>
          <cell r="BV418">
            <v>-49.398191500000394</v>
          </cell>
          <cell r="BW418">
            <v>-87.440381000000343</v>
          </cell>
          <cell r="BX418">
            <v>-42.994889600002352</v>
          </cell>
          <cell r="BY418">
            <v>-4.944179999998596</v>
          </cell>
          <cell r="BZ418">
            <v>-30.778770000000804</v>
          </cell>
          <cell r="CA418">
            <v>-32.188810715997533</v>
          </cell>
          <cell r="CB418">
            <v>-25.514243300000089</v>
          </cell>
          <cell r="CC418">
            <v>-16.257145999999921</v>
          </cell>
          <cell r="CD418">
            <v>-23.507325000000492</v>
          </cell>
          <cell r="CE418">
            <v>-429.4296401499596</v>
          </cell>
          <cell r="CF418">
            <v>-32.488208450000457</v>
          </cell>
          <cell r="CG418">
            <v>-66.388551800000641</v>
          </cell>
          <cell r="CH418">
            <v>-71.892531999998027</v>
          </cell>
          <cell r="CI418">
            <v>-72.509129899997788</v>
          </cell>
          <cell r="CJ418">
            <v>-33.673704000000726</v>
          </cell>
          <cell r="CK418">
            <v>-66.781466000000364</v>
          </cell>
          <cell r="CL418">
            <v>-7.7290040000007139</v>
          </cell>
          <cell r="CM418">
            <v>0</v>
          </cell>
          <cell r="CN418">
            <v>-9.6729090000008</v>
          </cell>
          <cell r="CO418">
            <v>-61.35320060000231</v>
          </cell>
          <cell r="CP418">
            <v>-6.9409343999996054</v>
          </cell>
          <cell r="CQ418">
            <v>0</v>
          </cell>
          <cell r="CR418">
            <v>-499.93447305998416</v>
          </cell>
          <cell r="CS418">
            <v>-12.933349000000817</v>
          </cell>
          <cell r="CT418">
            <v>-38.843689399998766</v>
          </cell>
          <cell r="CU418">
            <v>-59.836525400001847</v>
          </cell>
          <cell r="CV418">
            <v>-50.000607199999649</v>
          </cell>
          <cell r="CW418">
            <v>-16.849843900003179</v>
          </cell>
          <cell r="CX418">
            <v>-25.949479000002611</v>
          </cell>
          <cell r="CY418">
            <v>0</v>
          </cell>
          <cell r="CZ418">
            <v>-45.027647999999317</v>
          </cell>
          <cell r="DA418">
            <v>-46.013181099999201</v>
          </cell>
          <cell r="DB418">
            <v>-122.9303206600016</v>
          </cell>
          <cell r="DC418">
            <v>-76.429284399999233</v>
          </cell>
          <cell r="DD418">
            <v>-5.1205449999997654</v>
          </cell>
          <cell r="DE418">
            <v>-262.72009973000968</v>
          </cell>
          <cell r="DF418">
            <v>-11.539060999999492</v>
          </cell>
          <cell r="DG418">
            <v>-0.15651699999943958</v>
          </cell>
          <cell r="DH418">
            <v>-27.502439430001687</v>
          </cell>
          <cell r="DI418">
            <v>-45.129880599997705</v>
          </cell>
          <cell r="DJ418">
            <v>-21.104988200000662</v>
          </cell>
          <cell r="DK418">
            <v>-35.066656999999395</v>
          </cell>
          <cell r="DL418">
            <v>0</v>
          </cell>
          <cell r="DM418">
            <v>0</v>
          </cell>
          <cell r="DN418">
            <v>-28.266362000002118</v>
          </cell>
          <cell r="DO418">
            <v>-73.945260500000586</v>
          </cell>
          <cell r="DP418">
            <v>-20.008933999999499</v>
          </cell>
          <cell r="DQ418">
            <v>0</v>
          </cell>
          <cell r="DR418">
            <v>-173.56157719995826</v>
          </cell>
          <cell r="DS418">
            <v>0</v>
          </cell>
          <cell r="DT418">
            <v>-12.785887000001821</v>
          </cell>
          <cell r="DU418">
            <v>-32.925734000000375</v>
          </cell>
          <cell r="DV418">
            <v>-40.584282000003441</v>
          </cell>
          <cell r="DW418">
            <v>-50.358275200000207</v>
          </cell>
          <cell r="DX418">
            <v>0</v>
          </cell>
          <cell r="DY418">
            <v>0</v>
          </cell>
          <cell r="DZ418">
            <v>0</v>
          </cell>
          <cell r="EA418">
            <v>-14.460449000001972</v>
          </cell>
          <cell r="EB418">
            <v>-22.44695000000138</v>
          </cell>
          <cell r="EC418">
            <v>0</v>
          </cell>
          <cell r="ED418">
            <v>0</v>
          </cell>
        </row>
        <row r="419">
          <cell r="C419" t="str">
            <v>Milican Solar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-7.875</v>
          </cell>
          <cell r="AS419">
            <v>0</v>
          </cell>
          <cell r="AT419">
            <v>0</v>
          </cell>
          <cell r="AU419">
            <v>-7.875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-107.39511347000371</v>
          </cell>
          <cell r="BF419">
            <v>-7.761337999999796</v>
          </cell>
          <cell r="BG419">
            <v>-0.53773593999994773</v>
          </cell>
          <cell r="BH419">
            <v>-9.3242561999995814</v>
          </cell>
          <cell r="BI419">
            <v>-9.4681575300000986</v>
          </cell>
          <cell r="BJ419">
            <v>-31.620274400000199</v>
          </cell>
          <cell r="BK419">
            <v>-35.533079999999245</v>
          </cell>
          <cell r="BL419">
            <v>0</v>
          </cell>
          <cell r="BM419">
            <v>0</v>
          </cell>
          <cell r="BN419">
            <v>0</v>
          </cell>
          <cell r="BO419">
            <v>-13.150271399999838</v>
          </cell>
          <cell r="BP419">
            <v>0</v>
          </cell>
          <cell r="BQ419">
            <v>0</v>
          </cell>
          <cell r="BR419">
            <v>-53.407652000008966</v>
          </cell>
          <cell r="BS419">
            <v>0</v>
          </cell>
          <cell r="BT419">
            <v>-8.1231936999993195</v>
          </cell>
          <cell r="BU419">
            <v>-0.17053600000053848</v>
          </cell>
          <cell r="BV419">
            <v>-32.123267000000851</v>
          </cell>
          <cell r="BW419">
            <v>-3.1161432999997487</v>
          </cell>
          <cell r="BX419">
            <v>0</v>
          </cell>
          <cell r="BY419">
            <v>0</v>
          </cell>
          <cell r="BZ419">
            <v>0</v>
          </cell>
          <cell r="CA419">
            <v>0</v>
          </cell>
          <cell r="CB419">
            <v>-9.8745120000003226</v>
          </cell>
          <cell r="CC419">
            <v>0</v>
          </cell>
          <cell r="CD419">
            <v>0</v>
          </cell>
          <cell r="CE419">
            <v>-54.801867600006517</v>
          </cell>
          <cell r="CF419">
            <v>0</v>
          </cell>
          <cell r="CG419">
            <v>-6.2072750000006636</v>
          </cell>
          <cell r="CH419">
            <v>0</v>
          </cell>
          <cell r="CI419">
            <v>-7.9797442999988561</v>
          </cell>
          <cell r="CJ419">
            <v>0</v>
          </cell>
          <cell r="CK419">
            <v>0</v>
          </cell>
          <cell r="CL419">
            <v>0</v>
          </cell>
          <cell r="CM419">
            <v>-9.6608890000006795</v>
          </cell>
          <cell r="CN419">
            <v>-30.953959300000861</v>
          </cell>
          <cell r="CO419">
            <v>0</v>
          </cell>
          <cell r="CP419">
            <v>0</v>
          </cell>
          <cell r="CQ419">
            <v>0</v>
          </cell>
          <cell r="CR419">
            <v>-34.729400099997292</v>
          </cell>
          <cell r="CS419">
            <v>0</v>
          </cell>
          <cell r="CT419">
            <v>0</v>
          </cell>
          <cell r="CU419">
            <v>-1.7507320000004256</v>
          </cell>
          <cell r="CV419">
            <v>-9.2816549999988638</v>
          </cell>
          <cell r="CW419">
            <v>-19.526490000000194</v>
          </cell>
          <cell r="CX419">
            <v>0</v>
          </cell>
          <cell r="CY419">
            <v>0</v>
          </cell>
          <cell r="CZ419">
            <v>0</v>
          </cell>
          <cell r="DA419">
            <v>0</v>
          </cell>
          <cell r="DB419">
            <v>-4.1705231000005369</v>
          </cell>
          <cell r="DC419">
            <v>0</v>
          </cell>
          <cell r="DD419">
            <v>0</v>
          </cell>
          <cell r="DE419">
            <v>-6.1155217500054277</v>
          </cell>
          <cell r="DF419">
            <v>0</v>
          </cell>
          <cell r="DG419">
            <v>0</v>
          </cell>
          <cell r="DH419">
            <v>0</v>
          </cell>
          <cell r="DI419">
            <v>-0.40336274999935995</v>
          </cell>
          <cell r="DJ419">
            <v>0</v>
          </cell>
          <cell r="DK419">
            <v>0</v>
          </cell>
          <cell r="DL419">
            <v>-5.7121590000006108</v>
          </cell>
          <cell r="DM419">
            <v>0</v>
          </cell>
          <cell r="DN419">
            <v>0</v>
          </cell>
          <cell r="DO419">
            <v>0</v>
          </cell>
          <cell r="DP419">
            <v>0</v>
          </cell>
          <cell r="DQ419">
            <v>0</v>
          </cell>
          <cell r="DR419">
            <v>0</v>
          </cell>
          <cell r="DS419">
            <v>0</v>
          </cell>
          <cell r="DT419">
            <v>0</v>
          </cell>
          <cell r="DU419">
            <v>0</v>
          </cell>
          <cell r="DV419">
            <v>0</v>
          </cell>
          <cell r="DW419">
            <v>0</v>
          </cell>
          <cell r="DX419">
            <v>0</v>
          </cell>
          <cell r="DY419">
            <v>0</v>
          </cell>
          <cell r="DZ419">
            <v>0</v>
          </cell>
          <cell r="EA419">
            <v>0</v>
          </cell>
          <cell r="EB419">
            <v>0</v>
          </cell>
          <cell r="EC419">
            <v>0</v>
          </cell>
          <cell r="ED419">
            <v>0</v>
          </cell>
        </row>
        <row r="420">
          <cell r="C420" t="str">
            <v>Milford Solar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-41.95776180003304</v>
          </cell>
          <cell r="AF420">
            <v>0</v>
          </cell>
          <cell r="AG420">
            <v>0</v>
          </cell>
          <cell r="AH420">
            <v>0</v>
          </cell>
          <cell r="AI420">
            <v>-25.614988999997877</v>
          </cell>
          <cell r="AJ420">
            <v>-16.342772799998784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-10.665084899985231</v>
          </cell>
          <cell r="AS420">
            <v>0</v>
          </cell>
          <cell r="AT420">
            <v>0</v>
          </cell>
          <cell r="AU420">
            <v>-10.665084899999783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-519.3219637000002</v>
          </cell>
          <cell r="BF420">
            <v>-24.067377999999735</v>
          </cell>
          <cell r="BG420">
            <v>-59.58947629999966</v>
          </cell>
          <cell r="BH420">
            <v>-69.903227700000571</v>
          </cell>
          <cell r="BI420">
            <v>-74.68791809999675</v>
          </cell>
          <cell r="BJ420">
            <v>-59.537838000000193</v>
          </cell>
          <cell r="BK420">
            <v>-44.52270000000135</v>
          </cell>
          <cell r="BL420">
            <v>0</v>
          </cell>
          <cell r="BM420">
            <v>0</v>
          </cell>
          <cell r="BN420">
            <v>-64.700028999999631</v>
          </cell>
          <cell r="BO420">
            <v>-66.284664000000703</v>
          </cell>
          <cell r="BP420">
            <v>-31.982588500000929</v>
          </cell>
          <cell r="BQ420">
            <v>-24.046144099998855</v>
          </cell>
          <cell r="BR420">
            <v>-374.77840570997796</v>
          </cell>
          <cell r="BS420">
            <v>-15.429932999999437</v>
          </cell>
          <cell r="BT420">
            <v>-26.789428000000044</v>
          </cell>
          <cell r="BU420">
            <v>-45.909612999999808</v>
          </cell>
          <cell r="BV420">
            <v>-58.270446000002266</v>
          </cell>
          <cell r="BW420">
            <v>-36.503318000002764</v>
          </cell>
          <cell r="BX420">
            <v>-29.095531300001312</v>
          </cell>
          <cell r="BY420">
            <v>0</v>
          </cell>
          <cell r="BZ420">
            <v>0</v>
          </cell>
          <cell r="CA420">
            <v>-61.205789109997568</v>
          </cell>
          <cell r="CB420">
            <v>-41.330333000001701</v>
          </cell>
          <cell r="CC420">
            <v>-20.233395699999164</v>
          </cell>
          <cell r="CD420">
            <v>-40.010618599999361</v>
          </cell>
          <cell r="CE420">
            <v>-325.53255859998171</v>
          </cell>
          <cell r="CF420">
            <v>-4.9829859999990731</v>
          </cell>
          <cell r="CG420">
            <v>-43.928506000000198</v>
          </cell>
          <cell r="CH420">
            <v>-20.055285999998887</v>
          </cell>
          <cell r="CI420">
            <v>-63.318603100000473</v>
          </cell>
          <cell r="CJ420">
            <v>-59.471548400000756</v>
          </cell>
          <cell r="CK420">
            <v>-12.725833000000421</v>
          </cell>
          <cell r="CL420">
            <v>-4.6072999999996682</v>
          </cell>
          <cell r="CM420">
            <v>-39.899546100001317</v>
          </cell>
          <cell r="CN420">
            <v>-28.885260000002745</v>
          </cell>
          <cell r="CO420">
            <v>-34.703675000000658</v>
          </cell>
          <cell r="CP420">
            <v>-12.954015000001164</v>
          </cell>
          <cell r="CQ420">
            <v>0</v>
          </cell>
          <cell r="CR420">
            <v>-285.08992407997721</v>
          </cell>
          <cell r="CS420">
            <v>-4.3218990000004851</v>
          </cell>
          <cell r="CT420">
            <v>-13.271541419999267</v>
          </cell>
          <cell r="CU420">
            <v>-46.560277000000497</v>
          </cell>
          <cell r="CV420">
            <v>-36.862914000001183</v>
          </cell>
          <cell r="CW420">
            <v>-33.626363600000332</v>
          </cell>
          <cell r="CX420">
            <v>-19.919668999998976</v>
          </cell>
          <cell r="CY420">
            <v>-12.272949999998673</v>
          </cell>
          <cell r="CZ420">
            <v>-9.5485110000008717</v>
          </cell>
          <cell r="DA420">
            <v>-41.588168000002042</v>
          </cell>
          <cell r="DB420">
            <v>-56.454681060000439</v>
          </cell>
          <cell r="DC420">
            <v>-10.662950000001729</v>
          </cell>
          <cell r="DD420">
            <v>0</v>
          </cell>
          <cell r="DE420">
            <v>-169.94858140009455</v>
          </cell>
          <cell r="DF420">
            <v>0</v>
          </cell>
          <cell r="DG420">
            <v>0</v>
          </cell>
          <cell r="DH420">
            <v>-2.2513409000021056</v>
          </cell>
          <cell r="DI420">
            <v>-11.133480000000418</v>
          </cell>
          <cell r="DJ420">
            <v>-38.961661999997887</v>
          </cell>
          <cell r="DK420">
            <v>-37.973564500000066</v>
          </cell>
          <cell r="DL420">
            <v>0</v>
          </cell>
          <cell r="DM420">
            <v>-12.583129999999073</v>
          </cell>
          <cell r="DN420">
            <v>-16.027182000001631</v>
          </cell>
          <cell r="DO420">
            <v>-36.68008700000064</v>
          </cell>
          <cell r="DP420">
            <v>0</v>
          </cell>
          <cell r="DQ420">
            <v>-14.338134999999966</v>
          </cell>
          <cell r="DR420">
            <v>-159.54989684995962</v>
          </cell>
          <cell r="DS420">
            <v>0</v>
          </cell>
          <cell r="DT420">
            <v>4.1112979999998061</v>
          </cell>
          <cell r="DU420">
            <v>3.4426268499992148</v>
          </cell>
          <cell r="DV420">
            <v>-55.666619100000389</v>
          </cell>
          <cell r="DW420">
            <v>-87.87698459999956</v>
          </cell>
          <cell r="DX420">
            <v>0</v>
          </cell>
          <cell r="DY420">
            <v>-5.9755850000001374</v>
          </cell>
          <cell r="DZ420">
            <v>0</v>
          </cell>
          <cell r="EA420">
            <v>0</v>
          </cell>
          <cell r="EB420">
            <v>-17.584632999998576</v>
          </cell>
          <cell r="EC420">
            <v>0</v>
          </cell>
          <cell r="ED420">
            <v>0</v>
          </cell>
        </row>
        <row r="421">
          <cell r="C421" t="str">
            <v>Prineville Solar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-118.74594621002325</v>
          </cell>
          <cell r="BF421">
            <v>0</v>
          </cell>
          <cell r="BG421">
            <v>-21.775933459999578</v>
          </cell>
          <cell r="BH421">
            <v>-32.965902750000168</v>
          </cell>
          <cell r="BI421">
            <v>-8.8853206000003411</v>
          </cell>
          <cell r="BJ421">
            <v>-30.249773699999423</v>
          </cell>
          <cell r="BK421">
            <v>0</v>
          </cell>
          <cell r="BL421">
            <v>0</v>
          </cell>
          <cell r="BM421">
            <v>-16.645263300000806</v>
          </cell>
          <cell r="BN421">
            <v>0</v>
          </cell>
          <cell r="BO421">
            <v>-0.18078400000013062</v>
          </cell>
          <cell r="BP421">
            <v>-8.0429684000000634</v>
          </cell>
          <cell r="BQ421">
            <v>0</v>
          </cell>
          <cell r="BR421">
            <v>-35.100706199984415</v>
          </cell>
          <cell r="BS421">
            <v>0</v>
          </cell>
          <cell r="BT421">
            <v>-1.4996089999995093</v>
          </cell>
          <cell r="BU421">
            <v>0</v>
          </cell>
          <cell r="BV421">
            <v>-5.8367459999990388</v>
          </cell>
          <cell r="BW421">
            <v>-12.328316199998881</v>
          </cell>
          <cell r="BX421">
            <v>0</v>
          </cell>
          <cell r="BY421">
            <v>0</v>
          </cell>
          <cell r="BZ421">
            <v>0</v>
          </cell>
          <cell r="CA421">
            <v>0</v>
          </cell>
          <cell r="CB421">
            <v>0</v>
          </cell>
          <cell r="CC421">
            <v>-15.43603499999972</v>
          </cell>
          <cell r="CD421">
            <v>0</v>
          </cell>
          <cell r="CE421">
            <v>-42.387310600024648</v>
          </cell>
          <cell r="CF421">
            <v>0</v>
          </cell>
          <cell r="CG421">
            <v>0</v>
          </cell>
          <cell r="CH421">
            <v>0</v>
          </cell>
          <cell r="CI421">
            <v>-38.742511599999489</v>
          </cell>
          <cell r="CJ421">
            <v>0</v>
          </cell>
          <cell r="CK421">
            <v>0</v>
          </cell>
          <cell r="CL421">
            <v>0</v>
          </cell>
          <cell r="CM421">
            <v>0</v>
          </cell>
          <cell r="CN421">
            <v>-3.6447989999996935</v>
          </cell>
          <cell r="CO421">
            <v>0</v>
          </cell>
          <cell r="CP421">
            <v>0</v>
          </cell>
          <cell r="CQ421">
            <v>0</v>
          </cell>
          <cell r="CR421">
            <v>-44.906255000008969</v>
          </cell>
          <cell r="CS421">
            <v>0</v>
          </cell>
          <cell r="CT421">
            <v>0</v>
          </cell>
          <cell r="CU421">
            <v>0</v>
          </cell>
          <cell r="CV421">
            <v>-8.3422850000006292</v>
          </cell>
          <cell r="CW421">
            <v>-27.5769650000002</v>
          </cell>
          <cell r="CX421">
            <v>0</v>
          </cell>
          <cell r="CY421">
            <v>0</v>
          </cell>
          <cell r="CZ421">
            <v>0</v>
          </cell>
          <cell r="DA421">
            <v>0</v>
          </cell>
          <cell r="DB421">
            <v>-8.9870049999990442</v>
          </cell>
          <cell r="DC421">
            <v>0</v>
          </cell>
          <cell r="DD421">
            <v>0</v>
          </cell>
          <cell r="DE421">
            <v>-26.673163200000999</v>
          </cell>
          <cell r="DF421">
            <v>0</v>
          </cell>
          <cell r="DG421">
            <v>0</v>
          </cell>
          <cell r="DH421">
            <v>-8.3989259000009042</v>
          </cell>
          <cell r="DI421">
            <v>-17.318559999999707</v>
          </cell>
          <cell r="DJ421">
            <v>0</v>
          </cell>
          <cell r="DK421">
            <v>0</v>
          </cell>
          <cell r="DL421">
            <v>0</v>
          </cell>
          <cell r="DM421">
            <v>0</v>
          </cell>
          <cell r="DN421">
            <v>0</v>
          </cell>
          <cell r="DO421">
            <v>-0.95567730000038864</v>
          </cell>
          <cell r="DP421">
            <v>0</v>
          </cell>
          <cell r="DQ421">
            <v>0</v>
          </cell>
          <cell r="DR421">
            <v>-5.6000789999961853</v>
          </cell>
          <cell r="DS421">
            <v>0</v>
          </cell>
          <cell r="DT421">
            <v>0</v>
          </cell>
          <cell r="DU421">
            <v>0</v>
          </cell>
          <cell r="DV421">
            <v>-5.6000789999998233</v>
          </cell>
          <cell r="DW421">
            <v>0</v>
          </cell>
          <cell r="DX421">
            <v>0</v>
          </cell>
          <cell r="DY421">
            <v>0</v>
          </cell>
          <cell r="DZ421">
            <v>0</v>
          </cell>
          <cell r="EA421">
            <v>0</v>
          </cell>
          <cell r="EB421">
            <v>0</v>
          </cell>
          <cell r="EC421">
            <v>0</v>
          </cell>
          <cell r="ED421">
            <v>0</v>
          </cell>
        </row>
        <row r="422">
          <cell r="C422" t="str">
            <v>Sigurd Solar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-14.562988999998197</v>
          </cell>
          <cell r="S422">
            <v>0</v>
          </cell>
          <cell r="T422">
            <v>0</v>
          </cell>
          <cell r="U422">
            <v>0</v>
          </cell>
          <cell r="V422">
            <v>-8.0883800000010524</v>
          </cell>
          <cell r="W422">
            <v>-6.4746090000007825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-18.523924999986775</v>
          </cell>
          <cell r="AF422">
            <v>0</v>
          </cell>
          <cell r="AG422">
            <v>0</v>
          </cell>
          <cell r="AH422">
            <v>0</v>
          </cell>
          <cell r="AI422">
            <v>-8.7375510000019858</v>
          </cell>
          <cell r="AJ422">
            <v>-9.7863739999993413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-3.6002960000187159</v>
          </cell>
          <cell r="AS422">
            <v>0</v>
          </cell>
          <cell r="AT422">
            <v>0</v>
          </cell>
          <cell r="AU422">
            <v>-3.600296000000526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-278.33606401499128</v>
          </cell>
          <cell r="BF422">
            <v>-46.459870200000296</v>
          </cell>
          <cell r="BG422">
            <v>-37.999656115000107</v>
          </cell>
          <cell r="BH422">
            <v>-14.516173800000615</v>
          </cell>
          <cell r="BI422">
            <v>-11.503722999999809</v>
          </cell>
          <cell r="BJ422">
            <v>-12.872497600001225</v>
          </cell>
          <cell r="BK422">
            <v>-18.388426000001346</v>
          </cell>
          <cell r="BL422">
            <v>-14.71972950000054</v>
          </cell>
          <cell r="BM422">
            <v>0</v>
          </cell>
          <cell r="BN422">
            <v>-65.211147499998333</v>
          </cell>
          <cell r="BO422">
            <v>-29.757478499999706</v>
          </cell>
          <cell r="BP422">
            <v>-6.5386199999993551</v>
          </cell>
          <cell r="BQ422">
            <v>-20.368741799999043</v>
          </cell>
          <cell r="BR422">
            <v>-165.75051140002324</v>
          </cell>
          <cell r="BS422">
            <v>0</v>
          </cell>
          <cell r="BT422">
            <v>-20.824584999998478</v>
          </cell>
          <cell r="BU422">
            <v>-26.057740000000194</v>
          </cell>
          <cell r="BV422">
            <v>-26.32900040000095</v>
          </cell>
          <cell r="BW422">
            <v>-18.619383999997808</v>
          </cell>
          <cell r="BX422">
            <v>-15.032455000000482</v>
          </cell>
          <cell r="BY422">
            <v>-2.2107520000026852</v>
          </cell>
          <cell r="BZ422">
            <v>0</v>
          </cell>
          <cell r="CA422">
            <v>0</v>
          </cell>
          <cell r="CB422">
            <v>-20.041261700000177</v>
          </cell>
          <cell r="CC422">
            <v>-23.47895729999982</v>
          </cell>
          <cell r="CD422">
            <v>-13.156375999999</v>
          </cell>
          <cell r="CE422">
            <v>-246.23778139997739</v>
          </cell>
          <cell r="CF422">
            <v>-7.5703130000001693</v>
          </cell>
          <cell r="CG422">
            <v>-2.814209000000119</v>
          </cell>
          <cell r="CH422">
            <v>-24.250725999998394</v>
          </cell>
          <cell r="CI422">
            <v>-71.973671100000502</v>
          </cell>
          <cell r="CJ422">
            <v>-21.13454400000046</v>
          </cell>
          <cell r="CK422">
            <v>-13.30006300000241</v>
          </cell>
          <cell r="CL422">
            <v>0</v>
          </cell>
          <cell r="CM422">
            <v>-5.2957670000032522</v>
          </cell>
          <cell r="CN422">
            <v>0</v>
          </cell>
          <cell r="CO422">
            <v>-68.166308199999548</v>
          </cell>
          <cell r="CP422">
            <v>-8.1948230000016338</v>
          </cell>
          <cell r="CQ422">
            <v>-23.537357100000008</v>
          </cell>
          <cell r="CR422">
            <v>-258.08242201001849</v>
          </cell>
          <cell r="CS422">
            <v>-5.771242999999231</v>
          </cell>
          <cell r="CT422">
            <v>-14.485217999999804</v>
          </cell>
          <cell r="CU422">
            <v>-36.648924940000143</v>
          </cell>
          <cell r="CV422">
            <v>-28.120363000001817</v>
          </cell>
          <cell r="CW422">
            <v>-13.681360999999015</v>
          </cell>
          <cell r="CX422">
            <v>-30.933429669999896</v>
          </cell>
          <cell r="CY422">
            <v>-16.22718900000109</v>
          </cell>
          <cell r="CZ422">
            <v>-9.4143840000033379</v>
          </cell>
          <cell r="DA422">
            <v>-24.018372400001681</v>
          </cell>
          <cell r="DB422">
            <v>-45.937683000000106</v>
          </cell>
          <cell r="DC422">
            <v>-12.398193000000902</v>
          </cell>
          <cell r="DD422">
            <v>-20.446061000000554</v>
          </cell>
          <cell r="DE422">
            <v>-139.56620719999773</v>
          </cell>
          <cell r="DF422">
            <v>0</v>
          </cell>
          <cell r="DG422">
            <v>-4.9105249999993248</v>
          </cell>
          <cell r="DH422">
            <v>-28.599640000000363</v>
          </cell>
          <cell r="DI422">
            <v>-15.828856500000256</v>
          </cell>
          <cell r="DJ422">
            <v>-4.0570090000001073</v>
          </cell>
          <cell r="DK422">
            <v>-17.71240200000102</v>
          </cell>
          <cell r="DL422">
            <v>0</v>
          </cell>
          <cell r="DM422">
            <v>-9.9008788999999524</v>
          </cell>
          <cell r="DN422">
            <v>-17.42544099999941</v>
          </cell>
          <cell r="DO422">
            <v>-20.274546500000724</v>
          </cell>
          <cell r="DP422">
            <v>-7.7887926000003063</v>
          </cell>
          <cell r="DQ422">
            <v>-13.068115699999908</v>
          </cell>
          <cell r="DR422">
            <v>-174.23392060003243</v>
          </cell>
          <cell r="DS422">
            <v>0</v>
          </cell>
          <cell r="DT422">
            <v>-2.6629030000003695</v>
          </cell>
          <cell r="DU422">
            <v>-13.367432999999437</v>
          </cell>
          <cell r="DV422">
            <v>-46.861574999998993</v>
          </cell>
          <cell r="DW422">
            <v>-54.661430000000109</v>
          </cell>
          <cell r="DX422">
            <v>0</v>
          </cell>
          <cell r="DY422">
            <v>-16.716224300002068</v>
          </cell>
          <cell r="DZ422">
            <v>0</v>
          </cell>
          <cell r="EA422">
            <v>0</v>
          </cell>
          <cell r="EB422">
            <v>-39.964355300002353</v>
          </cell>
          <cell r="EC422">
            <v>0</v>
          </cell>
          <cell r="ED422">
            <v>0</v>
          </cell>
        </row>
        <row r="423">
          <cell r="C423" t="str">
            <v>Deseret Purchase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  <cell r="BZ423">
            <v>0</v>
          </cell>
          <cell r="CA423">
            <v>0</v>
          </cell>
          <cell r="CB423">
            <v>0</v>
          </cell>
          <cell r="CC423">
            <v>0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CL423">
            <v>0</v>
          </cell>
          <cell r="CM423">
            <v>0</v>
          </cell>
          <cell r="CN423">
            <v>0</v>
          </cell>
          <cell r="CO423">
            <v>0</v>
          </cell>
          <cell r="CP423">
            <v>0</v>
          </cell>
          <cell r="CQ423">
            <v>0</v>
          </cell>
          <cell r="CR423">
            <v>0</v>
          </cell>
          <cell r="CS423">
            <v>0</v>
          </cell>
          <cell r="CT423">
            <v>0</v>
          </cell>
          <cell r="CU423">
            <v>0</v>
          </cell>
          <cell r="CV423">
            <v>0</v>
          </cell>
          <cell r="CW423">
            <v>0</v>
          </cell>
          <cell r="CX423">
            <v>0</v>
          </cell>
          <cell r="CY423">
            <v>0</v>
          </cell>
          <cell r="CZ423">
            <v>0</v>
          </cell>
          <cell r="DA423">
            <v>0</v>
          </cell>
          <cell r="DB423">
            <v>0</v>
          </cell>
          <cell r="DC423">
            <v>0</v>
          </cell>
          <cell r="DD423">
            <v>0</v>
          </cell>
          <cell r="DE423">
            <v>0</v>
          </cell>
          <cell r="DF423">
            <v>0</v>
          </cell>
          <cell r="DG423">
            <v>0</v>
          </cell>
          <cell r="DH423">
            <v>0</v>
          </cell>
          <cell r="DI423">
            <v>0</v>
          </cell>
          <cell r="DJ423">
            <v>0</v>
          </cell>
          <cell r="DK423">
            <v>0</v>
          </cell>
          <cell r="DL423">
            <v>0</v>
          </cell>
          <cell r="DM423">
            <v>0</v>
          </cell>
          <cell r="DN423">
            <v>0</v>
          </cell>
          <cell r="DO423">
            <v>0</v>
          </cell>
          <cell r="DP423">
            <v>0</v>
          </cell>
          <cell r="DQ423">
            <v>0</v>
          </cell>
          <cell r="DR423">
            <v>0</v>
          </cell>
          <cell r="DS423">
            <v>0</v>
          </cell>
          <cell r="DT423">
            <v>0</v>
          </cell>
          <cell r="DU423">
            <v>0</v>
          </cell>
          <cell r="DV423">
            <v>0</v>
          </cell>
          <cell r="DW423">
            <v>0</v>
          </cell>
          <cell r="DX423">
            <v>0</v>
          </cell>
          <cell r="DY423">
            <v>0</v>
          </cell>
          <cell r="DZ423">
            <v>0</v>
          </cell>
          <cell r="EA423">
            <v>0</v>
          </cell>
          <cell r="EB423">
            <v>0</v>
          </cell>
          <cell r="EC423">
            <v>0</v>
          </cell>
          <cell r="ED423">
            <v>0</v>
          </cell>
        </row>
        <row r="424">
          <cell r="C424" t="str">
            <v>Graphite Solar I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-63.844362600008026</v>
          </cell>
          <cell r="AF424">
            <v>0</v>
          </cell>
          <cell r="AG424">
            <v>0</v>
          </cell>
          <cell r="AH424">
            <v>-22.100724299998546</v>
          </cell>
          <cell r="AI424">
            <v>-11.887651500001084</v>
          </cell>
          <cell r="AJ424">
            <v>-2.0964649999987159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-27.759521800002403</v>
          </cell>
          <cell r="AP424">
            <v>0</v>
          </cell>
          <cell r="AQ424">
            <v>0</v>
          </cell>
          <cell r="AR424">
            <v>-52.671110300056171</v>
          </cell>
          <cell r="AS424">
            <v>0</v>
          </cell>
          <cell r="AT424">
            <v>0</v>
          </cell>
          <cell r="AU424">
            <v>-0.11261999999987893</v>
          </cell>
          <cell r="AV424">
            <v>-8.6430700000018987</v>
          </cell>
          <cell r="AW424">
            <v>0</v>
          </cell>
          <cell r="AX424">
            <v>0</v>
          </cell>
          <cell r="AY424">
            <v>-8.5100099999981467</v>
          </cell>
          <cell r="AZ424">
            <v>0</v>
          </cell>
          <cell r="BA424">
            <v>0</v>
          </cell>
          <cell r="BB424">
            <v>-35.405410300001677</v>
          </cell>
          <cell r="BC424">
            <v>0</v>
          </cell>
          <cell r="BD424">
            <v>0</v>
          </cell>
          <cell r="BE424">
            <v>-292.46829720001551</v>
          </cell>
          <cell r="BF424">
            <v>-25.089142599999832</v>
          </cell>
          <cell r="BG424">
            <v>-32.59840499999882</v>
          </cell>
          <cell r="BH424">
            <v>-6.1929230000005191</v>
          </cell>
          <cell r="BI424">
            <v>-17.078290999999808</v>
          </cell>
          <cell r="BJ424">
            <v>-17.150143999999273</v>
          </cell>
          <cell r="BK424">
            <v>-16.539552000002004</v>
          </cell>
          <cell r="BL424">
            <v>-28.320987299997796</v>
          </cell>
          <cell r="BM424">
            <v>-41.930151300002763</v>
          </cell>
          <cell r="BN424">
            <v>-39.301025000000664</v>
          </cell>
          <cell r="BO424">
            <v>-44.944189899999401</v>
          </cell>
          <cell r="BP424">
            <v>-11.567660999999134</v>
          </cell>
          <cell r="BQ424">
            <v>-11.755825100000038</v>
          </cell>
          <cell r="BR424">
            <v>-320.7974830759922</v>
          </cell>
          <cell r="BS424">
            <v>-30.442303699999684</v>
          </cell>
          <cell r="BT424">
            <v>-57.207401076000679</v>
          </cell>
          <cell r="BU424">
            <v>-32.714688600000954</v>
          </cell>
          <cell r="BV424">
            <v>-27.145754499999384</v>
          </cell>
          <cell r="BW424">
            <v>0</v>
          </cell>
          <cell r="BX424">
            <v>-17.982176999998046</v>
          </cell>
          <cell r="BY424">
            <v>-33.248451999999816</v>
          </cell>
          <cell r="BZ424">
            <v>-29.623771000002307</v>
          </cell>
          <cell r="CA424">
            <v>-9.2351070000004256</v>
          </cell>
          <cell r="CB424">
            <v>-60.75342499999897</v>
          </cell>
          <cell r="CC424">
            <v>-7.2941221999990375</v>
          </cell>
          <cell r="CD424">
            <v>-15.150281000000177</v>
          </cell>
          <cell r="CE424">
            <v>-359.94220665001194</v>
          </cell>
          <cell r="CF424">
            <v>-44.502919999998994</v>
          </cell>
          <cell r="CG424">
            <v>-49.111329150000529</v>
          </cell>
          <cell r="CH424">
            <v>-39.115539000000354</v>
          </cell>
          <cell r="CI424">
            <v>-42.208010000000286</v>
          </cell>
          <cell r="CJ424">
            <v>-44.280864000000292</v>
          </cell>
          <cell r="CK424">
            <v>-33.71375579999949</v>
          </cell>
          <cell r="CL424">
            <v>-9.871581999999762</v>
          </cell>
          <cell r="CM424">
            <v>-9.8132330000007642</v>
          </cell>
          <cell r="CN424">
            <v>-47.101995999997598</v>
          </cell>
          <cell r="CO424">
            <v>-25.795658000000913</v>
          </cell>
          <cell r="CP424">
            <v>-4.9094977000004292</v>
          </cell>
          <cell r="CQ424">
            <v>-9.5178219999997964</v>
          </cell>
          <cell r="CR424">
            <v>-335.82710845998372</v>
          </cell>
          <cell r="CS424">
            <v>-21.251619500000743</v>
          </cell>
          <cell r="CT424">
            <v>-33.123259360001612</v>
          </cell>
          <cell r="CU424">
            <v>-26.412450900001204</v>
          </cell>
          <cell r="CV424">
            <v>-54.107807000000321</v>
          </cell>
          <cell r="CW424">
            <v>-41.271811999999045</v>
          </cell>
          <cell r="CX424">
            <v>0</v>
          </cell>
          <cell r="CY424">
            <v>0</v>
          </cell>
          <cell r="CZ424">
            <v>-9.400880999997753</v>
          </cell>
          <cell r="DA424">
            <v>-52.712047900000471</v>
          </cell>
          <cell r="DB424">
            <v>-65.755788800001028</v>
          </cell>
          <cell r="DC424">
            <v>-19.967773000000307</v>
          </cell>
          <cell r="DD424">
            <v>-11.823668999999427</v>
          </cell>
          <cell r="DE424">
            <v>-181.31019836003543</v>
          </cell>
          <cell r="DF424">
            <v>-6.991040000000794</v>
          </cell>
          <cell r="DG424">
            <v>-5.4196539999993547</v>
          </cell>
          <cell r="DH424">
            <v>-23.827237999998033</v>
          </cell>
          <cell r="DI424">
            <v>-22.532452600000397</v>
          </cell>
          <cell r="DJ424">
            <v>-39.503189000002749</v>
          </cell>
          <cell r="DK424">
            <v>-12.604215100000147</v>
          </cell>
          <cell r="DL424">
            <v>0</v>
          </cell>
          <cell r="DM424">
            <v>-9.4964600000021164</v>
          </cell>
          <cell r="DN424">
            <v>-8.8452150000011898</v>
          </cell>
          <cell r="DO424">
            <v>-41.786679160000858</v>
          </cell>
          <cell r="DP424">
            <v>-3.2508335000002262</v>
          </cell>
          <cell r="DQ424">
            <v>-7.053221999998641</v>
          </cell>
          <cell r="DR424">
            <v>-250.83105020003859</v>
          </cell>
          <cell r="DS424">
            <v>0</v>
          </cell>
          <cell r="DT424">
            <v>-5.7705150000001595</v>
          </cell>
          <cell r="DU424">
            <v>-47.265349999997852</v>
          </cell>
          <cell r="DV424">
            <v>-123.11688100000174</v>
          </cell>
          <cell r="DW424">
            <v>-15.047477999996772</v>
          </cell>
          <cell r="DX424">
            <v>-16.025375199998962</v>
          </cell>
          <cell r="DY424">
            <v>-13.579101999999693</v>
          </cell>
          <cell r="DZ424">
            <v>0</v>
          </cell>
          <cell r="EA424">
            <v>0</v>
          </cell>
          <cell r="EB424">
            <v>-30.026348999999755</v>
          </cell>
          <cell r="EC424">
            <v>0</v>
          </cell>
          <cell r="ED424">
            <v>0</v>
          </cell>
        </row>
        <row r="425">
          <cell r="C425" t="str">
            <v>Soda Lake Geothermal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  <cell r="CU425">
            <v>0</v>
          </cell>
          <cell r="CV425">
            <v>0</v>
          </cell>
          <cell r="CW425">
            <v>0</v>
          </cell>
          <cell r="CX425">
            <v>0</v>
          </cell>
          <cell r="CY425">
            <v>0</v>
          </cell>
          <cell r="CZ425">
            <v>0</v>
          </cell>
          <cell r="DA425">
            <v>0</v>
          </cell>
          <cell r="DB425">
            <v>0</v>
          </cell>
          <cell r="DC425">
            <v>0</v>
          </cell>
          <cell r="DD425">
            <v>0</v>
          </cell>
          <cell r="DE425">
            <v>0</v>
          </cell>
          <cell r="DF425">
            <v>0</v>
          </cell>
          <cell r="DG425">
            <v>0</v>
          </cell>
          <cell r="DH425">
            <v>0</v>
          </cell>
          <cell r="DI425">
            <v>0</v>
          </cell>
          <cell r="DJ425">
            <v>0</v>
          </cell>
          <cell r="DK425">
            <v>0</v>
          </cell>
          <cell r="DL425">
            <v>0</v>
          </cell>
          <cell r="DM425">
            <v>0</v>
          </cell>
          <cell r="DN425">
            <v>0</v>
          </cell>
          <cell r="DO425">
            <v>0</v>
          </cell>
          <cell r="DP425">
            <v>0</v>
          </cell>
          <cell r="DQ425">
            <v>0</v>
          </cell>
          <cell r="DR425">
            <v>0</v>
          </cell>
          <cell r="DS425">
            <v>0</v>
          </cell>
          <cell r="DT425">
            <v>0</v>
          </cell>
          <cell r="DU425">
            <v>0</v>
          </cell>
          <cell r="DV425">
            <v>0</v>
          </cell>
          <cell r="DW425">
            <v>0</v>
          </cell>
          <cell r="DX425">
            <v>0</v>
          </cell>
          <cell r="DY425">
            <v>0</v>
          </cell>
          <cell r="DZ425">
            <v>0</v>
          </cell>
          <cell r="EA425">
            <v>0</v>
          </cell>
          <cell r="EB425">
            <v>0</v>
          </cell>
          <cell r="EC425">
            <v>0</v>
          </cell>
          <cell r="ED425">
            <v>0</v>
          </cell>
        </row>
        <row r="426">
          <cell r="C426" t="str">
            <v>Gemstate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  <cell r="CU426">
            <v>0</v>
          </cell>
          <cell r="CV426">
            <v>0</v>
          </cell>
          <cell r="CW426">
            <v>0</v>
          </cell>
          <cell r="CX426">
            <v>0</v>
          </cell>
          <cell r="CY426">
            <v>0</v>
          </cell>
          <cell r="CZ426">
            <v>0</v>
          </cell>
          <cell r="DA426">
            <v>0</v>
          </cell>
          <cell r="DB426">
            <v>0</v>
          </cell>
          <cell r="DC426">
            <v>0</v>
          </cell>
          <cell r="DD426">
            <v>0</v>
          </cell>
          <cell r="DE426">
            <v>0</v>
          </cell>
          <cell r="DF426">
            <v>0</v>
          </cell>
          <cell r="DG426">
            <v>0</v>
          </cell>
          <cell r="DH426">
            <v>0</v>
          </cell>
          <cell r="DI426">
            <v>0</v>
          </cell>
          <cell r="DJ426">
            <v>0</v>
          </cell>
          <cell r="DK426">
            <v>0</v>
          </cell>
          <cell r="DL426">
            <v>0</v>
          </cell>
          <cell r="DM426">
            <v>0</v>
          </cell>
          <cell r="DN426">
            <v>0</v>
          </cell>
          <cell r="DO426">
            <v>0</v>
          </cell>
          <cell r="DP426">
            <v>0</v>
          </cell>
          <cell r="DQ426">
            <v>0</v>
          </cell>
          <cell r="DR426">
            <v>0</v>
          </cell>
          <cell r="DS426">
            <v>0</v>
          </cell>
          <cell r="DT426">
            <v>0</v>
          </cell>
          <cell r="DU426">
            <v>0</v>
          </cell>
          <cell r="DV426">
            <v>0</v>
          </cell>
          <cell r="DW426">
            <v>0</v>
          </cell>
          <cell r="DX426">
            <v>0</v>
          </cell>
          <cell r="DY426">
            <v>0</v>
          </cell>
          <cell r="DZ426">
            <v>0</v>
          </cell>
          <cell r="EA426">
            <v>0</v>
          </cell>
          <cell r="EB426">
            <v>0</v>
          </cell>
          <cell r="EC426">
            <v>0</v>
          </cell>
          <cell r="ED426">
            <v>0</v>
          </cell>
        </row>
        <row r="427">
          <cell r="C427" t="str">
            <v>Hermiston Purchase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>
            <v>0</v>
          </cell>
          <cell r="CU427">
            <v>0</v>
          </cell>
          <cell r="CV427">
            <v>0</v>
          </cell>
          <cell r="CW427">
            <v>0</v>
          </cell>
          <cell r="CX427">
            <v>0</v>
          </cell>
          <cell r="CY427">
            <v>0</v>
          </cell>
          <cell r="CZ427">
            <v>0</v>
          </cell>
          <cell r="DA427">
            <v>0</v>
          </cell>
          <cell r="DB427">
            <v>0</v>
          </cell>
          <cell r="DC427">
            <v>0</v>
          </cell>
          <cell r="DD427">
            <v>0</v>
          </cell>
          <cell r="DE427">
            <v>0</v>
          </cell>
          <cell r="DF427">
            <v>0</v>
          </cell>
          <cell r="DG427">
            <v>0</v>
          </cell>
          <cell r="DH427">
            <v>0</v>
          </cell>
          <cell r="DI427">
            <v>0</v>
          </cell>
          <cell r="DJ427">
            <v>0</v>
          </cell>
          <cell r="DK427">
            <v>0</v>
          </cell>
          <cell r="DL427">
            <v>0</v>
          </cell>
          <cell r="DM427">
            <v>0</v>
          </cell>
          <cell r="DN427">
            <v>0</v>
          </cell>
          <cell r="DO427">
            <v>0</v>
          </cell>
          <cell r="DP427">
            <v>0</v>
          </cell>
          <cell r="DQ427">
            <v>0</v>
          </cell>
          <cell r="DR427">
            <v>0</v>
          </cell>
          <cell r="DS427">
            <v>0</v>
          </cell>
          <cell r="DT427">
            <v>0</v>
          </cell>
          <cell r="DU427">
            <v>0</v>
          </cell>
          <cell r="DV427">
            <v>0</v>
          </cell>
          <cell r="DW427">
            <v>0</v>
          </cell>
          <cell r="DX427">
            <v>0</v>
          </cell>
          <cell r="DY427">
            <v>0</v>
          </cell>
          <cell r="DZ427">
            <v>0</v>
          </cell>
          <cell r="EA427">
            <v>0</v>
          </cell>
          <cell r="EB427">
            <v>0</v>
          </cell>
          <cell r="EC427">
            <v>0</v>
          </cell>
          <cell r="ED427">
            <v>0</v>
          </cell>
        </row>
        <row r="428">
          <cell r="C428" t="str">
            <v>Hurricane Purchase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P428">
            <v>0</v>
          </cell>
          <cell r="CQ428">
            <v>0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0</v>
          </cell>
          <cell r="CX428">
            <v>0</v>
          </cell>
          <cell r="CY428">
            <v>0</v>
          </cell>
          <cell r="CZ428">
            <v>0</v>
          </cell>
          <cell r="DA428">
            <v>0</v>
          </cell>
          <cell r="DB428">
            <v>0</v>
          </cell>
          <cell r="DC428">
            <v>0</v>
          </cell>
          <cell r="DD428">
            <v>0</v>
          </cell>
          <cell r="DE428">
            <v>0</v>
          </cell>
          <cell r="DF428">
            <v>0</v>
          </cell>
          <cell r="DG428">
            <v>0</v>
          </cell>
          <cell r="DH428">
            <v>0</v>
          </cell>
          <cell r="DI428">
            <v>0</v>
          </cell>
          <cell r="DJ428">
            <v>0</v>
          </cell>
          <cell r="DK428">
            <v>0</v>
          </cell>
          <cell r="DL428">
            <v>0</v>
          </cell>
          <cell r="DM428">
            <v>0</v>
          </cell>
          <cell r="DN428">
            <v>0</v>
          </cell>
          <cell r="DO428">
            <v>0</v>
          </cell>
          <cell r="DP428">
            <v>0</v>
          </cell>
          <cell r="DQ428">
            <v>0</v>
          </cell>
          <cell r="DR428">
            <v>0</v>
          </cell>
          <cell r="DS428">
            <v>0</v>
          </cell>
          <cell r="DT428">
            <v>0</v>
          </cell>
          <cell r="DU428">
            <v>0</v>
          </cell>
          <cell r="DV428">
            <v>0</v>
          </cell>
          <cell r="DW428">
            <v>0</v>
          </cell>
          <cell r="DX428">
            <v>0</v>
          </cell>
          <cell r="DY428">
            <v>0</v>
          </cell>
          <cell r="DZ428">
            <v>0</v>
          </cell>
          <cell r="EA428">
            <v>0</v>
          </cell>
          <cell r="EB428">
            <v>0</v>
          </cell>
          <cell r="EC428">
            <v>0</v>
          </cell>
          <cell r="ED428">
            <v>0</v>
          </cell>
        </row>
        <row r="429">
          <cell r="C429" t="str">
            <v>IPP Purchase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0</v>
          </cell>
          <cell r="CQ429">
            <v>0</v>
          </cell>
          <cell r="CR429">
            <v>0</v>
          </cell>
          <cell r="CS429">
            <v>0</v>
          </cell>
          <cell r="CT429">
            <v>0</v>
          </cell>
          <cell r="CU429">
            <v>0</v>
          </cell>
          <cell r="CV429">
            <v>0</v>
          </cell>
          <cell r="CW429">
            <v>0</v>
          </cell>
          <cell r="CX429">
            <v>0</v>
          </cell>
          <cell r="CY429">
            <v>0</v>
          </cell>
          <cell r="CZ429">
            <v>0</v>
          </cell>
          <cell r="DA429">
            <v>0</v>
          </cell>
          <cell r="DB429">
            <v>0</v>
          </cell>
          <cell r="DC429">
            <v>0</v>
          </cell>
          <cell r="DD429">
            <v>0</v>
          </cell>
          <cell r="DE429">
            <v>0</v>
          </cell>
          <cell r="DF429">
            <v>0</v>
          </cell>
          <cell r="DG429">
            <v>0</v>
          </cell>
          <cell r="DH429">
            <v>0</v>
          </cell>
          <cell r="DI429">
            <v>0</v>
          </cell>
          <cell r="DJ429">
            <v>0</v>
          </cell>
          <cell r="DK429">
            <v>0</v>
          </cell>
          <cell r="DL429">
            <v>0</v>
          </cell>
          <cell r="DM429">
            <v>0</v>
          </cell>
          <cell r="DN429">
            <v>0</v>
          </cell>
          <cell r="DO429">
            <v>0</v>
          </cell>
          <cell r="DP429">
            <v>0</v>
          </cell>
          <cell r="DQ429">
            <v>0</v>
          </cell>
          <cell r="DR429">
            <v>0</v>
          </cell>
          <cell r="DS429">
            <v>0</v>
          </cell>
          <cell r="DT429">
            <v>0</v>
          </cell>
          <cell r="DU429">
            <v>0</v>
          </cell>
          <cell r="DV429">
            <v>0</v>
          </cell>
          <cell r="DW429">
            <v>0</v>
          </cell>
          <cell r="DX429">
            <v>0</v>
          </cell>
          <cell r="DY429">
            <v>0</v>
          </cell>
          <cell r="DZ429">
            <v>0</v>
          </cell>
          <cell r="EA429">
            <v>0</v>
          </cell>
          <cell r="EB429">
            <v>0</v>
          </cell>
          <cell r="EC429">
            <v>0</v>
          </cell>
          <cell r="ED429">
            <v>0</v>
          </cell>
        </row>
        <row r="430">
          <cell r="C430" t="str">
            <v>MagCorp Reserves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  <cell r="BZ430">
            <v>0</v>
          </cell>
          <cell r="CA430">
            <v>0</v>
          </cell>
          <cell r="CB430">
            <v>0</v>
          </cell>
          <cell r="CC430">
            <v>0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P430">
            <v>0</v>
          </cell>
          <cell r="CQ430">
            <v>0</v>
          </cell>
          <cell r="CR430">
            <v>0</v>
          </cell>
          <cell r="CS430">
            <v>0</v>
          </cell>
          <cell r="CT430">
            <v>0</v>
          </cell>
          <cell r="CU430">
            <v>0</v>
          </cell>
          <cell r="CV430">
            <v>0</v>
          </cell>
          <cell r="CW430">
            <v>0</v>
          </cell>
          <cell r="CX430">
            <v>0</v>
          </cell>
          <cell r="CY430">
            <v>0</v>
          </cell>
          <cell r="CZ430">
            <v>0</v>
          </cell>
          <cell r="DA430">
            <v>0</v>
          </cell>
          <cell r="DB430">
            <v>0</v>
          </cell>
          <cell r="DC430">
            <v>0</v>
          </cell>
          <cell r="DD430">
            <v>0</v>
          </cell>
          <cell r="DE430">
            <v>0</v>
          </cell>
          <cell r="DF430">
            <v>0</v>
          </cell>
          <cell r="DG430">
            <v>0</v>
          </cell>
          <cell r="DH430">
            <v>0</v>
          </cell>
          <cell r="DI430">
            <v>0</v>
          </cell>
          <cell r="DJ430">
            <v>0</v>
          </cell>
          <cell r="DK430">
            <v>0</v>
          </cell>
          <cell r="DL430">
            <v>0</v>
          </cell>
          <cell r="DM430">
            <v>0</v>
          </cell>
          <cell r="DN430">
            <v>0</v>
          </cell>
          <cell r="DO430">
            <v>0</v>
          </cell>
          <cell r="DP430">
            <v>0</v>
          </cell>
          <cell r="DQ430">
            <v>0</v>
          </cell>
          <cell r="DR430">
            <v>0</v>
          </cell>
          <cell r="DS430">
            <v>0</v>
          </cell>
          <cell r="DT430">
            <v>0</v>
          </cell>
          <cell r="DU430">
            <v>0</v>
          </cell>
          <cell r="DV430">
            <v>0</v>
          </cell>
          <cell r="DW430">
            <v>0</v>
          </cell>
          <cell r="DX430">
            <v>0</v>
          </cell>
          <cell r="DY430">
            <v>0</v>
          </cell>
          <cell r="DZ430">
            <v>0</v>
          </cell>
          <cell r="EA430">
            <v>0</v>
          </cell>
          <cell r="EB430">
            <v>0</v>
          </cell>
          <cell r="EC430">
            <v>0</v>
          </cell>
          <cell r="ED430">
            <v>0</v>
          </cell>
        </row>
        <row r="431">
          <cell r="C431" t="str">
            <v>Nucor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  <cell r="BZ431">
            <v>0</v>
          </cell>
          <cell r="CA431">
            <v>0</v>
          </cell>
          <cell r="CB431">
            <v>0</v>
          </cell>
          <cell r="CC431">
            <v>0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P431">
            <v>0</v>
          </cell>
          <cell r="CQ431">
            <v>0</v>
          </cell>
          <cell r="CR431">
            <v>0</v>
          </cell>
          <cell r="CS431">
            <v>0</v>
          </cell>
          <cell r="CT431">
            <v>0</v>
          </cell>
          <cell r="CU431">
            <v>0</v>
          </cell>
          <cell r="CV431">
            <v>0</v>
          </cell>
          <cell r="CW431">
            <v>0</v>
          </cell>
          <cell r="CX431">
            <v>0</v>
          </cell>
          <cell r="CY431">
            <v>0</v>
          </cell>
          <cell r="CZ431">
            <v>0</v>
          </cell>
          <cell r="DA431">
            <v>0</v>
          </cell>
          <cell r="DB431">
            <v>0</v>
          </cell>
          <cell r="DC431">
            <v>0</v>
          </cell>
          <cell r="DD431">
            <v>0</v>
          </cell>
          <cell r="DE431">
            <v>0</v>
          </cell>
          <cell r="DF431">
            <v>0</v>
          </cell>
          <cell r="DG431">
            <v>0</v>
          </cell>
          <cell r="DH431">
            <v>0</v>
          </cell>
          <cell r="DI431">
            <v>0</v>
          </cell>
          <cell r="DJ431">
            <v>0</v>
          </cell>
          <cell r="DK431">
            <v>0</v>
          </cell>
          <cell r="DL431">
            <v>0</v>
          </cell>
          <cell r="DM431">
            <v>0</v>
          </cell>
          <cell r="DN431">
            <v>0</v>
          </cell>
          <cell r="DO431">
            <v>0</v>
          </cell>
          <cell r="DP431">
            <v>0</v>
          </cell>
          <cell r="DQ431">
            <v>0</v>
          </cell>
          <cell r="DR431">
            <v>0</v>
          </cell>
          <cell r="DS431">
            <v>0</v>
          </cell>
          <cell r="DT431">
            <v>0</v>
          </cell>
          <cell r="DU431">
            <v>0</v>
          </cell>
          <cell r="DV431">
            <v>0</v>
          </cell>
          <cell r="DW431">
            <v>0</v>
          </cell>
          <cell r="DX431">
            <v>0</v>
          </cell>
          <cell r="DY431">
            <v>0</v>
          </cell>
          <cell r="DZ431">
            <v>0</v>
          </cell>
          <cell r="EA431">
            <v>0</v>
          </cell>
          <cell r="EB431">
            <v>0</v>
          </cell>
          <cell r="EC431">
            <v>0</v>
          </cell>
          <cell r="ED431">
            <v>0</v>
          </cell>
        </row>
        <row r="432">
          <cell r="C432" t="str">
            <v>Old Mill Solar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  <cell r="BZ432">
            <v>0</v>
          </cell>
          <cell r="CA432">
            <v>0</v>
          </cell>
          <cell r="CB432">
            <v>0</v>
          </cell>
          <cell r="CC432">
            <v>0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P432">
            <v>0</v>
          </cell>
          <cell r="CQ432">
            <v>0</v>
          </cell>
          <cell r="CR432">
            <v>0</v>
          </cell>
          <cell r="CS432">
            <v>0</v>
          </cell>
          <cell r="CT432">
            <v>0</v>
          </cell>
          <cell r="CU432">
            <v>0</v>
          </cell>
          <cell r="CV432">
            <v>0</v>
          </cell>
          <cell r="CW432">
            <v>0</v>
          </cell>
          <cell r="CX432">
            <v>0</v>
          </cell>
          <cell r="CY432">
            <v>0</v>
          </cell>
          <cell r="CZ432">
            <v>0</v>
          </cell>
          <cell r="DA432">
            <v>0</v>
          </cell>
          <cell r="DB432">
            <v>0</v>
          </cell>
          <cell r="DC432">
            <v>0</v>
          </cell>
          <cell r="DD432">
            <v>0</v>
          </cell>
          <cell r="DE432">
            <v>0</v>
          </cell>
          <cell r="DF432">
            <v>0</v>
          </cell>
          <cell r="DG432">
            <v>0</v>
          </cell>
          <cell r="DH432">
            <v>0</v>
          </cell>
          <cell r="DI432">
            <v>0</v>
          </cell>
          <cell r="DJ432">
            <v>0</v>
          </cell>
          <cell r="DK432">
            <v>0</v>
          </cell>
          <cell r="DL432">
            <v>0</v>
          </cell>
          <cell r="DM432">
            <v>0</v>
          </cell>
          <cell r="DN432">
            <v>0</v>
          </cell>
          <cell r="DO432">
            <v>0</v>
          </cell>
          <cell r="DP432">
            <v>0</v>
          </cell>
          <cell r="DQ432">
            <v>0</v>
          </cell>
          <cell r="DR432">
            <v>0</v>
          </cell>
          <cell r="DS432">
            <v>0</v>
          </cell>
          <cell r="DT432">
            <v>0</v>
          </cell>
          <cell r="DU432">
            <v>0</v>
          </cell>
          <cell r="DV432">
            <v>0</v>
          </cell>
          <cell r="DW432">
            <v>0</v>
          </cell>
          <cell r="DX432">
            <v>0</v>
          </cell>
          <cell r="DY432">
            <v>0</v>
          </cell>
          <cell r="DZ432">
            <v>0</v>
          </cell>
          <cell r="EA432">
            <v>0</v>
          </cell>
          <cell r="EB432">
            <v>0</v>
          </cell>
          <cell r="EC432">
            <v>0</v>
          </cell>
          <cell r="ED432">
            <v>0</v>
          </cell>
        </row>
        <row r="433">
          <cell r="C433" t="str">
            <v>P4 Production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  <cell r="BZ433">
            <v>0</v>
          </cell>
          <cell r="CA433">
            <v>0</v>
          </cell>
          <cell r="CB433">
            <v>0</v>
          </cell>
          <cell r="CC433">
            <v>0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P433">
            <v>0</v>
          </cell>
          <cell r="CQ433">
            <v>0</v>
          </cell>
          <cell r="CR433">
            <v>0</v>
          </cell>
          <cell r="CS433">
            <v>0</v>
          </cell>
          <cell r="CT433">
            <v>0</v>
          </cell>
          <cell r="CU433">
            <v>0</v>
          </cell>
          <cell r="CV433">
            <v>0</v>
          </cell>
          <cell r="CW433">
            <v>0</v>
          </cell>
          <cell r="CX433">
            <v>0</v>
          </cell>
          <cell r="CY433">
            <v>0</v>
          </cell>
          <cell r="CZ433">
            <v>0</v>
          </cell>
          <cell r="DA433">
            <v>0</v>
          </cell>
          <cell r="DB433">
            <v>0</v>
          </cell>
          <cell r="DC433">
            <v>0</v>
          </cell>
          <cell r="DD433">
            <v>0</v>
          </cell>
          <cell r="DE433">
            <v>0</v>
          </cell>
          <cell r="DF433">
            <v>0</v>
          </cell>
          <cell r="DG433">
            <v>0</v>
          </cell>
          <cell r="DH433">
            <v>0</v>
          </cell>
          <cell r="DI433">
            <v>0</v>
          </cell>
          <cell r="DJ433">
            <v>0</v>
          </cell>
          <cell r="DK433">
            <v>0</v>
          </cell>
          <cell r="DL433">
            <v>0</v>
          </cell>
          <cell r="DM433">
            <v>0</v>
          </cell>
          <cell r="DN433">
            <v>0</v>
          </cell>
          <cell r="DO433">
            <v>0</v>
          </cell>
          <cell r="DP433">
            <v>0</v>
          </cell>
          <cell r="DQ433">
            <v>0</v>
          </cell>
          <cell r="DR433">
            <v>0</v>
          </cell>
          <cell r="DS433">
            <v>0</v>
          </cell>
          <cell r="DT433">
            <v>0</v>
          </cell>
          <cell r="DU433">
            <v>0</v>
          </cell>
          <cell r="DV433">
            <v>0</v>
          </cell>
          <cell r="DW433">
            <v>0</v>
          </cell>
          <cell r="DX433">
            <v>0</v>
          </cell>
          <cell r="DY433">
            <v>0</v>
          </cell>
          <cell r="DZ433">
            <v>0</v>
          </cell>
          <cell r="EA433">
            <v>0</v>
          </cell>
          <cell r="EB433">
            <v>0</v>
          </cell>
          <cell r="EC433">
            <v>0</v>
          </cell>
          <cell r="ED433">
            <v>0</v>
          </cell>
        </row>
        <row r="434">
          <cell r="C434" t="str">
            <v>Pavant III Solar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  <cell r="BZ434">
            <v>0</v>
          </cell>
          <cell r="CA434">
            <v>0</v>
          </cell>
          <cell r="CB434">
            <v>0</v>
          </cell>
          <cell r="CC434">
            <v>0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P434">
            <v>0</v>
          </cell>
          <cell r="CQ434">
            <v>0</v>
          </cell>
          <cell r="CR434">
            <v>0</v>
          </cell>
          <cell r="CS434">
            <v>0</v>
          </cell>
          <cell r="CT434">
            <v>0</v>
          </cell>
          <cell r="CU434">
            <v>0</v>
          </cell>
          <cell r="CV434">
            <v>0</v>
          </cell>
          <cell r="CW434">
            <v>0</v>
          </cell>
          <cell r="CX434">
            <v>0</v>
          </cell>
          <cell r="CY434">
            <v>0</v>
          </cell>
          <cell r="CZ434">
            <v>0</v>
          </cell>
          <cell r="DA434">
            <v>0</v>
          </cell>
          <cell r="DB434">
            <v>0</v>
          </cell>
          <cell r="DC434">
            <v>0</v>
          </cell>
          <cell r="DD434">
            <v>0</v>
          </cell>
          <cell r="DE434">
            <v>0</v>
          </cell>
          <cell r="DF434">
            <v>0</v>
          </cell>
          <cell r="DG434">
            <v>0</v>
          </cell>
          <cell r="DH434">
            <v>0</v>
          </cell>
          <cell r="DI434">
            <v>0</v>
          </cell>
          <cell r="DJ434">
            <v>0</v>
          </cell>
          <cell r="DK434">
            <v>0</v>
          </cell>
          <cell r="DL434">
            <v>0</v>
          </cell>
          <cell r="DM434">
            <v>0</v>
          </cell>
          <cell r="DN434">
            <v>0</v>
          </cell>
          <cell r="DO434">
            <v>0</v>
          </cell>
          <cell r="DP434">
            <v>0</v>
          </cell>
          <cell r="DQ434">
            <v>0</v>
          </cell>
          <cell r="DR434">
            <v>0</v>
          </cell>
          <cell r="DS434">
            <v>0</v>
          </cell>
          <cell r="DT434">
            <v>0</v>
          </cell>
          <cell r="DU434">
            <v>0</v>
          </cell>
          <cell r="DV434">
            <v>0</v>
          </cell>
          <cell r="DW434">
            <v>0</v>
          </cell>
          <cell r="DX434">
            <v>0</v>
          </cell>
          <cell r="DY434">
            <v>0</v>
          </cell>
          <cell r="DZ434">
            <v>0</v>
          </cell>
          <cell r="EA434">
            <v>0</v>
          </cell>
          <cell r="EB434">
            <v>0</v>
          </cell>
          <cell r="EC434">
            <v>0</v>
          </cell>
          <cell r="ED434">
            <v>0</v>
          </cell>
        </row>
        <row r="435">
          <cell r="C435" t="str">
            <v>PGE Cove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0</v>
          </cell>
          <cell r="CB435">
            <v>0</v>
          </cell>
          <cell r="CC435">
            <v>0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P435">
            <v>0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Y435">
            <v>0</v>
          </cell>
          <cell r="CZ435">
            <v>0</v>
          </cell>
          <cell r="DA435">
            <v>0</v>
          </cell>
          <cell r="DB435">
            <v>0</v>
          </cell>
          <cell r="DC435">
            <v>0</v>
          </cell>
          <cell r="DD435">
            <v>0</v>
          </cell>
          <cell r="DE435">
            <v>0</v>
          </cell>
          <cell r="DF435">
            <v>0</v>
          </cell>
          <cell r="DG435">
            <v>0</v>
          </cell>
          <cell r="DH435">
            <v>0</v>
          </cell>
          <cell r="DI435">
            <v>0</v>
          </cell>
          <cell r="DJ435">
            <v>0</v>
          </cell>
          <cell r="DK435">
            <v>0</v>
          </cell>
          <cell r="DL435">
            <v>0</v>
          </cell>
          <cell r="DM435">
            <v>0</v>
          </cell>
          <cell r="DN435">
            <v>0</v>
          </cell>
          <cell r="DO435">
            <v>0</v>
          </cell>
          <cell r="DP435">
            <v>0</v>
          </cell>
          <cell r="DQ435">
            <v>0</v>
          </cell>
          <cell r="DR435">
            <v>0</v>
          </cell>
          <cell r="DS435">
            <v>0</v>
          </cell>
          <cell r="DT435">
            <v>0</v>
          </cell>
          <cell r="DU435">
            <v>0</v>
          </cell>
          <cell r="DV435">
            <v>0</v>
          </cell>
          <cell r="DW435">
            <v>0</v>
          </cell>
          <cell r="DX435">
            <v>0</v>
          </cell>
          <cell r="DY435">
            <v>0</v>
          </cell>
          <cell r="DZ435">
            <v>0</v>
          </cell>
          <cell r="EA435">
            <v>0</v>
          </cell>
          <cell r="EB435">
            <v>0</v>
          </cell>
          <cell r="EC435">
            <v>0</v>
          </cell>
          <cell r="ED435">
            <v>0</v>
          </cell>
        </row>
        <row r="436">
          <cell r="C436" t="str">
            <v>Rock River Wind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P436">
            <v>0</v>
          </cell>
          <cell r="CQ436">
            <v>0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0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  <cell r="DD436">
            <v>0</v>
          </cell>
          <cell r="DE436">
            <v>0</v>
          </cell>
          <cell r="DF436">
            <v>0</v>
          </cell>
          <cell r="DG436">
            <v>0</v>
          </cell>
          <cell r="DH436">
            <v>0</v>
          </cell>
          <cell r="DI436">
            <v>0</v>
          </cell>
          <cell r="DJ436">
            <v>0</v>
          </cell>
          <cell r="DK436">
            <v>0</v>
          </cell>
          <cell r="DL436">
            <v>0</v>
          </cell>
          <cell r="DM436">
            <v>0</v>
          </cell>
          <cell r="DN436">
            <v>0</v>
          </cell>
          <cell r="DO436">
            <v>0</v>
          </cell>
          <cell r="DP436">
            <v>0</v>
          </cell>
          <cell r="DQ436">
            <v>0</v>
          </cell>
          <cell r="DR436">
            <v>0</v>
          </cell>
          <cell r="DS436">
            <v>0</v>
          </cell>
          <cell r="DT436">
            <v>0</v>
          </cell>
          <cell r="DU436">
            <v>0</v>
          </cell>
          <cell r="DV436">
            <v>0</v>
          </cell>
          <cell r="DW436">
            <v>0</v>
          </cell>
          <cell r="DX436">
            <v>0</v>
          </cell>
          <cell r="DY436">
            <v>0</v>
          </cell>
          <cell r="DZ436">
            <v>0</v>
          </cell>
          <cell r="EA436">
            <v>0</v>
          </cell>
          <cell r="EB436">
            <v>0</v>
          </cell>
          <cell r="EC436">
            <v>0</v>
          </cell>
          <cell r="ED436">
            <v>0</v>
          </cell>
        </row>
        <row r="437">
          <cell r="C437" t="str">
            <v>Small Purchases east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0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0</v>
          </cell>
          <cell r="DA437">
            <v>0</v>
          </cell>
          <cell r="DB437">
            <v>0</v>
          </cell>
          <cell r="DC437">
            <v>0</v>
          </cell>
          <cell r="DD437">
            <v>0</v>
          </cell>
          <cell r="DE437">
            <v>0</v>
          </cell>
          <cell r="DF437">
            <v>0</v>
          </cell>
          <cell r="DG437">
            <v>0</v>
          </cell>
          <cell r="DH437">
            <v>0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M437">
            <v>0</v>
          </cell>
          <cell r="DN437">
            <v>0</v>
          </cell>
          <cell r="DO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0</v>
          </cell>
          <cell r="DU437">
            <v>0</v>
          </cell>
          <cell r="DV437">
            <v>0</v>
          </cell>
          <cell r="DW437">
            <v>0</v>
          </cell>
          <cell r="DX437">
            <v>0</v>
          </cell>
          <cell r="DY437">
            <v>0</v>
          </cell>
          <cell r="DZ437">
            <v>0</v>
          </cell>
          <cell r="EA437">
            <v>0</v>
          </cell>
          <cell r="EB437">
            <v>0</v>
          </cell>
          <cell r="EC437">
            <v>0</v>
          </cell>
          <cell r="ED437">
            <v>0</v>
          </cell>
        </row>
        <row r="438">
          <cell r="C438" t="str">
            <v>Small Purchases west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0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P438">
            <v>0</v>
          </cell>
          <cell r="CQ438">
            <v>0</v>
          </cell>
          <cell r="CR438">
            <v>0</v>
          </cell>
          <cell r="CS438">
            <v>0</v>
          </cell>
          <cell r="CT438">
            <v>0</v>
          </cell>
          <cell r="CU438">
            <v>0</v>
          </cell>
          <cell r="CV438">
            <v>0</v>
          </cell>
          <cell r="CW438">
            <v>0</v>
          </cell>
          <cell r="CX438">
            <v>0</v>
          </cell>
          <cell r="CY438">
            <v>0</v>
          </cell>
          <cell r="CZ438">
            <v>0</v>
          </cell>
          <cell r="DA438">
            <v>0</v>
          </cell>
          <cell r="DB438">
            <v>0</v>
          </cell>
          <cell r="DC438">
            <v>0</v>
          </cell>
          <cell r="DD438">
            <v>0</v>
          </cell>
          <cell r="DE438">
            <v>0</v>
          </cell>
          <cell r="DF438">
            <v>0</v>
          </cell>
          <cell r="DG438">
            <v>0</v>
          </cell>
          <cell r="DH438">
            <v>0</v>
          </cell>
          <cell r="DI438">
            <v>0</v>
          </cell>
          <cell r="DJ438">
            <v>0</v>
          </cell>
          <cell r="DK438">
            <v>0</v>
          </cell>
          <cell r="DL438">
            <v>0</v>
          </cell>
          <cell r="DM438">
            <v>0</v>
          </cell>
          <cell r="DN438">
            <v>0</v>
          </cell>
          <cell r="DO438">
            <v>0</v>
          </cell>
          <cell r="DP438">
            <v>0</v>
          </cell>
          <cell r="DQ438">
            <v>0</v>
          </cell>
          <cell r="DR438">
            <v>0</v>
          </cell>
          <cell r="DS438">
            <v>0</v>
          </cell>
          <cell r="DT438">
            <v>0</v>
          </cell>
          <cell r="DU438">
            <v>0</v>
          </cell>
          <cell r="DV438">
            <v>0</v>
          </cell>
          <cell r="DW438">
            <v>0</v>
          </cell>
          <cell r="DX438">
            <v>0</v>
          </cell>
          <cell r="DY438">
            <v>0</v>
          </cell>
          <cell r="DZ438">
            <v>0</v>
          </cell>
          <cell r="EA438">
            <v>0</v>
          </cell>
          <cell r="EB438">
            <v>0</v>
          </cell>
          <cell r="EC438">
            <v>0</v>
          </cell>
          <cell r="ED438">
            <v>0</v>
          </cell>
        </row>
        <row r="439">
          <cell r="C439" t="str">
            <v>Three Buttes Wind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-11.539617000031285</v>
          </cell>
          <cell r="S439">
            <v>0</v>
          </cell>
          <cell r="T439">
            <v>0</v>
          </cell>
          <cell r="U439">
            <v>0</v>
          </cell>
          <cell r="V439">
            <v>-2.317205000003014</v>
          </cell>
          <cell r="W439">
            <v>0</v>
          </cell>
          <cell r="X439">
            <v>-9.2224119999991672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-57.276862900005654</v>
          </cell>
          <cell r="AF439">
            <v>0</v>
          </cell>
          <cell r="AG439">
            <v>0</v>
          </cell>
          <cell r="AH439">
            <v>-24.400391899998795</v>
          </cell>
          <cell r="AI439">
            <v>-13.075931999999739</v>
          </cell>
          <cell r="AJ439">
            <v>-9.9003890000021784</v>
          </cell>
          <cell r="AK439">
            <v>0</v>
          </cell>
          <cell r="AL439">
            <v>-9.9001499999994849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-23.966487099998631</v>
          </cell>
          <cell r="AS439">
            <v>0</v>
          </cell>
          <cell r="AT439">
            <v>0</v>
          </cell>
          <cell r="AU439">
            <v>-15.278254699998797</v>
          </cell>
          <cell r="AV439">
            <v>-8.6882324000034714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-143.59235220003757</v>
          </cell>
          <cell r="BF439">
            <v>-5.2860380000020086</v>
          </cell>
          <cell r="BG439">
            <v>8.789000000069791E-2</v>
          </cell>
          <cell r="BH439">
            <v>15.60451699999976</v>
          </cell>
          <cell r="BI439">
            <v>-59.74589350000133</v>
          </cell>
          <cell r="BJ439">
            <v>-42.492385600000489</v>
          </cell>
          <cell r="BK439">
            <v>-24.09462429999985</v>
          </cell>
          <cell r="BL439">
            <v>0</v>
          </cell>
          <cell r="BM439">
            <v>-14.605808000000252</v>
          </cell>
          <cell r="BN439">
            <v>-50.480944999999338</v>
          </cell>
          <cell r="BO439">
            <v>-7.6465778000001592</v>
          </cell>
          <cell r="BP439">
            <v>42.655732000002899</v>
          </cell>
          <cell r="BQ439">
            <v>2.4117809999988822</v>
          </cell>
          <cell r="BR439">
            <v>-114.95053338998696</v>
          </cell>
          <cell r="BS439">
            <v>-0.50034199999936391</v>
          </cell>
          <cell r="BT439">
            <v>7.2362567999989551</v>
          </cell>
          <cell r="BU439">
            <v>-23.764022999999725</v>
          </cell>
          <cell r="BV439">
            <v>-6.7614674999986164</v>
          </cell>
          <cell r="BW439">
            <v>-22.229094000000259</v>
          </cell>
          <cell r="BX439">
            <v>-2.5540084999993269</v>
          </cell>
          <cell r="BY439">
            <v>0</v>
          </cell>
          <cell r="BZ439">
            <v>-8.9875780000002123</v>
          </cell>
          <cell r="CA439">
            <v>-46.740628389999983</v>
          </cell>
          <cell r="CB439">
            <v>-5.4862368000012793</v>
          </cell>
          <cell r="CC439">
            <v>-8.1041069999992033</v>
          </cell>
          <cell r="CD439">
            <v>2.9406949999975041</v>
          </cell>
          <cell r="CE439">
            <v>-348.3213778300269</v>
          </cell>
          <cell r="CF439">
            <v>-21.640576999998302</v>
          </cell>
          <cell r="CG439">
            <v>-85.892936550000741</v>
          </cell>
          <cell r="CH439">
            <v>-0.85519299999941722</v>
          </cell>
          <cell r="CI439">
            <v>-12.501865100000941</v>
          </cell>
          <cell r="CJ439">
            <v>-15.016999999999825</v>
          </cell>
          <cell r="CK439">
            <v>-28.565692599999238</v>
          </cell>
          <cell r="CL439">
            <v>0</v>
          </cell>
          <cell r="CM439">
            <v>-5.0711700000010751</v>
          </cell>
          <cell r="CN439">
            <v>-37.844319519999772</v>
          </cell>
          <cell r="CO439">
            <v>-27.29501270000037</v>
          </cell>
          <cell r="CP439">
            <v>-110.32611836000069</v>
          </cell>
          <cell r="CQ439">
            <v>-3.3114930000010645</v>
          </cell>
          <cell r="CR439">
            <v>-5.5805023999710102</v>
          </cell>
          <cell r="CS439">
            <v>-9.3601129999988189</v>
          </cell>
          <cell r="CT439">
            <v>-12.922318000000814</v>
          </cell>
          <cell r="CU439">
            <v>-7.6129450000007637</v>
          </cell>
          <cell r="CV439">
            <v>-12.806316099999094</v>
          </cell>
          <cell r="CW439">
            <v>-9.465844799999104</v>
          </cell>
          <cell r="CX439">
            <v>-34.699212599998646</v>
          </cell>
          <cell r="CY439">
            <v>-8.2608224999985396</v>
          </cell>
          <cell r="CZ439">
            <v>0</v>
          </cell>
          <cell r="DA439">
            <v>1.5113664000000426</v>
          </cell>
          <cell r="DB439">
            <v>48.498214700000972</v>
          </cell>
          <cell r="DC439">
            <v>47.23410850000073</v>
          </cell>
          <cell r="DD439">
            <v>-7.6966200000024401</v>
          </cell>
          <cell r="DE439">
            <v>-221.06702983003925</v>
          </cell>
          <cell r="DF439">
            <v>-20.851916999999958</v>
          </cell>
          <cell r="DG439">
            <v>-40.252326000001631</v>
          </cell>
          <cell r="DH439">
            <v>-11.436711699996522</v>
          </cell>
          <cell r="DI439">
            <v>-21.739679000000251</v>
          </cell>
          <cell r="DJ439">
            <v>-52.295092000000295</v>
          </cell>
          <cell r="DK439">
            <v>-3.3239294000013615</v>
          </cell>
          <cell r="DL439">
            <v>0</v>
          </cell>
          <cell r="DM439">
            <v>-8.8488150000011956</v>
          </cell>
          <cell r="DN439">
            <v>-19.314267929999914</v>
          </cell>
          <cell r="DO439">
            <v>-2.7143260000011651</v>
          </cell>
          <cell r="DP439">
            <v>-32.676119000003382</v>
          </cell>
          <cell r="DQ439">
            <v>-7.6138467999990098</v>
          </cell>
          <cell r="DR439">
            <v>-247.16683472000295</v>
          </cell>
          <cell r="DS439">
            <v>-36.784973999994691</v>
          </cell>
          <cell r="DT439">
            <v>-14.516845999998623</v>
          </cell>
          <cell r="DU439">
            <v>-88.703601600002003</v>
          </cell>
          <cell r="DV439">
            <v>-20.001555400000143</v>
          </cell>
          <cell r="DW439">
            <v>-4.4547880000027362</v>
          </cell>
          <cell r="DX439">
            <v>-28.601570500000889</v>
          </cell>
          <cell r="DY439">
            <v>0</v>
          </cell>
          <cell r="DZ439">
            <v>-5.5267060000005586</v>
          </cell>
          <cell r="EA439">
            <v>-7.2013891999995394</v>
          </cell>
          <cell r="EB439">
            <v>-37.39816902000166</v>
          </cell>
          <cell r="EC439">
            <v>-3.9772349999984726</v>
          </cell>
          <cell r="ED439">
            <v>0</v>
          </cell>
        </row>
        <row r="440">
          <cell r="C440" t="str">
            <v xml:space="preserve">Top of the World Wind 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-2.7330821999930777</v>
          </cell>
          <cell r="S440">
            <v>0</v>
          </cell>
          <cell r="T440">
            <v>0</v>
          </cell>
          <cell r="U440">
            <v>0</v>
          </cell>
          <cell r="V440">
            <v>-2.1234631999977864</v>
          </cell>
          <cell r="W440">
            <v>-0.60961899999529123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-24.108643500017934</v>
          </cell>
          <cell r="AF440">
            <v>0</v>
          </cell>
          <cell r="AG440">
            <v>0</v>
          </cell>
          <cell r="AH440">
            <v>-15.554442999993626</v>
          </cell>
          <cell r="AI440">
            <v>-8.5542005000024801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-244.20750119996956</v>
          </cell>
          <cell r="BF440">
            <v>-24.398720500001218</v>
          </cell>
          <cell r="BG440">
            <v>-2.7016029999940656</v>
          </cell>
          <cell r="BH440">
            <v>31.994116799993208</v>
          </cell>
          <cell r="BI440">
            <v>-13.776193800000328</v>
          </cell>
          <cell r="BJ440">
            <v>-137.72096699999747</v>
          </cell>
          <cell r="BK440">
            <v>-29.305354299998726</v>
          </cell>
          <cell r="BL440">
            <v>0</v>
          </cell>
          <cell r="BM440">
            <v>-10.161585000001651</v>
          </cell>
          <cell r="BN440">
            <v>-58.817953400000988</v>
          </cell>
          <cell r="BO440">
            <v>-60.000488999998197</v>
          </cell>
          <cell r="BP440">
            <v>61.23135899999761</v>
          </cell>
          <cell r="BQ440">
            <v>-0.55011100000410806</v>
          </cell>
          <cell r="BR440">
            <v>-85.618464530096389</v>
          </cell>
          <cell r="BS440">
            <v>-52.632876800002123</v>
          </cell>
          <cell r="BT440">
            <v>31.985699799999566</v>
          </cell>
          <cell r="BU440">
            <v>-35.888800999993691</v>
          </cell>
          <cell r="BV440">
            <v>-13.412080000001879</v>
          </cell>
          <cell r="BW440">
            <v>-69.973291000002064</v>
          </cell>
          <cell r="BX440">
            <v>37.803342999999586</v>
          </cell>
          <cell r="BY440">
            <v>0</v>
          </cell>
          <cell r="BZ440">
            <v>-11.71788799999922</v>
          </cell>
          <cell r="CA440">
            <v>-67.558567000000039</v>
          </cell>
          <cell r="CB440">
            <v>-28.65751900000032</v>
          </cell>
          <cell r="CC440">
            <v>-17.735550530000182</v>
          </cell>
          <cell r="CD440">
            <v>142.1690660000022</v>
          </cell>
          <cell r="CE440">
            <v>-95.284259899926838</v>
          </cell>
          <cell r="CF440">
            <v>55.858790999998746</v>
          </cell>
          <cell r="CG440">
            <v>-33.927139499999612</v>
          </cell>
          <cell r="CH440">
            <v>-30.003993099999207</v>
          </cell>
          <cell r="CI440">
            <v>-15.488762999997562</v>
          </cell>
          <cell r="CJ440">
            <v>-19.689919999997073</v>
          </cell>
          <cell r="CK440">
            <v>-23.297592099999747</v>
          </cell>
          <cell r="CL440">
            <v>-5.6391910000020289</v>
          </cell>
          <cell r="CM440">
            <v>-3.5986629999970319</v>
          </cell>
          <cell r="CN440">
            <v>-12.77697999999873</v>
          </cell>
          <cell r="CO440">
            <v>-25.966404999999213</v>
          </cell>
          <cell r="CP440">
            <v>28.147967800003244</v>
          </cell>
          <cell r="CQ440">
            <v>-8.9023720000041067</v>
          </cell>
          <cell r="CR440">
            <v>-255.05613340006676</v>
          </cell>
          <cell r="CS440">
            <v>-16.243928000003507</v>
          </cell>
          <cell r="CT440">
            <v>-46.133220799994888</v>
          </cell>
          <cell r="CU440">
            <v>-14.621030999995128</v>
          </cell>
          <cell r="CV440">
            <v>-9.8821932999999262</v>
          </cell>
          <cell r="CW440">
            <v>-36.621476500004064</v>
          </cell>
          <cell r="CX440">
            <v>-21.102971000000252</v>
          </cell>
          <cell r="CY440">
            <v>0</v>
          </cell>
          <cell r="CZ440">
            <v>-5.0134900000011839</v>
          </cell>
          <cell r="DA440">
            <v>-41.138378800002101</v>
          </cell>
          <cell r="DB440">
            <v>-27.188265999997384</v>
          </cell>
          <cell r="DC440">
            <v>-32.899657999994815</v>
          </cell>
          <cell r="DD440">
            <v>-4.2115199999971082</v>
          </cell>
          <cell r="DE440">
            <v>-292.45022365893237</v>
          </cell>
          <cell r="DF440">
            <v>-17.885020299989264</v>
          </cell>
          <cell r="DG440">
            <v>-45.886121199997433</v>
          </cell>
          <cell r="DH440">
            <v>-62.152089059003629</v>
          </cell>
          <cell r="DI440">
            <v>-34.097039799999038</v>
          </cell>
          <cell r="DJ440">
            <v>-52.022431799996411</v>
          </cell>
          <cell r="DK440">
            <v>-11.475248000002466</v>
          </cell>
          <cell r="DL440">
            <v>0</v>
          </cell>
          <cell r="DM440">
            <v>-9.2506450000000768</v>
          </cell>
          <cell r="DN440">
            <v>-9.9190942999994149</v>
          </cell>
          <cell r="DO440">
            <v>-10.210003699998197</v>
          </cell>
          <cell r="DP440">
            <v>-27.838086499999918</v>
          </cell>
          <cell r="DQ440">
            <v>-11.714444000004733</v>
          </cell>
          <cell r="DR440">
            <v>-360.18816310015973</v>
          </cell>
          <cell r="DS440">
            <v>-90.737105700012762</v>
          </cell>
          <cell r="DT440">
            <v>-25.263064999999187</v>
          </cell>
          <cell r="DU440">
            <v>-86.496112199994968</v>
          </cell>
          <cell r="DV440">
            <v>-30.68534300000465</v>
          </cell>
          <cell r="DW440">
            <v>-3.5613002999962191</v>
          </cell>
          <cell r="DX440">
            <v>-11.434449000000313</v>
          </cell>
          <cell r="DY440">
            <v>-11.736892000000807</v>
          </cell>
          <cell r="DZ440">
            <v>-5.5849310000012338</v>
          </cell>
          <cell r="EA440">
            <v>-24.529597000000649</v>
          </cell>
          <cell r="EB440">
            <v>-10.68005699999776</v>
          </cell>
          <cell r="EC440">
            <v>-41.396629900002154</v>
          </cell>
          <cell r="ED440">
            <v>-18.082681000014418</v>
          </cell>
        </row>
        <row r="441">
          <cell r="C441" t="str">
            <v>Tri-State Purchase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P441">
            <v>0</v>
          </cell>
          <cell r="CQ441">
            <v>0</v>
          </cell>
          <cell r="CR441">
            <v>0</v>
          </cell>
          <cell r="CS441">
            <v>0</v>
          </cell>
          <cell r="CT441">
            <v>0</v>
          </cell>
          <cell r="CU441">
            <v>0</v>
          </cell>
          <cell r="CV441">
            <v>0</v>
          </cell>
          <cell r="CW441">
            <v>0</v>
          </cell>
          <cell r="CX441">
            <v>0</v>
          </cell>
          <cell r="CY441">
            <v>0</v>
          </cell>
          <cell r="CZ441">
            <v>0</v>
          </cell>
          <cell r="DA441">
            <v>0</v>
          </cell>
          <cell r="DB441">
            <v>0</v>
          </cell>
          <cell r="DC441">
            <v>0</v>
          </cell>
          <cell r="DD441">
            <v>0</v>
          </cell>
          <cell r="DE441">
            <v>0</v>
          </cell>
          <cell r="DF441">
            <v>0</v>
          </cell>
          <cell r="DG441">
            <v>0</v>
          </cell>
          <cell r="DH441">
            <v>0</v>
          </cell>
          <cell r="DI441">
            <v>0</v>
          </cell>
          <cell r="DJ441">
            <v>0</v>
          </cell>
          <cell r="DK441">
            <v>0</v>
          </cell>
          <cell r="DL441">
            <v>0</v>
          </cell>
          <cell r="DM441">
            <v>0</v>
          </cell>
          <cell r="DN441">
            <v>0</v>
          </cell>
          <cell r="DO441">
            <v>0</v>
          </cell>
          <cell r="DP441">
            <v>0</v>
          </cell>
          <cell r="DQ441">
            <v>0</v>
          </cell>
          <cell r="DR441">
            <v>0</v>
          </cell>
          <cell r="DS441">
            <v>0</v>
          </cell>
          <cell r="DT441">
            <v>0</v>
          </cell>
          <cell r="DU441">
            <v>0</v>
          </cell>
          <cell r="DV441">
            <v>0</v>
          </cell>
          <cell r="DW441">
            <v>0</v>
          </cell>
          <cell r="DX441">
            <v>0</v>
          </cell>
          <cell r="DY441">
            <v>0</v>
          </cell>
          <cell r="DZ441">
            <v>0</v>
          </cell>
          <cell r="EA441">
            <v>0</v>
          </cell>
          <cell r="EB441">
            <v>0</v>
          </cell>
          <cell r="EC441">
            <v>0</v>
          </cell>
          <cell r="ED441">
            <v>0</v>
          </cell>
        </row>
        <row r="443">
          <cell r="C443" t="str">
            <v>UAMPS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P443">
            <v>0</v>
          </cell>
          <cell r="CQ443">
            <v>0</v>
          </cell>
          <cell r="CR443">
            <v>0</v>
          </cell>
          <cell r="CS443">
            <v>0</v>
          </cell>
          <cell r="CT443">
            <v>0</v>
          </cell>
          <cell r="CU443">
            <v>0</v>
          </cell>
          <cell r="CV443">
            <v>0</v>
          </cell>
          <cell r="CW443">
            <v>0</v>
          </cell>
          <cell r="CX443">
            <v>0</v>
          </cell>
          <cell r="CY443">
            <v>0</v>
          </cell>
          <cell r="CZ443">
            <v>0</v>
          </cell>
          <cell r="DA443">
            <v>0</v>
          </cell>
          <cell r="DB443">
            <v>0</v>
          </cell>
          <cell r="DC443">
            <v>0</v>
          </cell>
          <cell r="DD443">
            <v>0</v>
          </cell>
          <cell r="DE443">
            <v>0</v>
          </cell>
          <cell r="DF443">
            <v>0</v>
          </cell>
          <cell r="DG443">
            <v>0</v>
          </cell>
          <cell r="DH443">
            <v>0</v>
          </cell>
          <cell r="DI443">
            <v>0</v>
          </cell>
          <cell r="DJ443">
            <v>0</v>
          </cell>
          <cell r="DK443">
            <v>0</v>
          </cell>
          <cell r="DL443">
            <v>0</v>
          </cell>
          <cell r="DM443">
            <v>0</v>
          </cell>
          <cell r="DN443">
            <v>0</v>
          </cell>
          <cell r="DO443">
            <v>0</v>
          </cell>
          <cell r="DP443">
            <v>0</v>
          </cell>
          <cell r="DQ443">
            <v>0</v>
          </cell>
          <cell r="DR443">
            <v>0</v>
          </cell>
          <cell r="DS443">
            <v>0</v>
          </cell>
          <cell r="DT443">
            <v>0</v>
          </cell>
          <cell r="DU443">
            <v>0</v>
          </cell>
          <cell r="DV443">
            <v>0</v>
          </cell>
          <cell r="DW443">
            <v>0</v>
          </cell>
          <cell r="DX443">
            <v>0</v>
          </cell>
          <cell r="DY443">
            <v>0</v>
          </cell>
          <cell r="DZ443">
            <v>0</v>
          </cell>
          <cell r="EA443">
            <v>0</v>
          </cell>
          <cell r="EB443">
            <v>0</v>
          </cell>
          <cell r="EC443">
            <v>0</v>
          </cell>
          <cell r="ED443">
            <v>0</v>
          </cell>
        </row>
        <row r="444">
          <cell r="C444" t="str">
            <v>UMPA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  <cell r="BZ444">
            <v>0</v>
          </cell>
          <cell r="CA444">
            <v>0</v>
          </cell>
          <cell r="CB444">
            <v>0</v>
          </cell>
          <cell r="CC444">
            <v>0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P444">
            <v>0</v>
          </cell>
          <cell r="CQ444">
            <v>0</v>
          </cell>
          <cell r="CR444">
            <v>0</v>
          </cell>
          <cell r="CS444">
            <v>0</v>
          </cell>
          <cell r="CT444">
            <v>0</v>
          </cell>
          <cell r="CU444">
            <v>0</v>
          </cell>
          <cell r="CV444">
            <v>0</v>
          </cell>
          <cell r="CW444">
            <v>0</v>
          </cell>
          <cell r="CX444">
            <v>0</v>
          </cell>
          <cell r="CY444">
            <v>0</v>
          </cell>
          <cell r="CZ444">
            <v>0</v>
          </cell>
          <cell r="DA444">
            <v>0</v>
          </cell>
          <cell r="DB444">
            <v>0</v>
          </cell>
          <cell r="DC444">
            <v>0</v>
          </cell>
          <cell r="DD444">
            <v>0</v>
          </cell>
          <cell r="DE444">
            <v>0</v>
          </cell>
          <cell r="DF444">
            <v>0</v>
          </cell>
          <cell r="DG444">
            <v>0</v>
          </cell>
          <cell r="DH444">
            <v>0</v>
          </cell>
          <cell r="DI444">
            <v>0</v>
          </cell>
          <cell r="DJ444">
            <v>0</v>
          </cell>
          <cell r="DK444">
            <v>0</v>
          </cell>
          <cell r="DL444">
            <v>0</v>
          </cell>
          <cell r="DM444">
            <v>0</v>
          </cell>
          <cell r="DN444">
            <v>0</v>
          </cell>
          <cell r="DO444">
            <v>0</v>
          </cell>
          <cell r="DP444">
            <v>0</v>
          </cell>
          <cell r="DQ444">
            <v>0</v>
          </cell>
          <cell r="DR444">
            <v>0</v>
          </cell>
          <cell r="DS444">
            <v>0</v>
          </cell>
          <cell r="DT444">
            <v>0</v>
          </cell>
          <cell r="DU444">
            <v>0</v>
          </cell>
          <cell r="DV444">
            <v>0</v>
          </cell>
          <cell r="DW444">
            <v>0</v>
          </cell>
          <cell r="DX444">
            <v>0</v>
          </cell>
          <cell r="DY444">
            <v>0</v>
          </cell>
          <cell r="DZ444">
            <v>0</v>
          </cell>
          <cell r="EA444">
            <v>0</v>
          </cell>
          <cell r="EB444">
            <v>0</v>
          </cell>
          <cell r="EC444">
            <v>0</v>
          </cell>
          <cell r="ED444">
            <v>0</v>
          </cell>
        </row>
        <row r="445">
          <cell r="C445" t="str">
            <v>Wolverine Creek Wind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P445">
            <v>0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  <cell r="DB445">
            <v>0</v>
          </cell>
          <cell r="DC445">
            <v>0</v>
          </cell>
          <cell r="DD445">
            <v>0</v>
          </cell>
          <cell r="DE445">
            <v>0</v>
          </cell>
          <cell r="DF445">
            <v>0</v>
          </cell>
          <cell r="DG445">
            <v>0</v>
          </cell>
          <cell r="DH445">
            <v>0</v>
          </cell>
          <cell r="DI445">
            <v>0</v>
          </cell>
          <cell r="DJ445">
            <v>0</v>
          </cell>
          <cell r="DK445">
            <v>0</v>
          </cell>
          <cell r="DL445">
            <v>0</v>
          </cell>
          <cell r="DM445">
            <v>0</v>
          </cell>
          <cell r="DN445">
            <v>0</v>
          </cell>
          <cell r="DO445">
            <v>0</v>
          </cell>
          <cell r="DP445">
            <v>0</v>
          </cell>
          <cell r="DQ445">
            <v>0</v>
          </cell>
          <cell r="DR445">
            <v>0</v>
          </cell>
          <cell r="DS445">
            <v>0</v>
          </cell>
          <cell r="DT445">
            <v>0</v>
          </cell>
          <cell r="DU445">
            <v>0</v>
          </cell>
          <cell r="DV445">
            <v>0</v>
          </cell>
          <cell r="DW445">
            <v>0</v>
          </cell>
          <cell r="DX445">
            <v>0</v>
          </cell>
          <cell r="DY445">
            <v>0</v>
          </cell>
          <cell r="DZ445">
            <v>0</v>
          </cell>
          <cell r="EA445">
            <v>0</v>
          </cell>
          <cell r="EB445">
            <v>0</v>
          </cell>
          <cell r="EC445">
            <v>0</v>
          </cell>
          <cell r="ED445">
            <v>0</v>
          </cell>
        </row>
        <row r="447"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-81.449703199788928</v>
          </cell>
          <cell r="S447">
            <v>0</v>
          </cell>
          <cell r="T447">
            <v>0</v>
          </cell>
          <cell r="U447">
            <v>0</v>
          </cell>
          <cell r="V447">
            <v>-18.764888200035784</v>
          </cell>
          <cell r="W447">
            <v>-26.869873000017833</v>
          </cell>
          <cell r="X447">
            <v>-9.2224120000028051</v>
          </cell>
          <cell r="Y447">
            <v>0</v>
          </cell>
          <cell r="Z447">
            <v>0</v>
          </cell>
          <cell r="AA447">
            <v>0</v>
          </cell>
          <cell r="AB447">
            <v>-26.592529999965336</v>
          </cell>
          <cell r="AC447">
            <v>0</v>
          </cell>
          <cell r="AD447">
            <v>0</v>
          </cell>
          <cell r="AE447">
            <v>-259.44730179943144</v>
          </cell>
          <cell r="AF447">
            <v>0</v>
          </cell>
          <cell r="AG447">
            <v>0</v>
          </cell>
          <cell r="AH447">
            <v>-85.792723199992906</v>
          </cell>
          <cell r="AI447">
            <v>-88.258553999941796</v>
          </cell>
          <cell r="AJ447">
            <v>-38.126000799878966</v>
          </cell>
          <cell r="AK447">
            <v>0</v>
          </cell>
          <cell r="AL447">
            <v>-9.9001500000013039</v>
          </cell>
          <cell r="AM447">
            <v>0</v>
          </cell>
          <cell r="AN447">
            <v>0</v>
          </cell>
          <cell r="AO447">
            <v>-37.369873800082132</v>
          </cell>
          <cell r="AP447">
            <v>0</v>
          </cell>
          <cell r="AQ447">
            <v>0</v>
          </cell>
          <cell r="AR447">
            <v>-153.94774869922549</v>
          </cell>
          <cell r="AS447">
            <v>0</v>
          </cell>
          <cell r="AT447">
            <v>0</v>
          </cell>
          <cell r="AU447">
            <v>-44.589589999988675</v>
          </cell>
          <cell r="AV447">
            <v>-34.635989400034305</v>
          </cell>
          <cell r="AW447">
            <v>0</v>
          </cell>
          <cell r="AX447">
            <v>0</v>
          </cell>
          <cell r="AY447">
            <v>-28.310549000045285</v>
          </cell>
          <cell r="AZ447">
            <v>0</v>
          </cell>
          <cell r="BA447">
            <v>0</v>
          </cell>
          <cell r="BB447">
            <v>-46.411620300030336</v>
          </cell>
          <cell r="BC447">
            <v>0</v>
          </cell>
          <cell r="BD447">
            <v>0</v>
          </cell>
          <cell r="BE447">
            <v>-2829.1788853947073</v>
          </cell>
          <cell r="BF447">
            <v>-208.03479182999581</v>
          </cell>
          <cell r="BG447">
            <v>-286.93338231509551</v>
          </cell>
          <cell r="BH447">
            <v>-205.21312835003482</v>
          </cell>
          <cell r="BI447">
            <v>-335.07438225997612</v>
          </cell>
          <cell r="BJ447">
            <v>-444.91610224003671</v>
          </cell>
          <cell r="BK447">
            <v>-250.88340260006953</v>
          </cell>
          <cell r="BL447">
            <v>-78.872318999958225</v>
          </cell>
          <cell r="BM447">
            <v>-142.29746379988501</v>
          </cell>
          <cell r="BN447">
            <v>-387.20532689994434</v>
          </cell>
          <cell r="BO447">
            <v>-338.55408959998749</v>
          </cell>
          <cell r="BP447">
            <v>-29.302775299991481</v>
          </cell>
          <cell r="BQ447">
            <v>-121.8917211999651</v>
          </cell>
          <cell r="BR447">
            <v>-2029.9166630217806</v>
          </cell>
          <cell r="BS447">
            <v>-142.49430090002716</v>
          </cell>
          <cell r="BT447">
            <v>-169.34420607605716</v>
          </cell>
          <cell r="BU447">
            <v>-255.54103519994533</v>
          </cell>
          <cell r="BV447">
            <v>-296.32819789997302</v>
          </cell>
          <cell r="BW447">
            <v>-304.28895105002448</v>
          </cell>
          <cell r="BX447">
            <v>-123.81885705003515</v>
          </cell>
          <cell r="BY447">
            <v>-66.635981999977957</v>
          </cell>
          <cell r="BZ447">
            <v>-117.57504999998491</v>
          </cell>
          <cell r="CA447">
            <v>-229.3458602160681</v>
          </cell>
          <cell r="CB447">
            <v>-229.52862430003006</v>
          </cell>
          <cell r="CC447">
            <v>-141.89499472995522</v>
          </cell>
          <cell r="CD447">
            <v>46.879396400006954</v>
          </cell>
          <cell r="CE447">
            <v>-2432.3099355702288</v>
          </cell>
          <cell r="CF447">
            <v>-48.207471450034063</v>
          </cell>
          <cell r="CG447">
            <v>-333.1394918000442</v>
          </cell>
          <cell r="CH447">
            <v>-261.63607724005124</v>
          </cell>
          <cell r="CI447">
            <v>-425.29627260001143</v>
          </cell>
          <cell r="CJ447">
            <v>-223.50366340007167</v>
          </cell>
          <cell r="CK447">
            <v>-191.77429319993826</v>
          </cell>
          <cell r="CL447">
            <v>-56.122471999959089</v>
          </cell>
          <cell r="CM447">
            <v>-100.82144659996266</v>
          </cell>
          <cell r="CN447">
            <v>-241.98305981996236</v>
          </cell>
          <cell r="CO447">
            <v>-336.01968909992138</v>
          </cell>
          <cell r="CP447">
            <v>-135.13398506003432</v>
          </cell>
          <cell r="CQ447">
            <v>-78.672013300063554</v>
          </cell>
          <cell r="CR447">
            <v>-2159.190155649092</v>
          </cell>
          <cell r="CS447">
            <v>-125.1966315000318</v>
          </cell>
          <cell r="CT447">
            <v>-218.24494831997436</v>
          </cell>
          <cell r="CU447">
            <v>-246.56454324006336</v>
          </cell>
          <cell r="CV447">
            <v>-225.80404160002945</v>
          </cell>
          <cell r="CW447">
            <v>-236.71647230000235</v>
          </cell>
          <cell r="CX447">
            <v>-142.59229927003616</v>
          </cell>
          <cell r="CY447">
            <v>-96.568577499943785</v>
          </cell>
          <cell r="CZ447">
            <v>-88.204228000016883</v>
          </cell>
          <cell r="DA447">
            <v>-243.6942617999739</v>
          </cell>
          <cell r="DB447">
            <v>-327.84391291998327</v>
          </cell>
          <cell r="DC447">
            <v>-124.98207919992274</v>
          </cell>
          <cell r="DD447">
            <v>-82.77815999998711</v>
          </cell>
          <cell r="DE447">
            <v>-1398.3271660292521</v>
          </cell>
          <cell r="DF447">
            <v>-67.181589299929328</v>
          </cell>
          <cell r="DG447">
            <v>-96.625143199926242</v>
          </cell>
          <cell r="DH447">
            <v>-172.47087498899782</v>
          </cell>
          <cell r="DI447">
            <v>-249.35516314994311</v>
          </cell>
          <cell r="DJ447">
            <v>-155.35796499997377</v>
          </cell>
          <cell r="DK447">
            <v>-118.15601600002265</v>
          </cell>
          <cell r="DL447">
            <v>-5.7121589999878779</v>
          </cell>
          <cell r="DM447">
            <v>-50.079928900115192</v>
          </cell>
          <cell r="DN447">
            <v>-99.797562230029143</v>
          </cell>
          <cell r="DO447">
            <v>-215.47371715999907</v>
          </cell>
          <cell r="DP447">
            <v>-97.238281599944457</v>
          </cell>
          <cell r="DQ447">
            <v>-70.878765499975998</v>
          </cell>
          <cell r="DR447">
            <v>-1410.0638811797835</v>
          </cell>
          <cell r="DS447">
            <v>-127.522079700022</v>
          </cell>
          <cell r="DT447">
            <v>-56.887917999993078</v>
          </cell>
          <cell r="DU447">
            <v>-292.64666094997665</v>
          </cell>
          <cell r="DV447">
            <v>-292.9571663098759</v>
          </cell>
          <cell r="DW447">
            <v>-225.788502099982</v>
          </cell>
          <cell r="DX447">
            <v>-56.061394700023811</v>
          </cell>
          <cell r="DY447">
            <v>-49.987873299978673</v>
          </cell>
          <cell r="DZ447">
            <v>-23.912037000060081</v>
          </cell>
          <cell r="EA447">
            <v>-45.876737200072967</v>
          </cell>
          <cell r="EB447">
            <v>-174.96696602000156</v>
          </cell>
          <cell r="EC447">
            <v>-45.373864899971522</v>
          </cell>
          <cell r="ED447">
            <v>-18.082680999999866</v>
          </cell>
        </row>
        <row r="450">
          <cell r="C450" t="str">
            <v>QF - Sch37 - UT - Solar T</v>
          </cell>
          <cell r="F450">
            <v>1556.758265728</v>
          </cell>
          <cell r="G450">
            <v>1594.3410385100001</v>
          </cell>
          <cell r="H450">
            <v>2116.7741572720001</v>
          </cell>
          <cell r="I450">
            <v>2509.1791948710002</v>
          </cell>
          <cell r="J450">
            <v>3433.7442987660002</v>
          </cell>
          <cell r="K450">
            <v>3145.924070299</v>
          </cell>
          <cell r="L450">
            <v>3208.901532163</v>
          </cell>
          <cell r="M450">
            <v>2880.1636627110001</v>
          </cell>
          <cell r="N450">
            <v>2748.1472910399998</v>
          </cell>
          <cell r="O450">
            <v>2296.1968505320001</v>
          </cell>
          <cell r="P450">
            <v>1622.82554863</v>
          </cell>
          <cell r="Q450">
            <v>1159.873288517</v>
          </cell>
          <cell r="R450">
            <v>28055.902795960996</v>
          </cell>
          <cell r="S450">
            <v>1548.9744737440001</v>
          </cell>
          <cell r="T450">
            <v>1510.8071013179999</v>
          </cell>
          <cell r="U450">
            <v>2106.1903013850001</v>
          </cell>
          <cell r="V450">
            <v>2496.633310271</v>
          </cell>
          <cell r="W450">
            <v>3416.575572746</v>
          </cell>
          <cell r="X450">
            <v>3130.194467927</v>
          </cell>
          <cell r="Y450">
            <v>3192.856989892</v>
          </cell>
          <cell r="Z450">
            <v>2865.7628281289999</v>
          </cell>
          <cell r="AA450">
            <v>2734.4065420699999</v>
          </cell>
          <cell r="AB450">
            <v>2284.7158643050002</v>
          </cell>
          <cell r="AC450">
            <v>1614.71142046</v>
          </cell>
          <cell r="AD450">
            <v>1154.0739237140001</v>
          </cell>
          <cell r="AE450">
            <v>27915.623224659998</v>
          </cell>
          <cell r="AF450">
            <v>1541.2296049179999</v>
          </cell>
          <cell r="AG450">
            <v>1503.2530622300001</v>
          </cell>
          <cell r="AH450">
            <v>2095.659347624</v>
          </cell>
          <cell r="AI450">
            <v>2484.15010957</v>
          </cell>
          <cell r="AJ450">
            <v>3399.492670091</v>
          </cell>
          <cell r="AK450">
            <v>3114.5434961020001</v>
          </cell>
          <cell r="AL450">
            <v>3176.8927586730001</v>
          </cell>
          <cell r="AM450">
            <v>2851.4339548910002</v>
          </cell>
          <cell r="AN450">
            <v>2720.7345161100002</v>
          </cell>
          <cell r="AO450">
            <v>2273.292289856</v>
          </cell>
          <cell r="AP450">
            <v>1606.6378645</v>
          </cell>
          <cell r="AQ450">
            <v>1148.303550095</v>
          </cell>
          <cell r="AR450">
            <v>27776.045257318001</v>
          </cell>
          <cell r="AS450">
            <v>1533.523450336</v>
          </cell>
          <cell r="AT450">
            <v>1495.73679913</v>
          </cell>
          <cell r="AU450">
            <v>2085.181052898</v>
          </cell>
          <cell r="AV450">
            <v>2471.7293596489999</v>
          </cell>
          <cell r="AW450">
            <v>3382.495230683</v>
          </cell>
          <cell r="AX450">
            <v>3098.9707709119998</v>
          </cell>
          <cell r="AY450">
            <v>3161.0083281279999</v>
          </cell>
          <cell r="AZ450">
            <v>2837.1768500409999</v>
          </cell>
          <cell r="BA450">
            <v>2707.1308459900001</v>
          </cell>
          <cell r="BB450">
            <v>2261.9258536490001</v>
          </cell>
          <cell r="BC450">
            <v>1598.6046807299999</v>
          </cell>
          <cell r="BD450">
            <v>1142.5620351719999</v>
          </cell>
          <cell r="BE450">
            <v>27711.599398596005</v>
          </cell>
          <cell r="BF450">
            <v>1525.8558369140001</v>
          </cell>
          <cell r="BG450">
            <v>1562.6925733349999</v>
          </cell>
          <cell r="BH450">
            <v>2074.7551473970002</v>
          </cell>
          <cell r="BI450">
            <v>2459.3706932290002</v>
          </cell>
          <cell r="BJ450">
            <v>3365.5827550720001</v>
          </cell>
          <cell r="BK450">
            <v>3083.4759253980001</v>
          </cell>
          <cell r="BL450">
            <v>3145.2032563819998</v>
          </cell>
          <cell r="BM450">
            <v>2822.9909589479998</v>
          </cell>
          <cell r="BN450">
            <v>2693.5951939900001</v>
          </cell>
          <cell r="BO450">
            <v>2250.6161815959999</v>
          </cell>
          <cell r="BP450">
            <v>1590.61165091</v>
          </cell>
          <cell r="BQ450">
            <v>1136.849225425</v>
          </cell>
          <cell r="BR450">
            <v>27498.978965835999</v>
          </cell>
          <cell r="BS450">
            <v>1518.22655164</v>
          </cell>
          <cell r="BT450">
            <v>1480.81682376</v>
          </cell>
          <cell r="BU450">
            <v>2064.38137684</v>
          </cell>
          <cell r="BV450">
            <v>2447.073846413</v>
          </cell>
          <cell r="BW450">
            <v>3348.75475297</v>
          </cell>
          <cell r="BX450">
            <v>3068.05853149</v>
          </cell>
          <cell r="BY450">
            <v>3129.4771878440001</v>
          </cell>
          <cell r="BZ450">
            <v>2808.8759824570002</v>
          </cell>
          <cell r="CA450">
            <v>2680.12722377</v>
          </cell>
          <cell r="CB450">
            <v>2239.3631190279998</v>
          </cell>
          <cell r="CC450">
            <v>1582.6585912800001</v>
          </cell>
          <cell r="CD450">
            <v>1131.164978344</v>
          </cell>
          <cell r="CE450">
            <v>27361.484182813994</v>
          </cell>
          <cell r="CF450">
            <v>1510.635421644</v>
          </cell>
          <cell r="CG450">
            <v>1473.4127404159999</v>
          </cell>
          <cell r="CH450">
            <v>2054.0594730050002</v>
          </cell>
          <cell r="CI450">
            <v>2434.838481107</v>
          </cell>
          <cell r="CJ450">
            <v>3332.0110699749998</v>
          </cell>
          <cell r="CK450">
            <v>3052.718248528</v>
          </cell>
          <cell r="CL450">
            <v>3113.8298236350001</v>
          </cell>
          <cell r="CM450">
            <v>2794.8316004449998</v>
          </cell>
          <cell r="CN450">
            <v>2666.7265829600001</v>
          </cell>
          <cell r="CO450">
            <v>2228.1662907919999</v>
          </cell>
          <cell r="CP450">
            <v>1574.7452965099999</v>
          </cell>
          <cell r="CQ450">
            <v>1125.509153797</v>
          </cell>
          <cell r="CR450">
            <v>27224.676894664</v>
          </cell>
          <cell r="CS450">
            <v>1503.082241457</v>
          </cell>
          <cell r="CT450">
            <v>1466.0456766360001</v>
          </cell>
          <cell r="CU450">
            <v>2043.7891582909999</v>
          </cell>
          <cell r="CV450">
            <v>2422.6643039850001</v>
          </cell>
          <cell r="CW450">
            <v>3315.3510945160001</v>
          </cell>
          <cell r="CX450">
            <v>3037.4546529009999</v>
          </cell>
          <cell r="CY450">
            <v>3098.2607342870001</v>
          </cell>
          <cell r="CZ450">
            <v>2780.857438427</v>
          </cell>
          <cell r="DA450">
            <v>2653.39295429</v>
          </cell>
          <cell r="DB450">
            <v>2217.0254596300001</v>
          </cell>
          <cell r="DC450">
            <v>1566.8715707599999</v>
          </cell>
          <cell r="DD450">
            <v>1119.8816094839999</v>
          </cell>
          <cell r="DE450">
            <v>27161.510448953002</v>
          </cell>
          <cell r="DF450">
            <v>1495.56683563</v>
          </cell>
          <cell r="DG450">
            <v>1531.6723438480001</v>
          </cell>
          <cell r="DH450">
            <v>2033.5702400370001</v>
          </cell>
          <cell r="DI450">
            <v>2410.550981801</v>
          </cell>
          <cell r="DJ450">
            <v>3298.774339224</v>
          </cell>
          <cell r="DK450">
            <v>3022.2673787099998</v>
          </cell>
          <cell r="DL450">
            <v>3082.7694314280002</v>
          </cell>
          <cell r="DM450">
            <v>2766.953143185</v>
          </cell>
          <cell r="DN450">
            <v>2640.1259891099999</v>
          </cell>
          <cell r="DO450">
            <v>2205.940344099</v>
          </cell>
          <cell r="DP450">
            <v>1559.03722109</v>
          </cell>
          <cell r="DQ450">
            <v>1114.2822007909999</v>
          </cell>
          <cell r="DR450">
            <v>26953.110734054997</v>
          </cell>
          <cell r="DS450">
            <v>1488.0890028040001</v>
          </cell>
          <cell r="DT450">
            <v>1451.4218677700001</v>
          </cell>
          <cell r="DU450">
            <v>2023.402360371</v>
          </cell>
          <cell r="DV450">
            <v>2398.4982250110002</v>
          </cell>
          <cell r="DW450">
            <v>3282.2804157099999</v>
          </cell>
          <cell r="DX450">
            <v>3007.156058005</v>
          </cell>
          <cell r="DY450">
            <v>3067.3555484369999</v>
          </cell>
          <cell r="DZ450">
            <v>2753.1184362549998</v>
          </cell>
          <cell r="EA450">
            <v>2626.9253543599998</v>
          </cell>
          <cell r="EB450">
            <v>2194.9106405739999</v>
          </cell>
          <cell r="EC450">
            <v>1551.2420327899999</v>
          </cell>
          <cell r="ED450">
            <v>1108.710791968</v>
          </cell>
        </row>
        <row r="451">
          <cell r="C451" t="str">
            <v>Curtailment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  <cell r="BZ451">
            <v>0</v>
          </cell>
          <cell r="CA451">
            <v>0</v>
          </cell>
          <cell r="CB451">
            <v>0</v>
          </cell>
          <cell r="CC451">
            <v>0</v>
          </cell>
          <cell r="CD451">
            <v>0</v>
          </cell>
          <cell r="CE451">
            <v>0</v>
          </cell>
          <cell r="CF451">
            <v>0</v>
          </cell>
          <cell r="CG451">
            <v>0</v>
          </cell>
          <cell r="CH451">
            <v>0</v>
          </cell>
          <cell r="CI451">
            <v>0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P451">
            <v>0</v>
          </cell>
          <cell r="CQ451">
            <v>0</v>
          </cell>
          <cell r="CR451">
            <v>0</v>
          </cell>
          <cell r="CS451">
            <v>0</v>
          </cell>
          <cell r="CT451">
            <v>0</v>
          </cell>
          <cell r="CU451">
            <v>0</v>
          </cell>
          <cell r="CV451">
            <v>0</v>
          </cell>
          <cell r="CW451">
            <v>0</v>
          </cell>
          <cell r="CX451">
            <v>0</v>
          </cell>
          <cell r="CY451">
            <v>0</v>
          </cell>
          <cell r="CZ451">
            <v>0</v>
          </cell>
          <cell r="DA451">
            <v>0</v>
          </cell>
          <cell r="DB451">
            <v>0</v>
          </cell>
          <cell r="DC451">
            <v>0</v>
          </cell>
          <cell r="DD451">
            <v>0</v>
          </cell>
          <cell r="DE451">
            <v>0</v>
          </cell>
          <cell r="DF451">
            <v>0</v>
          </cell>
          <cell r="DG451">
            <v>0</v>
          </cell>
          <cell r="DH451">
            <v>0</v>
          </cell>
          <cell r="DI451">
            <v>0</v>
          </cell>
          <cell r="DJ451">
            <v>0</v>
          </cell>
          <cell r="DK451">
            <v>0</v>
          </cell>
          <cell r="DL451">
            <v>0</v>
          </cell>
          <cell r="DM451">
            <v>0</v>
          </cell>
          <cell r="DN451">
            <v>0</v>
          </cell>
          <cell r="DO451">
            <v>0</v>
          </cell>
          <cell r="DP451">
            <v>0</v>
          </cell>
          <cell r="DQ451">
            <v>0</v>
          </cell>
          <cell r="DR451">
            <v>0</v>
          </cell>
          <cell r="DS451">
            <v>0</v>
          </cell>
          <cell r="DT451">
            <v>0</v>
          </cell>
          <cell r="DU451">
            <v>0</v>
          </cell>
          <cell r="DV451">
            <v>0</v>
          </cell>
          <cell r="DW451">
            <v>0</v>
          </cell>
          <cell r="DX451">
            <v>0</v>
          </cell>
          <cell r="DY451">
            <v>0</v>
          </cell>
          <cell r="DZ451">
            <v>0</v>
          </cell>
          <cell r="EA451">
            <v>0</v>
          </cell>
          <cell r="EB451">
            <v>0</v>
          </cell>
          <cell r="EC451">
            <v>0</v>
          </cell>
          <cell r="ED451">
            <v>0</v>
          </cell>
        </row>
        <row r="452">
          <cell r="C452" t="str">
            <v>Net Generation</v>
          </cell>
          <cell r="F452">
            <v>1556.758265728</v>
          </cell>
          <cell r="G452">
            <v>1594.3410385100001</v>
          </cell>
          <cell r="H452">
            <v>2116.7741572720001</v>
          </cell>
          <cell r="I452">
            <v>2509.1791948710002</v>
          </cell>
          <cell r="J452">
            <v>3433.7442987660002</v>
          </cell>
          <cell r="K452">
            <v>3145.924070299</v>
          </cell>
          <cell r="L452">
            <v>3208.901532163</v>
          </cell>
          <cell r="M452">
            <v>2880.1636627110001</v>
          </cell>
          <cell r="N452">
            <v>2748.1472910399998</v>
          </cell>
          <cell r="O452">
            <v>2296.1968505320001</v>
          </cell>
          <cell r="P452">
            <v>1622.82554863</v>
          </cell>
          <cell r="Q452">
            <v>1159.873288517</v>
          </cell>
          <cell r="R452">
            <v>28055.902795960996</v>
          </cell>
          <cell r="S452">
            <v>1548.9744737440001</v>
          </cell>
          <cell r="T452">
            <v>1510.8071013179999</v>
          </cell>
          <cell r="U452">
            <v>2106.1903013850001</v>
          </cell>
          <cell r="V452">
            <v>2496.633310271</v>
          </cell>
          <cell r="W452">
            <v>3416.575572746</v>
          </cell>
          <cell r="X452">
            <v>3130.194467927</v>
          </cell>
          <cell r="Y452">
            <v>3192.856989892</v>
          </cell>
          <cell r="Z452">
            <v>2865.7628281289999</v>
          </cell>
          <cell r="AA452">
            <v>2734.4065420699999</v>
          </cell>
          <cell r="AB452">
            <v>2284.7158643050002</v>
          </cell>
          <cell r="AC452">
            <v>1614.71142046</v>
          </cell>
          <cell r="AD452">
            <v>1154.0739237140001</v>
          </cell>
          <cell r="AE452">
            <v>27915.623224659998</v>
          </cell>
          <cell r="AF452">
            <v>1541.2296049179999</v>
          </cell>
          <cell r="AG452">
            <v>1503.2530622300001</v>
          </cell>
          <cell r="AH452">
            <v>2095.659347624</v>
          </cell>
          <cell r="AI452">
            <v>2484.15010957</v>
          </cell>
          <cell r="AJ452">
            <v>3399.492670091</v>
          </cell>
          <cell r="AK452">
            <v>3114.5434961020001</v>
          </cell>
          <cell r="AL452">
            <v>3176.8927586730001</v>
          </cell>
          <cell r="AM452">
            <v>2851.4339548910002</v>
          </cell>
          <cell r="AN452">
            <v>2720.7345161100002</v>
          </cell>
          <cell r="AO452">
            <v>2273.292289856</v>
          </cell>
          <cell r="AP452">
            <v>1606.6378645</v>
          </cell>
          <cell r="AQ452">
            <v>1148.303550095</v>
          </cell>
          <cell r="AR452">
            <v>27776.045257318001</v>
          </cell>
          <cell r="AS452">
            <v>1533.523450336</v>
          </cell>
          <cell r="AT452">
            <v>1495.73679913</v>
          </cell>
          <cell r="AU452">
            <v>2085.181052898</v>
          </cell>
          <cell r="AV452">
            <v>2471.7293596489999</v>
          </cell>
          <cell r="AW452">
            <v>3382.495230683</v>
          </cell>
          <cell r="AX452">
            <v>3098.9707709119998</v>
          </cell>
          <cell r="AY452">
            <v>3161.0083281279999</v>
          </cell>
          <cell r="AZ452">
            <v>2837.1768500409999</v>
          </cell>
          <cell r="BA452">
            <v>2707.1308459900001</v>
          </cell>
          <cell r="BB452">
            <v>2261.9258536490001</v>
          </cell>
          <cell r="BC452">
            <v>1598.6046807299999</v>
          </cell>
          <cell r="BD452">
            <v>1142.5620351719999</v>
          </cell>
          <cell r="BE452">
            <v>27711.599398596005</v>
          </cell>
          <cell r="BF452">
            <v>1525.8558369140001</v>
          </cell>
          <cell r="BG452">
            <v>1562.6925733349999</v>
          </cell>
          <cell r="BH452">
            <v>2074.7551473970002</v>
          </cell>
          <cell r="BI452">
            <v>2459.3706932290002</v>
          </cell>
          <cell r="BJ452">
            <v>3365.5827550720001</v>
          </cell>
          <cell r="BK452">
            <v>3083.4759253980001</v>
          </cell>
          <cell r="BL452">
            <v>3145.2032563819998</v>
          </cell>
          <cell r="BM452">
            <v>2822.9909589479998</v>
          </cell>
          <cell r="BN452">
            <v>2693.5951939900001</v>
          </cell>
          <cell r="BO452">
            <v>2250.6161815959999</v>
          </cell>
          <cell r="BP452">
            <v>1590.61165091</v>
          </cell>
          <cell r="BQ452">
            <v>1136.849225425</v>
          </cell>
          <cell r="BR452">
            <v>27498.978965835999</v>
          </cell>
          <cell r="BS452">
            <v>1518.22655164</v>
          </cell>
          <cell r="BT452">
            <v>1480.81682376</v>
          </cell>
          <cell r="BU452">
            <v>2064.38137684</v>
          </cell>
          <cell r="BV452">
            <v>2447.073846413</v>
          </cell>
          <cell r="BW452">
            <v>3348.75475297</v>
          </cell>
          <cell r="BX452">
            <v>3068.05853149</v>
          </cell>
          <cell r="BY452">
            <v>3129.4771878440001</v>
          </cell>
          <cell r="BZ452">
            <v>2808.8759824570002</v>
          </cell>
          <cell r="CA452">
            <v>2680.12722377</v>
          </cell>
          <cell r="CB452">
            <v>2239.3631190279998</v>
          </cell>
          <cell r="CC452">
            <v>1582.6585912800001</v>
          </cell>
          <cell r="CD452">
            <v>1131.164978344</v>
          </cell>
          <cell r="CE452">
            <v>27361.484182813994</v>
          </cell>
          <cell r="CF452">
            <v>1510.635421644</v>
          </cell>
          <cell r="CG452">
            <v>1473.4127404159999</v>
          </cell>
          <cell r="CH452">
            <v>2054.0594730050002</v>
          </cell>
          <cell r="CI452">
            <v>2434.838481107</v>
          </cell>
          <cell r="CJ452">
            <v>3332.0110699749998</v>
          </cell>
          <cell r="CK452">
            <v>3052.718248528</v>
          </cell>
          <cell r="CL452">
            <v>3113.8298236350001</v>
          </cell>
          <cell r="CM452">
            <v>2794.8316004449998</v>
          </cell>
          <cell r="CN452">
            <v>2666.7265829600001</v>
          </cell>
          <cell r="CO452">
            <v>2228.1662907919999</v>
          </cell>
          <cell r="CP452">
            <v>1574.7452965099999</v>
          </cell>
          <cell r="CQ452">
            <v>1125.509153797</v>
          </cell>
          <cell r="CR452">
            <v>27224.676894664</v>
          </cell>
          <cell r="CS452">
            <v>1503.082241457</v>
          </cell>
          <cell r="CT452">
            <v>1466.0456766360001</v>
          </cell>
          <cell r="CU452">
            <v>2043.7891582909999</v>
          </cell>
          <cell r="CV452">
            <v>2422.6643039850001</v>
          </cell>
          <cell r="CW452">
            <v>3315.3510945160001</v>
          </cell>
          <cell r="CX452">
            <v>3037.4546529009999</v>
          </cell>
          <cell r="CY452">
            <v>3098.2607342870001</v>
          </cell>
          <cell r="CZ452">
            <v>2780.857438427</v>
          </cell>
          <cell r="DA452">
            <v>2653.39295429</v>
          </cell>
          <cell r="DB452">
            <v>2217.0254596300001</v>
          </cell>
          <cell r="DC452">
            <v>1566.8715707599999</v>
          </cell>
          <cell r="DD452">
            <v>1119.8816094839999</v>
          </cell>
          <cell r="DE452">
            <v>27161.510448953002</v>
          </cell>
          <cell r="DF452">
            <v>1495.56683563</v>
          </cell>
          <cell r="DG452">
            <v>1531.6723438480001</v>
          </cell>
          <cell r="DH452">
            <v>2033.5702400370001</v>
          </cell>
          <cell r="DI452">
            <v>2410.550981801</v>
          </cell>
          <cell r="DJ452">
            <v>3298.774339224</v>
          </cell>
          <cell r="DK452">
            <v>3022.2673787099998</v>
          </cell>
          <cell r="DL452">
            <v>3082.7694314280002</v>
          </cell>
          <cell r="DM452">
            <v>2766.953143185</v>
          </cell>
          <cell r="DN452">
            <v>2640.1259891099999</v>
          </cell>
          <cell r="DO452">
            <v>2205.940344099</v>
          </cell>
          <cell r="DP452">
            <v>1559.03722109</v>
          </cell>
          <cell r="DQ452">
            <v>1114.2822007909999</v>
          </cell>
          <cell r="DR452">
            <v>26953.110734054997</v>
          </cell>
          <cell r="DS452">
            <v>1488.0890028040001</v>
          </cell>
          <cell r="DT452">
            <v>1451.4218677700001</v>
          </cell>
          <cell r="DU452">
            <v>2023.402360371</v>
          </cell>
          <cell r="DV452">
            <v>2398.4982250110002</v>
          </cell>
          <cell r="DW452">
            <v>3282.2804157099999</v>
          </cell>
          <cell r="DX452">
            <v>3007.156058005</v>
          </cell>
          <cell r="DY452">
            <v>3067.3555484369999</v>
          </cell>
          <cell r="DZ452">
            <v>2753.1184362549998</v>
          </cell>
          <cell r="EA452">
            <v>2626.9253543599998</v>
          </cell>
          <cell r="EB452">
            <v>2194.9106405739999</v>
          </cell>
          <cell r="EC452">
            <v>1551.2420327899999</v>
          </cell>
          <cell r="ED452">
            <v>1108.710791968</v>
          </cell>
        </row>
        <row r="454">
          <cell r="C454" t="str">
            <v>Potential QFs  -  Central Oregon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  <cell r="CU454">
            <v>0</v>
          </cell>
          <cell r="CV454">
            <v>0</v>
          </cell>
          <cell r="CW454">
            <v>0</v>
          </cell>
          <cell r="CX454">
            <v>0</v>
          </cell>
          <cell r="CY454">
            <v>0</v>
          </cell>
          <cell r="CZ454">
            <v>0</v>
          </cell>
          <cell r="DA454">
            <v>0</v>
          </cell>
          <cell r="DB454">
            <v>0</v>
          </cell>
          <cell r="DC454">
            <v>0</v>
          </cell>
          <cell r="DD454">
            <v>0</v>
          </cell>
          <cell r="DE454">
            <v>0</v>
          </cell>
          <cell r="DF454">
            <v>0</v>
          </cell>
          <cell r="DG454">
            <v>0</v>
          </cell>
          <cell r="DH454">
            <v>0</v>
          </cell>
          <cell r="DI454">
            <v>0</v>
          </cell>
          <cell r="DJ454">
            <v>0</v>
          </cell>
          <cell r="DK454">
            <v>0</v>
          </cell>
          <cell r="DL454">
            <v>0</v>
          </cell>
          <cell r="DM454">
            <v>0</v>
          </cell>
          <cell r="DN454">
            <v>0</v>
          </cell>
          <cell r="DO454">
            <v>0</v>
          </cell>
          <cell r="DP454">
            <v>0</v>
          </cell>
          <cell r="DQ454">
            <v>0</v>
          </cell>
          <cell r="DR454">
            <v>0</v>
          </cell>
          <cell r="DS454">
            <v>0</v>
          </cell>
          <cell r="DT454">
            <v>0</v>
          </cell>
          <cell r="DU454">
            <v>0</v>
          </cell>
          <cell r="DV454">
            <v>0</v>
          </cell>
          <cell r="DW454">
            <v>0</v>
          </cell>
          <cell r="DX454">
            <v>0</v>
          </cell>
          <cell r="DY454">
            <v>0</v>
          </cell>
          <cell r="DZ454">
            <v>0</v>
          </cell>
          <cell r="EA454">
            <v>0</v>
          </cell>
          <cell r="EB454">
            <v>0</v>
          </cell>
          <cell r="EC454">
            <v>0</v>
          </cell>
          <cell r="ED454">
            <v>0</v>
          </cell>
        </row>
        <row r="455">
          <cell r="C455" t="str">
            <v>Potential QFs  -  West Main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  <cell r="BZ455">
            <v>0</v>
          </cell>
          <cell r="CA455">
            <v>0</v>
          </cell>
          <cell r="CB455">
            <v>0</v>
          </cell>
          <cell r="CC455">
            <v>0</v>
          </cell>
          <cell r="CD455">
            <v>0</v>
          </cell>
          <cell r="CE455">
            <v>0</v>
          </cell>
          <cell r="CF455">
            <v>0</v>
          </cell>
          <cell r="CG455">
            <v>0</v>
          </cell>
          <cell r="CH455">
            <v>0</v>
          </cell>
          <cell r="CI455">
            <v>0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P455">
            <v>0</v>
          </cell>
          <cell r="CQ455">
            <v>0</v>
          </cell>
          <cell r="CR455">
            <v>0</v>
          </cell>
          <cell r="CS455">
            <v>0</v>
          </cell>
          <cell r="CT455">
            <v>0</v>
          </cell>
          <cell r="CU455">
            <v>0</v>
          </cell>
          <cell r="CV455">
            <v>0</v>
          </cell>
          <cell r="CW455">
            <v>0</v>
          </cell>
          <cell r="CX455">
            <v>0</v>
          </cell>
          <cell r="CY455">
            <v>0</v>
          </cell>
          <cell r="CZ455">
            <v>0</v>
          </cell>
          <cell r="DA455">
            <v>0</v>
          </cell>
          <cell r="DB455">
            <v>0</v>
          </cell>
          <cell r="DC455">
            <v>0</v>
          </cell>
          <cell r="DD455">
            <v>0</v>
          </cell>
          <cell r="DE455">
            <v>0</v>
          </cell>
          <cell r="DF455">
            <v>0</v>
          </cell>
          <cell r="DG455">
            <v>0</v>
          </cell>
          <cell r="DH455">
            <v>0</v>
          </cell>
          <cell r="DI455">
            <v>0</v>
          </cell>
          <cell r="DJ455">
            <v>0</v>
          </cell>
          <cell r="DK455">
            <v>0</v>
          </cell>
          <cell r="DL455">
            <v>0</v>
          </cell>
          <cell r="DM455">
            <v>0</v>
          </cell>
          <cell r="DN455">
            <v>0</v>
          </cell>
          <cell r="DO455">
            <v>0</v>
          </cell>
          <cell r="DP455">
            <v>0</v>
          </cell>
          <cell r="DQ455">
            <v>0</v>
          </cell>
          <cell r="DR455">
            <v>0</v>
          </cell>
          <cell r="DS455">
            <v>0</v>
          </cell>
          <cell r="DT455">
            <v>0</v>
          </cell>
          <cell r="DU455">
            <v>0</v>
          </cell>
          <cell r="DV455">
            <v>0</v>
          </cell>
          <cell r="DW455">
            <v>0</v>
          </cell>
          <cell r="DX455">
            <v>0</v>
          </cell>
          <cell r="DY455">
            <v>0</v>
          </cell>
          <cell r="DZ455">
            <v>0</v>
          </cell>
          <cell r="EA455">
            <v>0</v>
          </cell>
          <cell r="EB455">
            <v>0</v>
          </cell>
          <cell r="EC455">
            <v>0</v>
          </cell>
          <cell r="ED455">
            <v>0</v>
          </cell>
        </row>
        <row r="456">
          <cell r="C456" t="str">
            <v>Potential QFs  -  Walla Walla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0</v>
          </cell>
          <cell r="CY456">
            <v>0</v>
          </cell>
          <cell r="CZ456">
            <v>0</v>
          </cell>
          <cell r="DA456">
            <v>0</v>
          </cell>
          <cell r="DB456">
            <v>0</v>
          </cell>
          <cell r="DC456">
            <v>0</v>
          </cell>
          <cell r="DD456">
            <v>0</v>
          </cell>
          <cell r="DE456">
            <v>0</v>
          </cell>
          <cell r="DF456">
            <v>0</v>
          </cell>
          <cell r="DG456">
            <v>0</v>
          </cell>
          <cell r="DH456">
            <v>0</v>
          </cell>
          <cell r="DI456">
            <v>0</v>
          </cell>
          <cell r="DJ456">
            <v>0</v>
          </cell>
          <cell r="DK456">
            <v>0</v>
          </cell>
          <cell r="DL456">
            <v>0</v>
          </cell>
          <cell r="DM456">
            <v>0</v>
          </cell>
          <cell r="DN456">
            <v>0</v>
          </cell>
          <cell r="DO456">
            <v>0</v>
          </cell>
          <cell r="DP456">
            <v>0</v>
          </cell>
          <cell r="DQ456">
            <v>0</v>
          </cell>
          <cell r="DR456">
            <v>0</v>
          </cell>
          <cell r="DS456">
            <v>0</v>
          </cell>
          <cell r="DT456">
            <v>0</v>
          </cell>
          <cell r="DU456">
            <v>0</v>
          </cell>
          <cell r="DV456">
            <v>0</v>
          </cell>
          <cell r="DW456">
            <v>0</v>
          </cell>
          <cell r="DX456">
            <v>0</v>
          </cell>
          <cell r="DY456">
            <v>0</v>
          </cell>
          <cell r="DZ456">
            <v>0</v>
          </cell>
          <cell r="EA456">
            <v>0</v>
          </cell>
          <cell r="EB456">
            <v>0</v>
          </cell>
          <cell r="EC456">
            <v>0</v>
          </cell>
          <cell r="ED456">
            <v>0</v>
          </cell>
        </row>
        <row r="457">
          <cell r="C457" t="str">
            <v>Potential QFs  -  IPC West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0</v>
          </cell>
          <cell r="BZ457">
            <v>0</v>
          </cell>
          <cell r="CA457">
            <v>0</v>
          </cell>
          <cell r="CB457">
            <v>0</v>
          </cell>
          <cell r="CC457">
            <v>0</v>
          </cell>
          <cell r="CD457">
            <v>0</v>
          </cell>
          <cell r="CE457">
            <v>0</v>
          </cell>
          <cell r="CF457">
            <v>0</v>
          </cell>
          <cell r="CG457">
            <v>0</v>
          </cell>
          <cell r="CH457">
            <v>0</v>
          </cell>
          <cell r="CI457">
            <v>0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  <cell r="CP457">
            <v>0</v>
          </cell>
          <cell r="CQ457">
            <v>0</v>
          </cell>
          <cell r="CR457">
            <v>0</v>
          </cell>
          <cell r="CS457">
            <v>0</v>
          </cell>
          <cell r="CT457">
            <v>0</v>
          </cell>
          <cell r="CU457">
            <v>0</v>
          </cell>
          <cell r="CV457">
            <v>0</v>
          </cell>
          <cell r="CW457">
            <v>0</v>
          </cell>
          <cell r="CX457">
            <v>0</v>
          </cell>
          <cell r="CY457">
            <v>0</v>
          </cell>
          <cell r="CZ457">
            <v>0</v>
          </cell>
          <cell r="DA457">
            <v>0</v>
          </cell>
          <cell r="DB457">
            <v>0</v>
          </cell>
          <cell r="DC457">
            <v>0</v>
          </cell>
          <cell r="DD457">
            <v>0</v>
          </cell>
          <cell r="DE457">
            <v>0</v>
          </cell>
          <cell r="DF457">
            <v>0</v>
          </cell>
          <cell r="DG457">
            <v>0</v>
          </cell>
          <cell r="DH457">
            <v>0</v>
          </cell>
          <cell r="DI457">
            <v>0</v>
          </cell>
          <cell r="DJ457">
            <v>0</v>
          </cell>
          <cell r="DK457">
            <v>0</v>
          </cell>
          <cell r="DL457">
            <v>0</v>
          </cell>
          <cell r="DM457">
            <v>0</v>
          </cell>
          <cell r="DN457">
            <v>0</v>
          </cell>
          <cell r="DO457">
            <v>0</v>
          </cell>
          <cell r="DP457">
            <v>0</v>
          </cell>
          <cell r="DQ457">
            <v>0</v>
          </cell>
          <cell r="DR457">
            <v>0</v>
          </cell>
          <cell r="DS457">
            <v>0</v>
          </cell>
          <cell r="DT457">
            <v>0</v>
          </cell>
          <cell r="DU457">
            <v>0</v>
          </cell>
          <cell r="DV457">
            <v>0</v>
          </cell>
          <cell r="DW457">
            <v>0</v>
          </cell>
          <cell r="DX457">
            <v>0</v>
          </cell>
          <cell r="DY457">
            <v>0</v>
          </cell>
          <cell r="DZ457">
            <v>0</v>
          </cell>
          <cell r="EA457">
            <v>0</v>
          </cell>
          <cell r="EB457">
            <v>0</v>
          </cell>
          <cell r="EC457">
            <v>0</v>
          </cell>
          <cell r="ED457">
            <v>0</v>
          </cell>
        </row>
        <row r="458">
          <cell r="C458" t="str">
            <v>Potential QFs  -  Clover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  <cell r="BZ458">
            <v>0</v>
          </cell>
          <cell r="CA458">
            <v>0</v>
          </cell>
          <cell r="CB458">
            <v>0</v>
          </cell>
          <cell r="CC458">
            <v>0</v>
          </cell>
          <cell r="CD458">
            <v>0</v>
          </cell>
          <cell r="CE458">
            <v>0</v>
          </cell>
          <cell r="CF458">
            <v>0</v>
          </cell>
          <cell r="CG458">
            <v>0</v>
          </cell>
          <cell r="CH458">
            <v>0</v>
          </cell>
          <cell r="CI458">
            <v>0</v>
          </cell>
          <cell r="CJ458">
            <v>0</v>
          </cell>
          <cell r="CK458">
            <v>0</v>
          </cell>
          <cell r="CL458">
            <v>0</v>
          </cell>
          <cell r="CM458">
            <v>0</v>
          </cell>
          <cell r="CN458">
            <v>0</v>
          </cell>
          <cell r="CO458">
            <v>0</v>
          </cell>
          <cell r="CP458">
            <v>0</v>
          </cell>
          <cell r="CQ458">
            <v>0</v>
          </cell>
          <cell r="CR458">
            <v>0</v>
          </cell>
          <cell r="CS458">
            <v>0</v>
          </cell>
          <cell r="CT458">
            <v>0</v>
          </cell>
          <cell r="CU458">
            <v>0</v>
          </cell>
          <cell r="CV458">
            <v>0</v>
          </cell>
          <cell r="CW458">
            <v>0</v>
          </cell>
          <cell r="CX458">
            <v>0</v>
          </cell>
          <cell r="CY458">
            <v>0</v>
          </cell>
          <cell r="CZ458">
            <v>0</v>
          </cell>
          <cell r="DA458">
            <v>0</v>
          </cell>
          <cell r="DB458">
            <v>0</v>
          </cell>
          <cell r="DC458">
            <v>0</v>
          </cell>
          <cell r="DD458">
            <v>0</v>
          </cell>
          <cell r="DE458">
            <v>0</v>
          </cell>
          <cell r="DF458">
            <v>0</v>
          </cell>
          <cell r="DG458">
            <v>0</v>
          </cell>
          <cell r="DH458">
            <v>0</v>
          </cell>
          <cell r="DI458">
            <v>0</v>
          </cell>
          <cell r="DJ458">
            <v>0</v>
          </cell>
          <cell r="DK458">
            <v>0</v>
          </cell>
          <cell r="DL458">
            <v>0</v>
          </cell>
          <cell r="DM458">
            <v>0</v>
          </cell>
          <cell r="DN458">
            <v>0</v>
          </cell>
          <cell r="DO458">
            <v>0</v>
          </cell>
          <cell r="DP458">
            <v>0</v>
          </cell>
          <cell r="DQ458">
            <v>0</v>
          </cell>
          <cell r="DR458">
            <v>0</v>
          </cell>
          <cell r="DS458">
            <v>0</v>
          </cell>
          <cell r="DT458">
            <v>0</v>
          </cell>
          <cell r="DU458">
            <v>0</v>
          </cell>
          <cell r="DV458">
            <v>0</v>
          </cell>
          <cell r="DW458">
            <v>0</v>
          </cell>
          <cell r="DX458">
            <v>0</v>
          </cell>
          <cell r="DY458">
            <v>0</v>
          </cell>
          <cell r="DZ458">
            <v>0</v>
          </cell>
          <cell r="EA458">
            <v>0</v>
          </cell>
          <cell r="EB458">
            <v>0</v>
          </cell>
          <cell r="EC458">
            <v>0</v>
          </cell>
          <cell r="ED458">
            <v>0</v>
          </cell>
        </row>
        <row r="459">
          <cell r="C459" t="str">
            <v>Potential QFs  -  Goshen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  <cell r="BZ459">
            <v>0</v>
          </cell>
          <cell r="CA459">
            <v>0</v>
          </cell>
          <cell r="CB459">
            <v>0</v>
          </cell>
          <cell r="CC459">
            <v>0</v>
          </cell>
          <cell r="CD459">
            <v>0</v>
          </cell>
          <cell r="CE459">
            <v>0</v>
          </cell>
          <cell r="CF459">
            <v>0</v>
          </cell>
          <cell r="CG459">
            <v>0</v>
          </cell>
          <cell r="CH459">
            <v>0</v>
          </cell>
          <cell r="CI459">
            <v>0</v>
          </cell>
          <cell r="CJ459">
            <v>0</v>
          </cell>
          <cell r="CK459">
            <v>0</v>
          </cell>
          <cell r="CL459">
            <v>0</v>
          </cell>
          <cell r="CM459">
            <v>0</v>
          </cell>
          <cell r="CN459">
            <v>0</v>
          </cell>
          <cell r="CO459">
            <v>0</v>
          </cell>
          <cell r="CP459">
            <v>0</v>
          </cell>
          <cell r="CQ459">
            <v>0</v>
          </cell>
          <cell r="CR459">
            <v>0</v>
          </cell>
          <cell r="CS459">
            <v>0</v>
          </cell>
          <cell r="CT459">
            <v>0</v>
          </cell>
          <cell r="CU459">
            <v>0</v>
          </cell>
          <cell r="CV459">
            <v>0</v>
          </cell>
          <cell r="CW459">
            <v>0</v>
          </cell>
          <cell r="CX459">
            <v>0</v>
          </cell>
          <cell r="CY459">
            <v>0</v>
          </cell>
          <cell r="CZ459">
            <v>0</v>
          </cell>
          <cell r="DA459">
            <v>0</v>
          </cell>
          <cell r="DB459">
            <v>0</v>
          </cell>
          <cell r="DC459">
            <v>0</v>
          </cell>
          <cell r="DD459">
            <v>0</v>
          </cell>
          <cell r="DE459">
            <v>0</v>
          </cell>
          <cell r="DF459">
            <v>0</v>
          </cell>
          <cell r="DG459">
            <v>0</v>
          </cell>
          <cell r="DH459">
            <v>0</v>
          </cell>
          <cell r="DI459">
            <v>0</v>
          </cell>
          <cell r="DJ459">
            <v>0</v>
          </cell>
          <cell r="DK459">
            <v>0</v>
          </cell>
          <cell r="DL459">
            <v>0</v>
          </cell>
          <cell r="DM459">
            <v>0</v>
          </cell>
          <cell r="DN459">
            <v>0</v>
          </cell>
          <cell r="DO459">
            <v>0</v>
          </cell>
          <cell r="DP459">
            <v>0</v>
          </cell>
          <cell r="DQ459">
            <v>0</v>
          </cell>
          <cell r="DR459">
            <v>0</v>
          </cell>
          <cell r="DS459">
            <v>0</v>
          </cell>
          <cell r="DT459">
            <v>0</v>
          </cell>
          <cell r="DU459">
            <v>0</v>
          </cell>
          <cell r="DV459">
            <v>0</v>
          </cell>
          <cell r="DW459">
            <v>0</v>
          </cell>
          <cell r="DX459">
            <v>0</v>
          </cell>
          <cell r="DY459">
            <v>0</v>
          </cell>
          <cell r="DZ459">
            <v>0</v>
          </cell>
          <cell r="EA459">
            <v>0</v>
          </cell>
          <cell r="EB459">
            <v>0</v>
          </cell>
          <cell r="EC459">
            <v>0</v>
          </cell>
          <cell r="ED459">
            <v>0</v>
          </cell>
        </row>
        <row r="460">
          <cell r="C460" t="str">
            <v>Potential QFs  -  Utah North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  <cell r="BZ460">
            <v>0</v>
          </cell>
          <cell r="CA460">
            <v>0</v>
          </cell>
          <cell r="CB460">
            <v>0</v>
          </cell>
          <cell r="CC460">
            <v>0</v>
          </cell>
          <cell r="CD460">
            <v>0</v>
          </cell>
          <cell r="CE460">
            <v>0</v>
          </cell>
          <cell r="CF460">
            <v>0</v>
          </cell>
          <cell r="CG460">
            <v>0</v>
          </cell>
          <cell r="CH460">
            <v>0</v>
          </cell>
          <cell r="CI460">
            <v>0</v>
          </cell>
          <cell r="CJ460">
            <v>0</v>
          </cell>
          <cell r="CK460">
            <v>0</v>
          </cell>
          <cell r="CL460">
            <v>0</v>
          </cell>
          <cell r="CM460">
            <v>0</v>
          </cell>
          <cell r="CN460">
            <v>0</v>
          </cell>
          <cell r="CO460">
            <v>0</v>
          </cell>
          <cell r="CP460">
            <v>0</v>
          </cell>
          <cell r="CQ460">
            <v>0</v>
          </cell>
          <cell r="CR460">
            <v>0</v>
          </cell>
          <cell r="CS460">
            <v>0</v>
          </cell>
          <cell r="CT460">
            <v>0</v>
          </cell>
          <cell r="CU460">
            <v>0</v>
          </cell>
          <cell r="CV460">
            <v>0</v>
          </cell>
          <cell r="CW460">
            <v>0</v>
          </cell>
          <cell r="CX460">
            <v>0</v>
          </cell>
          <cell r="CY460">
            <v>0</v>
          </cell>
          <cell r="CZ460">
            <v>0</v>
          </cell>
          <cell r="DA460">
            <v>0</v>
          </cell>
          <cell r="DB460">
            <v>0</v>
          </cell>
          <cell r="DC460">
            <v>0</v>
          </cell>
          <cell r="DD460">
            <v>0</v>
          </cell>
          <cell r="DE460">
            <v>0</v>
          </cell>
          <cell r="DF460">
            <v>0</v>
          </cell>
          <cell r="DG460">
            <v>0</v>
          </cell>
          <cell r="DH460">
            <v>0</v>
          </cell>
          <cell r="DI460">
            <v>0</v>
          </cell>
          <cell r="DJ460">
            <v>0</v>
          </cell>
          <cell r="DK460">
            <v>0</v>
          </cell>
          <cell r="DL460">
            <v>0</v>
          </cell>
          <cell r="DM460">
            <v>0</v>
          </cell>
          <cell r="DN460">
            <v>0</v>
          </cell>
          <cell r="DO460">
            <v>0</v>
          </cell>
          <cell r="DP460">
            <v>0</v>
          </cell>
          <cell r="DQ460">
            <v>0</v>
          </cell>
          <cell r="DR460">
            <v>0</v>
          </cell>
          <cell r="DS460">
            <v>0</v>
          </cell>
          <cell r="DT460">
            <v>0</v>
          </cell>
          <cell r="DU460">
            <v>0</v>
          </cell>
          <cell r="DV460">
            <v>0</v>
          </cell>
          <cell r="DW460">
            <v>0</v>
          </cell>
          <cell r="DX460">
            <v>0</v>
          </cell>
          <cell r="DY460">
            <v>0</v>
          </cell>
          <cell r="DZ460">
            <v>0</v>
          </cell>
          <cell r="EA460">
            <v>0</v>
          </cell>
          <cell r="EB460">
            <v>0</v>
          </cell>
          <cell r="EC460">
            <v>0</v>
          </cell>
          <cell r="ED460">
            <v>0</v>
          </cell>
        </row>
        <row r="461">
          <cell r="C461" t="str">
            <v>Potential QFs  -  Utah North 2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  <cell r="BZ461">
            <v>0</v>
          </cell>
          <cell r="CA461">
            <v>0</v>
          </cell>
          <cell r="CB461">
            <v>0</v>
          </cell>
          <cell r="CC461">
            <v>0</v>
          </cell>
          <cell r="CD461">
            <v>0</v>
          </cell>
          <cell r="CE461">
            <v>0</v>
          </cell>
          <cell r="CF461">
            <v>0</v>
          </cell>
          <cell r="CG461">
            <v>0</v>
          </cell>
          <cell r="CH461">
            <v>0</v>
          </cell>
          <cell r="CI461">
            <v>0</v>
          </cell>
          <cell r="CJ461">
            <v>0</v>
          </cell>
          <cell r="CK461">
            <v>0</v>
          </cell>
          <cell r="CL461">
            <v>0</v>
          </cell>
          <cell r="CM461">
            <v>0</v>
          </cell>
          <cell r="CN461">
            <v>0</v>
          </cell>
          <cell r="CO461">
            <v>0</v>
          </cell>
          <cell r="CP461">
            <v>0</v>
          </cell>
          <cell r="CQ461">
            <v>0</v>
          </cell>
          <cell r="CR461">
            <v>0</v>
          </cell>
          <cell r="CS461">
            <v>0</v>
          </cell>
          <cell r="CT461">
            <v>0</v>
          </cell>
          <cell r="CU461">
            <v>0</v>
          </cell>
          <cell r="CV461">
            <v>0</v>
          </cell>
          <cell r="CW461">
            <v>0</v>
          </cell>
          <cell r="CX461">
            <v>0</v>
          </cell>
          <cell r="CY461">
            <v>0</v>
          </cell>
          <cell r="CZ461">
            <v>0</v>
          </cell>
          <cell r="DA461">
            <v>0</v>
          </cell>
          <cell r="DB461">
            <v>0</v>
          </cell>
          <cell r="DC461">
            <v>0</v>
          </cell>
          <cell r="DD461">
            <v>0</v>
          </cell>
          <cell r="DE461">
            <v>0</v>
          </cell>
          <cell r="DF461">
            <v>0</v>
          </cell>
          <cell r="DG461">
            <v>0</v>
          </cell>
          <cell r="DH461">
            <v>0</v>
          </cell>
          <cell r="DI461">
            <v>0</v>
          </cell>
          <cell r="DJ461">
            <v>0</v>
          </cell>
          <cell r="DK461">
            <v>0</v>
          </cell>
          <cell r="DL461">
            <v>0</v>
          </cell>
          <cell r="DM461">
            <v>0</v>
          </cell>
          <cell r="DN461">
            <v>0</v>
          </cell>
          <cell r="DO461">
            <v>0</v>
          </cell>
          <cell r="DP461">
            <v>0</v>
          </cell>
          <cell r="DQ461">
            <v>0</v>
          </cell>
          <cell r="DR461">
            <v>0</v>
          </cell>
          <cell r="DS461">
            <v>0</v>
          </cell>
          <cell r="DT461">
            <v>0</v>
          </cell>
          <cell r="DU461">
            <v>0</v>
          </cell>
          <cell r="DV461">
            <v>0</v>
          </cell>
          <cell r="DW461">
            <v>0</v>
          </cell>
          <cell r="DX461">
            <v>0</v>
          </cell>
          <cell r="DY461">
            <v>0</v>
          </cell>
          <cell r="DZ461">
            <v>0</v>
          </cell>
          <cell r="EA461">
            <v>0</v>
          </cell>
          <cell r="EB461">
            <v>0</v>
          </cell>
          <cell r="EC461">
            <v>0</v>
          </cell>
          <cell r="ED461">
            <v>0</v>
          </cell>
        </row>
        <row r="462">
          <cell r="C462" t="str">
            <v>Potential QFs  -  Utah South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W462">
            <v>0</v>
          </cell>
          <cell r="BX462">
            <v>0</v>
          </cell>
          <cell r="BY462">
            <v>0</v>
          </cell>
          <cell r="BZ462">
            <v>0</v>
          </cell>
          <cell r="CA462">
            <v>0</v>
          </cell>
          <cell r="CB462">
            <v>0</v>
          </cell>
          <cell r="CC462">
            <v>0</v>
          </cell>
          <cell r="CD462">
            <v>0</v>
          </cell>
          <cell r="CE462">
            <v>0</v>
          </cell>
          <cell r="CF462">
            <v>0</v>
          </cell>
          <cell r="CG462">
            <v>0</v>
          </cell>
          <cell r="CH462">
            <v>0</v>
          </cell>
          <cell r="CI462">
            <v>0</v>
          </cell>
          <cell r="CJ462">
            <v>0</v>
          </cell>
          <cell r="CK462">
            <v>0</v>
          </cell>
          <cell r="CL462">
            <v>0</v>
          </cell>
          <cell r="CM462">
            <v>0</v>
          </cell>
          <cell r="CN462">
            <v>0</v>
          </cell>
          <cell r="CO462">
            <v>0</v>
          </cell>
          <cell r="CP462">
            <v>0</v>
          </cell>
          <cell r="CQ462">
            <v>0</v>
          </cell>
          <cell r="CR462">
            <v>0</v>
          </cell>
          <cell r="CS462">
            <v>0</v>
          </cell>
          <cell r="CT462">
            <v>0</v>
          </cell>
          <cell r="CU462">
            <v>0</v>
          </cell>
          <cell r="CV462">
            <v>0</v>
          </cell>
          <cell r="CW462">
            <v>0</v>
          </cell>
          <cell r="CX462">
            <v>0</v>
          </cell>
          <cell r="CY462">
            <v>0</v>
          </cell>
          <cell r="CZ462">
            <v>0</v>
          </cell>
          <cell r="DA462">
            <v>0</v>
          </cell>
          <cell r="DB462">
            <v>0</v>
          </cell>
          <cell r="DC462">
            <v>0</v>
          </cell>
          <cell r="DD462">
            <v>0</v>
          </cell>
          <cell r="DE462">
            <v>0</v>
          </cell>
          <cell r="DF462">
            <v>0</v>
          </cell>
          <cell r="DG462">
            <v>0</v>
          </cell>
          <cell r="DH462">
            <v>0</v>
          </cell>
          <cell r="DI462">
            <v>0</v>
          </cell>
          <cell r="DJ462">
            <v>0</v>
          </cell>
          <cell r="DK462">
            <v>0</v>
          </cell>
          <cell r="DL462">
            <v>0</v>
          </cell>
          <cell r="DM462">
            <v>0</v>
          </cell>
          <cell r="DN462">
            <v>0</v>
          </cell>
          <cell r="DO462">
            <v>0</v>
          </cell>
          <cell r="DP462">
            <v>0</v>
          </cell>
          <cell r="DQ462">
            <v>0</v>
          </cell>
          <cell r="DR462">
            <v>0</v>
          </cell>
          <cell r="DS462">
            <v>0</v>
          </cell>
          <cell r="DT462">
            <v>0</v>
          </cell>
          <cell r="DU462">
            <v>0</v>
          </cell>
          <cell r="DV462">
            <v>0</v>
          </cell>
          <cell r="DW462">
            <v>0</v>
          </cell>
          <cell r="DX462">
            <v>0</v>
          </cell>
          <cell r="DY462">
            <v>0</v>
          </cell>
          <cell r="DZ462">
            <v>0</v>
          </cell>
          <cell r="EA462">
            <v>0</v>
          </cell>
          <cell r="EB462">
            <v>0</v>
          </cell>
          <cell r="EC462">
            <v>0</v>
          </cell>
          <cell r="ED462">
            <v>0</v>
          </cell>
        </row>
        <row r="463">
          <cell r="C463" t="str">
            <v>Potential QFs  -  Trona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  <cell r="BZ463">
            <v>0</v>
          </cell>
          <cell r="CA463">
            <v>0</v>
          </cell>
          <cell r="CB463">
            <v>0</v>
          </cell>
          <cell r="CC463">
            <v>0</v>
          </cell>
          <cell r="CD463">
            <v>0</v>
          </cell>
          <cell r="CE463">
            <v>0</v>
          </cell>
          <cell r="CF463">
            <v>0</v>
          </cell>
          <cell r="CG463">
            <v>0</v>
          </cell>
          <cell r="CH463">
            <v>0</v>
          </cell>
          <cell r="CI463">
            <v>0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P463">
            <v>0</v>
          </cell>
          <cell r="CQ463">
            <v>0</v>
          </cell>
          <cell r="CR463">
            <v>0</v>
          </cell>
          <cell r="CS463">
            <v>0</v>
          </cell>
          <cell r="CT463">
            <v>0</v>
          </cell>
          <cell r="CU463">
            <v>0</v>
          </cell>
          <cell r="CV463">
            <v>0</v>
          </cell>
          <cell r="CW463">
            <v>0</v>
          </cell>
          <cell r="CX463">
            <v>0</v>
          </cell>
          <cell r="CY463">
            <v>0</v>
          </cell>
          <cell r="CZ463">
            <v>0</v>
          </cell>
          <cell r="DA463">
            <v>0</v>
          </cell>
          <cell r="DB463">
            <v>0</v>
          </cell>
          <cell r="DC463">
            <v>0</v>
          </cell>
          <cell r="DD463">
            <v>0</v>
          </cell>
          <cell r="DE463">
            <v>0</v>
          </cell>
          <cell r="DF463">
            <v>0</v>
          </cell>
          <cell r="DG463">
            <v>0</v>
          </cell>
          <cell r="DH463">
            <v>0</v>
          </cell>
          <cell r="DI463">
            <v>0</v>
          </cell>
          <cell r="DJ463">
            <v>0</v>
          </cell>
          <cell r="DK463">
            <v>0</v>
          </cell>
          <cell r="DL463">
            <v>0</v>
          </cell>
          <cell r="DM463">
            <v>0</v>
          </cell>
          <cell r="DN463">
            <v>0</v>
          </cell>
          <cell r="DO463">
            <v>0</v>
          </cell>
          <cell r="DP463">
            <v>0</v>
          </cell>
          <cell r="DQ463">
            <v>0</v>
          </cell>
          <cell r="DR463">
            <v>0</v>
          </cell>
          <cell r="DS463">
            <v>0</v>
          </cell>
          <cell r="DT463">
            <v>0</v>
          </cell>
          <cell r="DU463">
            <v>0</v>
          </cell>
          <cell r="DV463">
            <v>0</v>
          </cell>
          <cell r="DW463">
            <v>0</v>
          </cell>
          <cell r="DX463">
            <v>0</v>
          </cell>
          <cell r="DY463">
            <v>0</v>
          </cell>
          <cell r="DZ463">
            <v>0</v>
          </cell>
          <cell r="EA463">
            <v>0</v>
          </cell>
          <cell r="EB463">
            <v>0</v>
          </cell>
          <cell r="EC463">
            <v>0</v>
          </cell>
          <cell r="ED463">
            <v>0</v>
          </cell>
        </row>
        <row r="464">
          <cell r="C464" t="str">
            <v>Potential QFs  -  Wyoming Northeast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  <cell r="CU464">
            <v>0</v>
          </cell>
          <cell r="CV464">
            <v>0</v>
          </cell>
          <cell r="CW464">
            <v>0</v>
          </cell>
          <cell r="CX464">
            <v>0</v>
          </cell>
          <cell r="CY464">
            <v>0</v>
          </cell>
          <cell r="CZ464">
            <v>0</v>
          </cell>
          <cell r="DA464">
            <v>0</v>
          </cell>
          <cell r="DB464">
            <v>0</v>
          </cell>
          <cell r="DC464">
            <v>0</v>
          </cell>
          <cell r="DD464">
            <v>0</v>
          </cell>
          <cell r="DE464">
            <v>0</v>
          </cell>
          <cell r="DF464">
            <v>0</v>
          </cell>
          <cell r="DG464">
            <v>0</v>
          </cell>
          <cell r="DH464">
            <v>0</v>
          </cell>
          <cell r="DI464">
            <v>0</v>
          </cell>
          <cell r="DJ464">
            <v>0</v>
          </cell>
          <cell r="DK464">
            <v>0</v>
          </cell>
          <cell r="DL464">
            <v>0</v>
          </cell>
          <cell r="DM464">
            <v>0</v>
          </cell>
          <cell r="DN464">
            <v>0</v>
          </cell>
          <cell r="DO464">
            <v>0</v>
          </cell>
          <cell r="DP464">
            <v>0</v>
          </cell>
          <cell r="DQ464">
            <v>0</v>
          </cell>
          <cell r="DR464">
            <v>0</v>
          </cell>
          <cell r="DS464">
            <v>0</v>
          </cell>
          <cell r="DT464">
            <v>0</v>
          </cell>
          <cell r="DU464">
            <v>0</v>
          </cell>
          <cell r="DV464">
            <v>0</v>
          </cell>
          <cell r="DW464">
            <v>0</v>
          </cell>
          <cell r="DX464">
            <v>0</v>
          </cell>
          <cell r="DY464">
            <v>0</v>
          </cell>
          <cell r="DZ464">
            <v>0</v>
          </cell>
          <cell r="EA464">
            <v>0</v>
          </cell>
          <cell r="EB464">
            <v>0</v>
          </cell>
          <cell r="EC464">
            <v>0</v>
          </cell>
          <cell r="ED464">
            <v>0</v>
          </cell>
        </row>
        <row r="467">
          <cell r="C467" t="str">
            <v>QF California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  <cell r="BZ467">
            <v>0</v>
          </cell>
          <cell r="CA467">
            <v>0</v>
          </cell>
          <cell r="CB467">
            <v>0</v>
          </cell>
          <cell r="CC467">
            <v>0</v>
          </cell>
          <cell r="CD467">
            <v>0</v>
          </cell>
          <cell r="CE467">
            <v>0</v>
          </cell>
          <cell r="CF467">
            <v>0</v>
          </cell>
          <cell r="CG467">
            <v>0</v>
          </cell>
          <cell r="CH467">
            <v>0</v>
          </cell>
          <cell r="CI467">
            <v>0</v>
          </cell>
          <cell r="CJ467">
            <v>0</v>
          </cell>
          <cell r="CK467">
            <v>0</v>
          </cell>
          <cell r="CL467">
            <v>0</v>
          </cell>
          <cell r="CM467">
            <v>0</v>
          </cell>
          <cell r="CN467">
            <v>0</v>
          </cell>
          <cell r="CO467">
            <v>0</v>
          </cell>
          <cell r="CP467">
            <v>0</v>
          </cell>
          <cell r="CQ467">
            <v>0</v>
          </cell>
          <cell r="CR467">
            <v>0</v>
          </cell>
          <cell r="CS467">
            <v>0</v>
          </cell>
          <cell r="CT467">
            <v>0</v>
          </cell>
          <cell r="CU467">
            <v>0</v>
          </cell>
          <cell r="CV467">
            <v>0</v>
          </cell>
          <cell r="CW467">
            <v>0</v>
          </cell>
          <cell r="CX467">
            <v>0</v>
          </cell>
          <cell r="CY467">
            <v>0</v>
          </cell>
          <cell r="CZ467">
            <v>0</v>
          </cell>
          <cell r="DA467">
            <v>0</v>
          </cell>
          <cell r="DB467">
            <v>0</v>
          </cell>
          <cell r="DC467">
            <v>0</v>
          </cell>
          <cell r="DD467">
            <v>0</v>
          </cell>
          <cell r="DE467">
            <v>0</v>
          </cell>
          <cell r="DF467">
            <v>0</v>
          </cell>
          <cell r="DG467">
            <v>0</v>
          </cell>
          <cell r="DH467">
            <v>0</v>
          </cell>
          <cell r="DI467">
            <v>0</v>
          </cell>
          <cell r="DJ467">
            <v>0</v>
          </cell>
          <cell r="DK467">
            <v>0</v>
          </cell>
          <cell r="DL467">
            <v>0</v>
          </cell>
          <cell r="DM467">
            <v>0</v>
          </cell>
          <cell r="DN467">
            <v>0</v>
          </cell>
          <cell r="DO467">
            <v>0</v>
          </cell>
          <cell r="DP467">
            <v>0</v>
          </cell>
          <cell r="DQ467">
            <v>0</v>
          </cell>
          <cell r="DR467">
            <v>0</v>
          </cell>
          <cell r="DS467">
            <v>0</v>
          </cell>
          <cell r="DT467">
            <v>0</v>
          </cell>
          <cell r="DU467">
            <v>0</v>
          </cell>
          <cell r="DV467">
            <v>0</v>
          </cell>
          <cell r="DW467">
            <v>0</v>
          </cell>
          <cell r="DX467">
            <v>0</v>
          </cell>
          <cell r="DY467">
            <v>0</v>
          </cell>
          <cell r="DZ467">
            <v>0</v>
          </cell>
          <cell r="EA467">
            <v>0</v>
          </cell>
          <cell r="EB467">
            <v>0</v>
          </cell>
          <cell r="EC467">
            <v>0</v>
          </cell>
          <cell r="ED467">
            <v>0</v>
          </cell>
        </row>
        <row r="468">
          <cell r="C468" t="str">
            <v>QF Idaho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  <cell r="BZ468">
            <v>0</v>
          </cell>
          <cell r="CA468">
            <v>0</v>
          </cell>
          <cell r="CB468">
            <v>0</v>
          </cell>
          <cell r="CC468">
            <v>0</v>
          </cell>
          <cell r="CD468">
            <v>0</v>
          </cell>
          <cell r="CE468">
            <v>0</v>
          </cell>
          <cell r="CF468">
            <v>0</v>
          </cell>
          <cell r="CG468">
            <v>0</v>
          </cell>
          <cell r="CH468">
            <v>0</v>
          </cell>
          <cell r="CI468">
            <v>0</v>
          </cell>
          <cell r="CJ468">
            <v>0</v>
          </cell>
          <cell r="CK468">
            <v>0</v>
          </cell>
          <cell r="CL468">
            <v>0</v>
          </cell>
          <cell r="CM468">
            <v>0</v>
          </cell>
          <cell r="CN468">
            <v>0</v>
          </cell>
          <cell r="CO468">
            <v>0</v>
          </cell>
          <cell r="CP468">
            <v>0</v>
          </cell>
          <cell r="CQ468">
            <v>0</v>
          </cell>
          <cell r="CR468">
            <v>0</v>
          </cell>
          <cell r="CS468">
            <v>0</v>
          </cell>
          <cell r="CT468">
            <v>0</v>
          </cell>
          <cell r="CU468">
            <v>0</v>
          </cell>
          <cell r="CV468">
            <v>0</v>
          </cell>
          <cell r="CW468">
            <v>0</v>
          </cell>
          <cell r="CX468">
            <v>0</v>
          </cell>
          <cell r="CY468">
            <v>0</v>
          </cell>
          <cell r="CZ468">
            <v>0</v>
          </cell>
          <cell r="DA468">
            <v>0</v>
          </cell>
          <cell r="DB468">
            <v>0</v>
          </cell>
          <cell r="DC468">
            <v>0</v>
          </cell>
          <cell r="DD468">
            <v>0</v>
          </cell>
          <cell r="DE468">
            <v>0</v>
          </cell>
          <cell r="DF468">
            <v>0</v>
          </cell>
          <cell r="DG468">
            <v>0</v>
          </cell>
          <cell r="DH468">
            <v>0</v>
          </cell>
          <cell r="DI468">
            <v>0</v>
          </cell>
          <cell r="DJ468">
            <v>0</v>
          </cell>
          <cell r="DK468">
            <v>0</v>
          </cell>
          <cell r="DL468">
            <v>0</v>
          </cell>
          <cell r="DM468">
            <v>0</v>
          </cell>
          <cell r="DN468">
            <v>0</v>
          </cell>
          <cell r="DO468">
            <v>0</v>
          </cell>
          <cell r="DP468">
            <v>0</v>
          </cell>
          <cell r="DQ468">
            <v>0</v>
          </cell>
          <cell r="DR468">
            <v>0</v>
          </cell>
          <cell r="DS468">
            <v>0</v>
          </cell>
          <cell r="DT468">
            <v>0</v>
          </cell>
          <cell r="DU468">
            <v>0</v>
          </cell>
          <cell r="DV468">
            <v>0</v>
          </cell>
          <cell r="DW468">
            <v>0</v>
          </cell>
          <cell r="DX468">
            <v>0</v>
          </cell>
          <cell r="DY468">
            <v>0</v>
          </cell>
          <cell r="DZ468">
            <v>0</v>
          </cell>
          <cell r="EA468">
            <v>0</v>
          </cell>
          <cell r="EB468">
            <v>0</v>
          </cell>
          <cell r="EC468">
            <v>0</v>
          </cell>
          <cell r="ED468">
            <v>0</v>
          </cell>
        </row>
        <row r="469">
          <cell r="C469" t="str">
            <v>QF Oregon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  <cell r="BZ469">
            <v>0</v>
          </cell>
          <cell r="CA469">
            <v>0</v>
          </cell>
          <cell r="CB469">
            <v>0</v>
          </cell>
          <cell r="CC469">
            <v>0</v>
          </cell>
          <cell r="CD469">
            <v>0</v>
          </cell>
          <cell r="CE469">
            <v>0</v>
          </cell>
          <cell r="CF469">
            <v>0</v>
          </cell>
          <cell r="CG469">
            <v>0</v>
          </cell>
          <cell r="CH469">
            <v>0</v>
          </cell>
          <cell r="CI469">
            <v>0</v>
          </cell>
          <cell r="CJ469">
            <v>0</v>
          </cell>
          <cell r="CK469">
            <v>0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P469">
            <v>0</v>
          </cell>
          <cell r="CQ469">
            <v>0</v>
          </cell>
          <cell r="CR469">
            <v>0</v>
          </cell>
          <cell r="CS469">
            <v>0</v>
          </cell>
          <cell r="CT469">
            <v>0</v>
          </cell>
          <cell r="CU469">
            <v>0</v>
          </cell>
          <cell r="CV469">
            <v>0</v>
          </cell>
          <cell r="CW469">
            <v>0</v>
          </cell>
          <cell r="CX469">
            <v>0</v>
          </cell>
          <cell r="CY469">
            <v>0</v>
          </cell>
          <cell r="CZ469">
            <v>0</v>
          </cell>
          <cell r="DA469">
            <v>0</v>
          </cell>
          <cell r="DB469">
            <v>0</v>
          </cell>
          <cell r="DC469">
            <v>0</v>
          </cell>
          <cell r="DD469">
            <v>0</v>
          </cell>
          <cell r="DE469">
            <v>0</v>
          </cell>
          <cell r="DF469">
            <v>0</v>
          </cell>
          <cell r="DG469">
            <v>0</v>
          </cell>
          <cell r="DH469">
            <v>0</v>
          </cell>
          <cell r="DI469">
            <v>0</v>
          </cell>
          <cell r="DJ469">
            <v>0</v>
          </cell>
          <cell r="DK469">
            <v>0</v>
          </cell>
          <cell r="DL469">
            <v>0</v>
          </cell>
          <cell r="DM469">
            <v>0</v>
          </cell>
          <cell r="DN469">
            <v>0</v>
          </cell>
          <cell r="DO469">
            <v>0</v>
          </cell>
          <cell r="DP469">
            <v>0</v>
          </cell>
          <cell r="DQ469">
            <v>0</v>
          </cell>
          <cell r="DR469">
            <v>0</v>
          </cell>
          <cell r="DS469">
            <v>0</v>
          </cell>
          <cell r="DT469">
            <v>0</v>
          </cell>
          <cell r="DU469">
            <v>0</v>
          </cell>
          <cell r="DV469">
            <v>0</v>
          </cell>
          <cell r="DW469">
            <v>0</v>
          </cell>
          <cell r="DX469">
            <v>0</v>
          </cell>
          <cell r="DY469">
            <v>0</v>
          </cell>
          <cell r="DZ469">
            <v>0</v>
          </cell>
          <cell r="EA469">
            <v>0</v>
          </cell>
          <cell r="EB469">
            <v>0</v>
          </cell>
          <cell r="EC469">
            <v>0</v>
          </cell>
          <cell r="ED469">
            <v>0</v>
          </cell>
        </row>
        <row r="470">
          <cell r="C470" t="str">
            <v>QF Oregon 2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  <cell r="BZ470">
            <v>0</v>
          </cell>
          <cell r="CA470">
            <v>0</v>
          </cell>
          <cell r="CB470">
            <v>0</v>
          </cell>
          <cell r="CC470">
            <v>0</v>
          </cell>
          <cell r="CD470">
            <v>0</v>
          </cell>
          <cell r="CE470">
            <v>0</v>
          </cell>
          <cell r="CF470">
            <v>0</v>
          </cell>
          <cell r="CG470">
            <v>0</v>
          </cell>
          <cell r="CH470">
            <v>0</v>
          </cell>
          <cell r="CI470">
            <v>0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P470">
            <v>0</v>
          </cell>
          <cell r="CQ470">
            <v>0</v>
          </cell>
          <cell r="CR470">
            <v>0</v>
          </cell>
          <cell r="CS470">
            <v>0</v>
          </cell>
          <cell r="CT470">
            <v>0</v>
          </cell>
          <cell r="CU470">
            <v>0</v>
          </cell>
          <cell r="CV470">
            <v>0</v>
          </cell>
          <cell r="CW470">
            <v>0</v>
          </cell>
          <cell r="CX470">
            <v>0</v>
          </cell>
          <cell r="CY470">
            <v>0</v>
          </cell>
          <cell r="CZ470">
            <v>0</v>
          </cell>
          <cell r="DA470">
            <v>0</v>
          </cell>
          <cell r="DB470">
            <v>0</v>
          </cell>
          <cell r="DC470">
            <v>0</v>
          </cell>
          <cell r="DD470">
            <v>0</v>
          </cell>
          <cell r="DE470">
            <v>0</v>
          </cell>
          <cell r="DF470">
            <v>0</v>
          </cell>
          <cell r="DG470">
            <v>0</v>
          </cell>
          <cell r="DH470">
            <v>0</v>
          </cell>
          <cell r="DI470">
            <v>0</v>
          </cell>
          <cell r="DJ470">
            <v>0</v>
          </cell>
          <cell r="DK470">
            <v>0</v>
          </cell>
          <cell r="DL470">
            <v>0</v>
          </cell>
          <cell r="DM470">
            <v>0</v>
          </cell>
          <cell r="DN470">
            <v>0</v>
          </cell>
          <cell r="DO470">
            <v>0</v>
          </cell>
          <cell r="DP470">
            <v>0</v>
          </cell>
          <cell r="DQ470">
            <v>0</v>
          </cell>
          <cell r="DR470">
            <v>0</v>
          </cell>
          <cell r="DS470">
            <v>0</v>
          </cell>
          <cell r="DT470">
            <v>0</v>
          </cell>
          <cell r="DU470">
            <v>0</v>
          </cell>
          <cell r="DV470">
            <v>0</v>
          </cell>
          <cell r="DW470">
            <v>0</v>
          </cell>
          <cell r="DX470">
            <v>0</v>
          </cell>
          <cell r="DY470">
            <v>0</v>
          </cell>
          <cell r="DZ470">
            <v>0</v>
          </cell>
          <cell r="EA470">
            <v>0</v>
          </cell>
          <cell r="EB470">
            <v>0</v>
          </cell>
          <cell r="EC470">
            <v>0</v>
          </cell>
          <cell r="ED470">
            <v>0</v>
          </cell>
        </row>
        <row r="471">
          <cell r="C471" t="str">
            <v>QF Utah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  <cell r="BZ471">
            <v>0</v>
          </cell>
          <cell r="CA471">
            <v>0</v>
          </cell>
          <cell r="CB471">
            <v>0</v>
          </cell>
          <cell r="CC471">
            <v>0</v>
          </cell>
          <cell r="CD471">
            <v>0</v>
          </cell>
          <cell r="CE471">
            <v>0</v>
          </cell>
          <cell r="CF471">
            <v>0</v>
          </cell>
          <cell r="CG471">
            <v>0</v>
          </cell>
          <cell r="CH471">
            <v>0</v>
          </cell>
          <cell r="CI471">
            <v>0</v>
          </cell>
          <cell r="CJ471">
            <v>0</v>
          </cell>
          <cell r="CK471">
            <v>0</v>
          </cell>
          <cell r="CL471">
            <v>0</v>
          </cell>
          <cell r="CM471">
            <v>0</v>
          </cell>
          <cell r="CN471">
            <v>0</v>
          </cell>
          <cell r="CO471">
            <v>0</v>
          </cell>
          <cell r="CP471">
            <v>0</v>
          </cell>
          <cell r="CQ471">
            <v>0</v>
          </cell>
          <cell r="CR471">
            <v>0</v>
          </cell>
          <cell r="CS471">
            <v>0</v>
          </cell>
          <cell r="CT471">
            <v>0</v>
          </cell>
          <cell r="CU471">
            <v>0</v>
          </cell>
          <cell r="CV471">
            <v>0</v>
          </cell>
          <cell r="CW471">
            <v>0</v>
          </cell>
          <cell r="CX471">
            <v>0</v>
          </cell>
          <cell r="CY471">
            <v>0</v>
          </cell>
          <cell r="CZ471">
            <v>0</v>
          </cell>
          <cell r="DA471">
            <v>0</v>
          </cell>
          <cell r="DB471">
            <v>0</v>
          </cell>
          <cell r="DC471">
            <v>0</v>
          </cell>
          <cell r="DD471">
            <v>0</v>
          </cell>
          <cell r="DE471">
            <v>0</v>
          </cell>
          <cell r="DF471">
            <v>0</v>
          </cell>
          <cell r="DG471">
            <v>0</v>
          </cell>
          <cell r="DH471">
            <v>0</v>
          </cell>
          <cell r="DI471">
            <v>0</v>
          </cell>
          <cell r="DJ471">
            <v>0</v>
          </cell>
          <cell r="DK471">
            <v>0</v>
          </cell>
          <cell r="DL471">
            <v>0</v>
          </cell>
          <cell r="DM471">
            <v>0</v>
          </cell>
          <cell r="DN471">
            <v>0</v>
          </cell>
          <cell r="DO471">
            <v>0</v>
          </cell>
          <cell r="DP471">
            <v>0</v>
          </cell>
          <cell r="DQ471">
            <v>0</v>
          </cell>
          <cell r="DR471">
            <v>0</v>
          </cell>
          <cell r="DS471">
            <v>0</v>
          </cell>
          <cell r="DT471">
            <v>0</v>
          </cell>
          <cell r="DU471">
            <v>0</v>
          </cell>
          <cell r="DV471">
            <v>0</v>
          </cell>
          <cell r="DW471">
            <v>0</v>
          </cell>
          <cell r="DX471">
            <v>0</v>
          </cell>
          <cell r="DY471">
            <v>0</v>
          </cell>
          <cell r="DZ471">
            <v>0</v>
          </cell>
          <cell r="EA471">
            <v>0</v>
          </cell>
          <cell r="EB471">
            <v>0</v>
          </cell>
          <cell r="EC471">
            <v>0</v>
          </cell>
          <cell r="ED471">
            <v>0</v>
          </cell>
        </row>
        <row r="472">
          <cell r="C472" t="str">
            <v>QF Washington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  <cell r="BZ472">
            <v>0</v>
          </cell>
          <cell r="CA472">
            <v>0</v>
          </cell>
          <cell r="CB472">
            <v>0</v>
          </cell>
          <cell r="CC472">
            <v>0</v>
          </cell>
          <cell r="CD472">
            <v>0</v>
          </cell>
          <cell r="CE472">
            <v>0</v>
          </cell>
          <cell r="CF472">
            <v>0</v>
          </cell>
          <cell r="CG472">
            <v>0</v>
          </cell>
          <cell r="CH472">
            <v>0</v>
          </cell>
          <cell r="CI472">
            <v>0</v>
          </cell>
          <cell r="CJ472">
            <v>0</v>
          </cell>
          <cell r="CK472">
            <v>0</v>
          </cell>
          <cell r="CL472">
            <v>0</v>
          </cell>
          <cell r="CM472">
            <v>0</v>
          </cell>
          <cell r="CN472">
            <v>0</v>
          </cell>
          <cell r="CO472">
            <v>0</v>
          </cell>
          <cell r="CP472">
            <v>0</v>
          </cell>
          <cell r="CQ472">
            <v>0</v>
          </cell>
          <cell r="CR472">
            <v>0</v>
          </cell>
          <cell r="CS472">
            <v>0</v>
          </cell>
          <cell r="CT472">
            <v>0</v>
          </cell>
          <cell r="CU472">
            <v>0</v>
          </cell>
          <cell r="CV472">
            <v>0</v>
          </cell>
          <cell r="CW472">
            <v>0</v>
          </cell>
          <cell r="CX472">
            <v>0</v>
          </cell>
          <cell r="CY472">
            <v>0</v>
          </cell>
          <cell r="CZ472">
            <v>0</v>
          </cell>
          <cell r="DA472">
            <v>0</v>
          </cell>
          <cell r="DB472">
            <v>0</v>
          </cell>
          <cell r="DC472">
            <v>0</v>
          </cell>
          <cell r="DD472">
            <v>0</v>
          </cell>
          <cell r="DE472">
            <v>0</v>
          </cell>
          <cell r="DF472">
            <v>0</v>
          </cell>
          <cell r="DG472">
            <v>0</v>
          </cell>
          <cell r="DH472">
            <v>0</v>
          </cell>
          <cell r="DI472">
            <v>0</v>
          </cell>
          <cell r="DJ472">
            <v>0</v>
          </cell>
          <cell r="DK472">
            <v>0</v>
          </cell>
          <cell r="DL472">
            <v>0</v>
          </cell>
          <cell r="DM472">
            <v>0</v>
          </cell>
          <cell r="DN472">
            <v>0</v>
          </cell>
          <cell r="DO472">
            <v>0</v>
          </cell>
          <cell r="DP472">
            <v>0</v>
          </cell>
          <cell r="DQ472">
            <v>0</v>
          </cell>
          <cell r="DR472">
            <v>0</v>
          </cell>
          <cell r="DS472">
            <v>0</v>
          </cell>
          <cell r="DT472">
            <v>0</v>
          </cell>
          <cell r="DU472">
            <v>0</v>
          </cell>
          <cell r="DV472">
            <v>0</v>
          </cell>
          <cell r="DW472">
            <v>0</v>
          </cell>
          <cell r="DX472">
            <v>0</v>
          </cell>
          <cell r="DY472">
            <v>0</v>
          </cell>
          <cell r="DZ472">
            <v>0</v>
          </cell>
          <cell r="EA472">
            <v>0</v>
          </cell>
          <cell r="EB472">
            <v>0</v>
          </cell>
          <cell r="EC472">
            <v>0</v>
          </cell>
          <cell r="ED472">
            <v>0</v>
          </cell>
        </row>
        <row r="473">
          <cell r="C473" t="str">
            <v>QF Wyoming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  <cell r="BZ473">
            <v>0</v>
          </cell>
          <cell r="CA473">
            <v>0</v>
          </cell>
          <cell r="CB473">
            <v>0</v>
          </cell>
          <cell r="CC473">
            <v>0</v>
          </cell>
          <cell r="CD473">
            <v>0</v>
          </cell>
          <cell r="CE473">
            <v>0</v>
          </cell>
          <cell r="CF473">
            <v>0</v>
          </cell>
          <cell r="CG473">
            <v>0</v>
          </cell>
          <cell r="CH473">
            <v>0</v>
          </cell>
          <cell r="CI473">
            <v>0</v>
          </cell>
          <cell r="CJ473">
            <v>0</v>
          </cell>
          <cell r="CK473">
            <v>0</v>
          </cell>
          <cell r="CL473">
            <v>0</v>
          </cell>
          <cell r="CM473">
            <v>0</v>
          </cell>
          <cell r="CN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  <cell r="CU473">
            <v>0</v>
          </cell>
          <cell r="CV473">
            <v>0</v>
          </cell>
          <cell r="CW473">
            <v>0</v>
          </cell>
          <cell r="CX473">
            <v>0</v>
          </cell>
          <cell r="CY473">
            <v>0</v>
          </cell>
          <cell r="CZ473">
            <v>0</v>
          </cell>
          <cell r="DA473">
            <v>0</v>
          </cell>
          <cell r="DB473">
            <v>0</v>
          </cell>
          <cell r="DC473">
            <v>0</v>
          </cell>
          <cell r="DD473">
            <v>0</v>
          </cell>
          <cell r="DE473">
            <v>0</v>
          </cell>
          <cell r="DF473">
            <v>0</v>
          </cell>
          <cell r="DG473">
            <v>0</v>
          </cell>
          <cell r="DH473">
            <v>0</v>
          </cell>
          <cell r="DI473">
            <v>0</v>
          </cell>
          <cell r="DJ473">
            <v>0</v>
          </cell>
          <cell r="DK473">
            <v>0</v>
          </cell>
          <cell r="DL473">
            <v>0</v>
          </cell>
          <cell r="DM473">
            <v>0</v>
          </cell>
          <cell r="DN473">
            <v>0</v>
          </cell>
          <cell r="DO473">
            <v>0</v>
          </cell>
          <cell r="DP473">
            <v>0</v>
          </cell>
          <cell r="DQ473">
            <v>0</v>
          </cell>
          <cell r="DR473">
            <v>0</v>
          </cell>
          <cell r="DS473">
            <v>0</v>
          </cell>
          <cell r="DT473">
            <v>0</v>
          </cell>
          <cell r="DU473">
            <v>0</v>
          </cell>
          <cell r="DV473">
            <v>0</v>
          </cell>
          <cell r="DW473">
            <v>0</v>
          </cell>
          <cell r="DX473">
            <v>0</v>
          </cell>
          <cell r="DY473">
            <v>0</v>
          </cell>
          <cell r="DZ473">
            <v>0</v>
          </cell>
          <cell r="EA473">
            <v>0</v>
          </cell>
          <cell r="EB473">
            <v>0</v>
          </cell>
          <cell r="EC473">
            <v>0</v>
          </cell>
          <cell r="ED473">
            <v>0</v>
          </cell>
        </row>
        <row r="475">
          <cell r="C475" t="str">
            <v>Biomass QF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  <cell r="BZ475">
            <v>0</v>
          </cell>
          <cell r="CA475">
            <v>0</v>
          </cell>
          <cell r="CB475">
            <v>0</v>
          </cell>
          <cell r="CC475">
            <v>0</v>
          </cell>
          <cell r="CD475">
            <v>0</v>
          </cell>
          <cell r="CE475">
            <v>0</v>
          </cell>
          <cell r="CF475">
            <v>0</v>
          </cell>
          <cell r="CG475">
            <v>0</v>
          </cell>
          <cell r="CH475">
            <v>0</v>
          </cell>
          <cell r="CI475">
            <v>0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P475">
            <v>0</v>
          </cell>
          <cell r="CQ475">
            <v>0</v>
          </cell>
          <cell r="CR475">
            <v>0</v>
          </cell>
          <cell r="CS475">
            <v>0</v>
          </cell>
          <cell r="CT475">
            <v>0</v>
          </cell>
          <cell r="CU475">
            <v>0</v>
          </cell>
          <cell r="CV475">
            <v>0</v>
          </cell>
          <cell r="CW475">
            <v>0</v>
          </cell>
          <cell r="CX475">
            <v>0</v>
          </cell>
          <cell r="CY475">
            <v>0</v>
          </cell>
          <cell r="CZ475">
            <v>0</v>
          </cell>
          <cell r="DA475">
            <v>0</v>
          </cell>
          <cell r="DB475">
            <v>0</v>
          </cell>
          <cell r="DC475">
            <v>0</v>
          </cell>
          <cell r="DD475">
            <v>0</v>
          </cell>
          <cell r="DE475">
            <v>0</v>
          </cell>
          <cell r="DF475">
            <v>0</v>
          </cell>
          <cell r="DG475">
            <v>0</v>
          </cell>
          <cell r="DH475">
            <v>0</v>
          </cell>
          <cell r="DI475">
            <v>0</v>
          </cell>
          <cell r="DJ475">
            <v>0</v>
          </cell>
          <cell r="DK475">
            <v>0</v>
          </cell>
          <cell r="DL475">
            <v>0</v>
          </cell>
          <cell r="DM475">
            <v>0</v>
          </cell>
          <cell r="DN475">
            <v>0</v>
          </cell>
          <cell r="DO475">
            <v>0</v>
          </cell>
          <cell r="DP475">
            <v>0</v>
          </cell>
          <cell r="DQ475">
            <v>0</v>
          </cell>
          <cell r="DR475">
            <v>0</v>
          </cell>
          <cell r="DS475">
            <v>0</v>
          </cell>
          <cell r="DT475">
            <v>0</v>
          </cell>
          <cell r="DU475">
            <v>0</v>
          </cell>
          <cell r="DV475">
            <v>0</v>
          </cell>
          <cell r="DW475">
            <v>0</v>
          </cell>
          <cell r="DX475">
            <v>0</v>
          </cell>
          <cell r="DY475">
            <v>0</v>
          </cell>
          <cell r="DZ475">
            <v>0</v>
          </cell>
          <cell r="EA475">
            <v>0</v>
          </cell>
          <cell r="EB475">
            <v>0</v>
          </cell>
          <cell r="EC475">
            <v>0</v>
          </cell>
          <cell r="ED475">
            <v>0</v>
          </cell>
        </row>
        <row r="476">
          <cell r="C476" t="str">
            <v>Black Cap II Solar QF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  <cell r="BZ476">
            <v>0</v>
          </cell>
          <cell r="CA476">
            <v>0</v>
          </cell>
          <cell r="CB476">
            <v>0</v>
          </cell>
          <cell r="CC476">
            <v>0</v>
          </cell>
          <cell r="CD476">
            <v>0</v>
          </cell>
          <cell r="CE476">
            <v>0</v>
          </cell>
          <cell r="CF476">
            <v>0</v>
          </cell>
          <cell r="CG476">
            <v>0</v>
          </cell>
          <cell r="CH476">
            <v>0</v>
          </cell>
          <cell r="CI476">
            <v>0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P476">
            <v>0</v>
          </cell>
          <cell r="CQ476">
            <v>0</v>
          </cell>
          <cell r="CR476">
            <v>0</v>
          </cell>
          <cell r="CS476">
            <v>0</v>
          </cell>
          <cell r="CT476">
            <v>0</v>
          </cell>
          <cell r="CU476">
            <v>0</v>
          </cell>
          <cell r="CV476">
            <v>0</v>
          </cell>
          <cell r="CW476">
            <v>0</v>
          </cell>
          <cell r="CX476">
            <v>0</v>
          </cell>
          <cell r="CY476">
            <v>0</v>
          </cell>
          <cell r="CZ476">
            <v>0</v>
          </cell>
          <cell r="DA476">
            <v>0</v>
          </cell>
          <cell r="DB476">
            <v>0</v>
          </cell>
          <cell r="DC476">
            <v>0</v>
          </cell>
          <cell r="DD476">
            <v>0</v>
          </cell>
          <cell r="DE476">
            <v>0</v>
          </cell>
          <cell r="DF476">
            <v>0</v>
          </cell>
          <cell r="DG476">
            <v>0</v>
          </cell>
          <cell r="DH476">
            <v>0</v>
          </cell>
          <cell r="DI476">
            <v>0</v>
          </cell>
          <cell r="DJ476">
            <v>0</v>
          </cell>
          <cell r="DK476">
            <v>0</v>
          </cell>
          <cell r="DL476">
            <v>0</v>
          </cell>
          <cell r="DM476">
            <v>0</v>
          </cell>
          <cell r="DN476">
            <v>0</v>
          </cell>
          <cell r="DO476">
            <v>0</v>
          </cell>
          <cell r="DP476">
            <v>0</v>
          </cell>
          <cell r="DQ476">
            <v>0</v>
          </cell>
          <cell r="DR476">
            <v>0</v>
          </cell>
          <cell r="DS476">
            <v>0</v>
          </cell>
          <cell r="DT476">
            <v>0</v>
          </cell>
          <cell r="DU476">
            <v>0</v>
          </cell>
          <cell r="DV476">
            <v>0</v>
          </cell>
          <cell r="DW476">
            <v>0</v>
          </cell>
          <cell r="DX476">
            <v>0</v>
          </cell>
          <cell r="DY476">
            <v>0</v>
          </cell>
          <cell r="DZ476">
            <v>0</v>
          </cell>
          <cell r="EA476">
            <v>0</v>
          </cell>
          <cell r="EB476">
            <v>0</v>
          </cell>
          <cell r="EC476">
            <v>0</v>
          </cell>
          <cell r="ED476">
            <v>0</v>
          </cell>
        </row>
        <row r="477">
          <cell r="C477" t="str">
            <v>Champlin Blue Mtn Wind QF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  <cell r="BZ477">
            <v>0</v>
          </cell>
          <cell r="CA477">
            <v>0</v>
          </cell>
          <cell r="CB477">
            <v>0</v>
          </cell>
          <cell r="CC477">
            <v>0</v>
          </cell>
          <cell r="CD477">
            <v>0</v>
          </cell>
          <cell r="CE477">
            <v>0</v>
          </cell>
          <cell r="CF477">
            <v>0</v>
          </cell>
          <cell r="CG477">
            <v>0</v>
          </cell>
          <cell r="CH477">
            <v>0</v>
          </cell>
          <cell r="CI477">
            <v>0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P477">
            <v>0</v>
          </cell>
          <cell r="CQ477">
            <v>0</v>
          </cell>
          <cell r="CR477">
            <v>0</v>
          </cell>
          <cell r="CS477">
            <v>0</v>
          </cell>
          <cell r="CT477">
            <v>0</v>
          </cell>
          <cell r="CU477">
            <v>0</v>
          </cell>
          <cell r="CV477">
            <v>0</v>
          </cell>
          <cell r="CW477">
            <v>0</v>
          </cell>
          <cell r="CX477">
            <v>0</v>
          </cell>
          <cell r="CY477">
            <v>0</v>
          </cell>
          <cell r="CZ477">
            <v>0</v>
          </cell>
          <cell r="DA477">
            <v>0</v>
          </cell>
          <cell r="DB477">
            <v>0</v>
          </cell>
          <cell r="DC477">
            <v>0</v>
          </cell>
          <cell r="DD477">
            <v>0</v>
          </cell>
          <cell r="DE477">
            <v>0</v>
          </cell>
          <cell r="DF477">
            <v>0</v>
          </cell>
          <cell r="DG477">
            <v>0</v>
          </cell>
          <cell r="DH477">
            <v>0</v>
          </cell>
          <cell r="DI477">
            <v>0</v>
          </cell>
          <cell r="DJ477">
            <v>0</v>
          </cell>
          <cell r="DK477">
            <v>0</v>
          </cell>
          <cell r="DL477">
            <v>0</v>
          </cell>
          <cell r="DM477">
            <v>0</v>
          </cell>
          <cell r="DN477">
            <v>0</v>
          </cell>
          <cell r="DO477">
            <v>0</v>
          </cell>
          <cell r="DP477">
            <v>0</v>
          </cell>
          <cell r="DQ477">
            <v>0</v>
          </cell>
          <cell r="DR477">
            <v>0</v>
          </cell>
          <cell r="DS477">
            <v>0</v>
          </cell>
          <cell r="DT477">
            <v>0</v>
          </cell>
          <cell r="DU477">
            <v>0</v>
          </cell>
          <cell r="DV477">
            <v>0</v>
          </cell>
          <cell r="DW477">
            <v>0</v>
          </cell>
          <cell r="DX477">
            <v>0</v>
          </cell>
          <cell r="DY477">
            <v>0</v>
          </cell>
          <cell r="DZ477">
            <v>0</v>
          </cell>
          <cell r="EA477">
            <v>0</v>
          </cell>
          <cell r="EB477">
            <v>0</v>
          </cell>
          <cell r="EC477">
            <v>0</v>
          </cell>
          <cell r="ED477">
            <v>0</v>
          </cell>
        </row>
        <row r="478">
          <cell r="C478" t="str">
            <v>Chevron Wind QF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  <cell r="BZ478">
            <v>0</v>
          </cell>
          <cell r="CA478">
            <v>0</v>
          </cell>
          <cell r="CB478">
            <v>0</v>
          </cell>
          <cell r="CC478">
            <v>0</v>
          </cell>
          <cell r="CD478">
            <v>0</v>
          </cell>
          <cell r="CE478">
            <v>0</v>
          </cell>
          <cell r="CF478">
            <v>0</v>
          </cell>
          <cell r="CG478">
            <v>0</v>
          </cell>
          <cell r="CH478">
            <v>0</v>
          </cell>
          <cell r="CI478">
            <v>0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P478">
            <v>0</v>
          </cell>
          <cell r="CQ478">
            <v>0</v>
          </cell>
          <cell r="CR478">
            <v>0</v>
          </cell>
          <cell r="CS478">
            <v>0</v>
          </cell>
          <cell r="CT478">
            <v>0</v>
          </cell>
          <cell r="CU478">
            <v>0</v>
          </cell>
          <cell r="CV478">
            <v>0</v>
          </cell>
          <cell r="CW478">
            <v>0</v>
          </cell>
          <cell r="CX478">
            <v>0</v>
          </cell>
          <cell r="CY478">
            <v>0</v>
          </cell>
          <cell r="CZ478">
            <v>0</v>
          </cell>
          <cell r="DA478">
            <v>0</v>
          </cell>
          <cell r="DB478">
            <v>0</v>
          </cell>
          <cell r="DC478">
            <v>0</v>
          </cell>
          <cell r="DD478">
            <v>0</v>
          </cell>
          <cell r="DE478">
            <v>0</v>
          </cell>
          <cell r="DF478">
            <v>0</v>
          </cell>
          <cell r="DG478">
            <v>0</v>
          </cell>
          <cell r="DH478">
            <v>0</v>
          </cell>
          <cell r="DI478">
            <v>0</v>
          </cell>
          <cell r="DJ478">
            <v>0</v>
          </cell>
          <cell r="DK478">
            <v>0</v>
          </cell>
          <cell r="DL478">
            <v>0</v>
          </cell>
          <cell r="DM478">
            <v>0</v>
          </cell>
          <cell r="DN478">
            <v>0</v>
          </cell>
          <cell r="DO478">
            <v>0</v>
          </cell>
          <cell r="DP478">
            <v>0</v>
          </cell>
          <cell r="DQ478">
            <v>0</v>
          </cell>
          <cell r="DR478">
            <v>0</v>
          </cell>
          <cell r="DS478">
            <v>0</v>
          </cell>
          <cell r="DT478">
            <v>0</v>
          </cell>
          <cell r="DU478">
            <v>0</v>
          </cell>
          <cell r="DV478">
            <v>0</v>
          </cell>
          <cell r="DW478">
            <v>0</v>
          </cell>
          <cell r="DX478">
            <v>0</v>
          </cell>
          <cell r="DY478">
            <v>0</v>
          </cell>
          <cell r="DZ478">
            <v>0</v>
          </cell>
          <cell r="EA478">
            <v>0</v>
          </cell>
          <cell r="EB478">
            <v>0</v>
          </cell>
          <cell r="EC478">
            <v>0</v>
          </cell>
          <cell r="ED478">
            <v>0</v>
          </cell>
        </row>
        <row r="479">
          <cell r="C479" t="str">
            <v xml:space="preserve">Douglas County Forest Products QF   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  <cell r="BZ479">
            <v>0</v>
          </cell>
          <cell r="CA479">
            <v>0</v>
          </cell>
          <cell r="CB479">
            <v>0</v>
          </cell>
          <cell r="CC479">
            <v>0</v>
          </cell>
          <cell r="CD479">
            <v>0</v>
          </cell>
          <cell r="CE479">
            <v>0</v>
          </cell>
          <cell r="CF479">
            <v>0</v>
          </cell>
          <cell r="CG479">
            <v>0</v>
          </cell>
          <cell r="CH479">
            <v>0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P479">
            <v>0</v>
          </cell>
          <cell r="CQ479">
            <v>0</v>
          </cell>
          <cell r="CR479">
            <v>0</v>
          </cell>
          <cell r="CS479">
            <v>0</v>
          </cell>
          <cell r="CT479">
            <v>0</v>
          </cell>
          <cell r="CU479">
            <v>0</v>
          </cell>
          <cell r="CV479">
            <v>0</v>
          </cell>
          <cell r="CW479">
            <v>0</v>
          </cell>
          <cell r="CX479">
            <v>0</v>
          </cell>
          <cell r="CY479">
            <v>0</v>
          </cell>
          <cell r="CZ479">
            <v>0</v>
          </cell>
          <cell r="DA479">
            <v>0</v>
          </cell>
          <cell r="DB479">
            <v>0</v>
          </cell>
          <cell r="DC479">
            <v>0</v>
          </cell>
          <cell r="DD479">
            <v>0</v>
          </cell>
          <cell r="DE479">
            <v>0</v>
          </cell>
          <cell r="DF479">
            <v>0</v>
          </cell>
          <cell r="DG479">
            <v>0</v>
          </cell>
          <cell r="DH479">
            <v>0</v>
          </cell>
          <cell r="DI479">
            <v>0</v>
          </cell>
          <cell r="DJ479">
            <v>0</v>
          </cell>
          <cell r="DK479">
            <v>0</v>
          </cell>
          <cell r="DL479">
            <v>0</v>
          </cell>
          <cell r="DM479">
            <v>0</v>
          </cell>
          <cell r="DN479">
            <v>0</v>
          </cell>
          <cell r="DO479">
            <v>0</v>
          </cell>
          <cell r="DP479">
            <v>0</v>
          </cell>
          <cell r="DQ479">
            <v>0</v>
          </cell>
          <cell r="DR479">
            <v>0</v>
          </cell>
          <cell r="DS479">
            <v>0</v>
          </cell>
          <cell r="DT479">
            <v>0</v>
          </cell>
          <cell r="DU479">
            <v>0</v>
          </cell>
          <cell r="DV479">
            <v>0</v>
          </cell>
          <cell r="DW479">
            <v>0</v>
          </cell>
          <cell r="DX479">
            <v>0</v>
          </cell>
          <cell r="DY479">
            <v>0</v>
          </cell>
          <cell r="DZ479">
            <v>0</v>
          </cell>
          <cell r="EA479">
            <v>0</v>
          </cell>
          <cell r="EB479">
            <v>0</v>
          </cell>
          <cell r="EC479">
            <v>0</v>
          </cell>
          <cell r="ED479">
            <v>0</v>
          </cell>
        </row>
        <row r="480">
          <cell r="C480" t="str">
            <v>Evergreen BioPower QF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  <cell r="BZ480">
            <v>0</v>
          </cell>
          <cell r="CA480">
            <v>0</v>
          </cell>
          <cell r="CB480">
            <v>0</v>
          </cell>
          <cell r="CC480">
            <v>0</v>
          </cell>
          <cell r="CD480">
            <v>0</v>
          </cell>
          <cell r="CE480">
            <v>0</v>
          </cell>
          <cell r="CF480">
            <v>0</v>
          </cell>
          <cell r="CG480">
            <v>0</v>
          </cell>
          <cell r="CH480">
            <v>0</v>
          </cell>
          <cell r="CI480">
            <v>0</v>
          </cell>
          <cell r="CJ480">
            <v>0</v>
          </cell>
          <cell r="CK480">
            <v>0</v>
          </cell>
          <cell r="CL480">
            <v>0</v>
          </cell>
          <cell r="CM480">
            <v>0</v>
          </cell>
          <cell r="CN480">
            <v>0</v>
          </cell>
          <cell r="CO480">
            <v>0</v>
          </cell>
          <cell r="CP480">
            <v>0</v>
          </cell>
          <cell r="CQ480">
            <v>0</v>
          </cell>
          <cell r="CR480">
            <v>0</v>
          </cell>
          <cell r="CS480">
            <v>0</v>
          </cell>
          <cell r="CT480">
            <v>0</v>
          </cell>
          <cell r="CU480">
            <v>0</v>
          </cell>
          <cell r="CV480">
            <v>0</v>
          </cell>
          <cell r="CW480">
            <v>0</v>
          </cell>
          <cell r="CX480">
            <v>0</v>
          </cell>
          <cell r="CY480">
            <v>0</v>
          </cell>
          <cell r="CZ480">
            <v>0</v>
          </cell>
          <cell r="DA480">
            <v>0</v>
          </cell>
          <cell r="DB480">
            <v>0</v>
          </cell>
          <cell r="DC480">
            <v>0</v>
          </cell>
          <cell r="DD480">
            <v>0</v>
          </cell>
          <cell r="DE480">
            <v>0</v>
          </cell>
          <cell r="DF480">
            <v>0</v>
          </cell>
          <cell r="DG480">
            <v>0</v>
          </cell>
          <cell r="DH480">
            <v>0</v>
          </cell>
          <cell r="DI480">
            <v>0</v>
          </cell>
          <cell r="DJ480">
            <v>0</v>
          </cell>
          <cell r="DK480">
            <v>0</v>
          </cell>
          <cell r="DL480">
            <v>0</v>
          </cell>
          <cell r="DM480">
            <v>0</v>
          </cell>
          <cell r="DN480">
            <v>0</v>
          </cell>
          <cell r="DO480">
            <v>0</v>
          </cell>
          <cell r="DP480">
            <v>0</v>
          </cell>
          <cell r="DQ480">
            <v>0</v>
          </cell>
          <cell r="DR480">
            <v>0</v>
          </cell>
          <cell r="DS480">
            <v>0</v>
          </cell>
          <cell r="DT480">
            <v>0</v>
          </cell>
          <cell r="DU480">
            <v>0</v>
          </cell>
          <cell r="DV480">
            <v>0</v>
          </cell>
          <cell r="DW480">
            <v>0</v>
          </cell>
          <cell r="DX480">
            <v>0</v>
          </cell>
          <cell r="DY480">
            <v>0</v>
          </cell>
          <cell r="DZ480">
            <v>0</v>
          </cell>
          <cell r="EA480">
            <v>0</v>
          </cell>
          <cell r="EB480">
            <v>0</v>
          </cell>
          <cell r="EC480">
            <v>0</v>
          </cell>
          <cell r="ED480">
            <v>0</v>
          </cell>
        </row>
        <row r="481">
          <cell r="C481" t="str">
            <v>Everpower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  <cell r="BZ481">
            <v>0</v>
          </cell>
          <cell r="CA481">
            <v>0</v>
          </cell>
          <cell r="CB481">
            <v>0</v>
          </cell>
          <cell r="CC481">
            <v>0</v>
          </cell>
          <cell r="CD481">
            <v>0</v>
          </cell>
          <cell r="CE481">
            <v>0</v>
          </cell>
          <cell r="CF481">
            <v>0</v>
          </cell>
          <cell r="CG481">
            <v>0</v>
          </cell>
          <cell r="CH481">
            <v>0</v>
          </cell>
          <cell r="CI481">
            <v>0</v>
          </cell>
          <cell r="CJ481">
            <v>0</v>
          </cell>
          <cell r="CK481">
            <v>0</v>
          </cell>
          <cell r="CL481">
            <v>0</v>
          </cell>
          <cell r="CM481">
            <v>0</v>
          </cell>
          <cell r="CN481">
            <v>0</v>
          </cell>
          <cell r="CO481">
            <v>0</v>
          </cell>
          <cell r="CP481">
            <v>0</v>
          </cell>
          <cell r="CQ481">
            <v>0</v>
          </cell>
          <cell r="CR481">
            <v>0</v>
          </cell>
          <cell r="CS481">
            <v>0</v>
          </cell>
          <cell r="CT481">
            <v>0</v>
          </cell>
          <cell r="CU481">
            <v>0</v>
          </cell>
          <cell r="CV481">
            <v>0</v>
          </cell>
          <cell r="CW481">
            <v>0</v>
          </cell>
          <cell r="CX481">
            <v>0</v>
          </cell>
          <cell r="CY481">
            <v>0</v>
          </cell>
          <cell r="CZ481">
            <v>0</v>
          </cell>
          <cell r="DA481">
            <v>0</v>
          </cell>
          <cell r="DB481">
            <v>0</v>
          </cell>
          <cell r="DC481">
            <v>0</v>
          </cell>
          <cell r="DD481">
            <v>0</v>
          </cell>
          <cell r="DE481">
            <v>0</v>
          </cell>
          <cell r="DF481">
            <v>0</v>
          </cell>
          <cell r="DG481">
            <v>0</v>
          </cell>
          <cell r="DH481">
            <v>0</v>
          </cell>
          <cell r="DI481">
            <v>0</v>
          </cell>
          <cell r="DJ481">
            <v>0</v>
          </cell>
          <cell r="DK481">
            <v>0</v>
          </cell>
          <cell r="DL481">
            <v>0</v>
          </cell>
          <cell r="DM481">
            <v>0</v>
          </cell>
          <cell r="DN481">
            <v>0</v>
          </cell>
          <cell r="DO481">
            <v>0</v>
          </cell>
          <cell r="DP481">
            <v>0</v>
          </cell>
          <cell r="DQ481">
            <v>0</v>
          </cell>
          <cell r="DR481">
            <v>0</v>
          </cell>
          <cell r="DS481">
            <v>0</v>
          </cell>
          <cell r="DT481">
            <v>0</v>
          </cell>
          <cell r="DU481">
            <v>0</v>
          </cell>
          <cell r="DV481">
            <v>0</v>
          </cell>
          <cell r="DW481">
            <v>0</v>
          </cell>
          <cell r="DX481">
            <v>0</v>
          </cell>
          <cell r="DY481">
            <v>0</v>
          </cell>
          <cell r="DZ481">
            <v>0</v>
          </cell>
          <cell r="EA481">
            <v>0</v>
          </cell>
          <cell r="EB481">
            <v>0</v>
          </cell>
          <cell r="EC481">
            <v>0</v>
          </cell>
          <cell r="ED481">
            <v>0</v>
          </cell>
        </row>
        <row r="482">
          <cell r="C482" t="str">
            <v>First Wind QF Projects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0</v>
          </cell>
          <cell r="CA482">
            <v>0</v>
          </cell>
          <cell r="CB482">
            <v>0</v>
          </cell>
          <cell r="CC482">
            <v>0</v>
          </cell>
          <cell r="CD482">
            <v>0</v>
          </cell>
          <cell r="CE482">
            <v>0</v>
          </cell>
          <cell r="CF482">
            <v>0</v>
          </cell>
          <cell r="CG482">
            <v>0</v>
          </cell>
          <cell r="CH482">
            <v>0</v>
          </cell>
          <cell r="CI482">
            <v>0</v>
          </cell>
          <cell r="CJ482">
            <v>0</v>
          </cell>
          <cell r="CK482">
            <v>0</v>
          </cell>
          <cell r="CL482">
            <v>0</v>
          </cell>
          <cell r="CM482">
            <v>0</v>
          </cell>
          <cell r="CN482">
            <v>0</v>
          </cell>
          <cell r="CO482">
            <v>0</v>
          </cell>
          <cell r="CP482">
            <v>0</v>
          </cell>
          <cell r="CQ482">
            <v>0</v>
          </cell>
          <cell r="CR482">
            <v>0</v>
          </cell>
          <cell r="CS482">
            <v>0</v>
          </cell>
          <cell r="CT482">
            <v>0</v>
          </cell>
          <cell r="CU482">
            <v>0</v>
          </cell>
          <cell r="CV482">
            <v>0</v>
          </cell>
          <cell r="CW482">
            <v>0</v>
          </cell>
          <cell r="CX482">
            <v>0</v>
          </cell>
          <cell r="CY482">
            <v>0</v>
          </cell>
          <cell r="CZ482">
            <v>0</v>
          </cell>
          <cell r="DA482">
            <v>0</v>
          </cell>
          <cell r="DB482">
            <v>0</v>
          </cell>
          <cell r="DC482">
            <v>0</v>
          </cell>
          <cell r="DD482">
            <v>0</v>
          </cell>
          <cell r="DE482">
            <v>0</v>
          </cell>
          <cell r="DF482">
            <v>0</v>
          </cell>
          <cell r="DG482">
            <v>0</v>
          </cell>
          <cell r="DH482">
            <v>0</v>
          </cell>
          <cell r="DI482">
            <v>0</v>
          </cell>
          <cell r="DJ482">
            <v>0</v>
          </cell>
          <cell r="DK482">
            <v>0</v>
          </cell>
          <cell r="DL482">
            <v>0</v>
          </cell>
          <cell r="DM482">
            <v>0</v>
          </cell>
          <cell r="DN482">
            <v>0</v>
          </cell>
          <cell r="DO482">
            <v>0</v>
          </cell>
          <cell r="DP482">
            <v>0</v>
          </cell>
          <cell r="DQ482">
            <v>0</v>
          </cell>
          <cell r="DR482">
            <v>0</v>
          </cell>
          <cell r="DS482">
            <v>0</v>
          </cell>
          <cell r="DT482">
            <v>0</v>
          </cell>
          <cell r="DU482">
            <v>0</v>
          </cell>
          <cell r="DV482">
            <v>0</v>
          </cell>
          <cell r="DW482">
            <v>0</v>
          </cell>
          <cell r="DX482">
            <v>0</v>
          </cell>
          <cell r="DY482">
            <v>0</v>
          </cell>
          <cell r="DZ482">
            <v>0</v>
          </cell>
          <cell r="EA482">
            <v>0</v>
          </cell>
          <cell r="EB482">
            <v>0</v>
          </cell>
          <cell r="EC482">
            <v>0</v>
          </cell>
          <cell r="ED482">
            <v>0</v>
          </cell>
        </row>
        <row r="483">
          <cell r="C483" t="str">
            <v>Five Pine Wind QF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  <cell r="BZ483">
            <v>0</v>
          </cell>
          <cell r="CA483">
            <v>0</v>
          </cell>
          <cell r="CB483">
            <v>0</v>
          </cell>
          <cell r="CC483">
            <v>0</v>
          </cell>
          <cell r="CD483">
            <v>0</v>
          </cell>
          <cell r="CE483">
            <v>0</v>
          </cell>
          <cell r="CF483">
            <v>0</v>
          </cell>
          <cell r="CG483">
            <v>0</v>
          </cell>
          <cell r="CH483">
            <v>0</v>
          </cell>
          <cell r="CI483">
            <v>0</v>
          </cell>
          <cell r="CJ483">
            <v>0</v>
          </cell>
          <cell r="CK483">
            <v>0</v>
          </cell>
          <cell r="CL483">
            <v>0</v>
          </cell>
          <cell r="CM483">
            <v>0</v>
          </cell>
          <cell r="CN483">
            <v>0</v>
          </cell>
          <cell r="CO483">
            <v>0</v>
          </cell>
          <cell r="CP483">
            <v>0</v>
          </cell>
          <cell r="CQ483">
            <v>0</v>
          </cell>
          <cell r="CR483">
            <v>0</v>
          </cell>
          <cell r="CS483">
            <v>0</v>
          </cell>
          <cell r="CT483">
            <v>0</v>
          </cell>
          <cell r="CU483">
            <v>0</v>
          </cell>
          <cell r="CV483">
            <v>0</v>
          </cell>
          <cell r="CW483">
            <v>0</v>
          </cell>
          <cell r="CX483">
            <v>0</v>
          </cell>
          <cell r="CY483">
            <v>0</v>
          </cell>
          <cell r="CZ483">
            <v>0</v>
          </cell>
          <cell r="DA483">
            <v>0</v>
          </cell>
          <cell r="DB483">
            <v>0</v>
          </cell>
          <cell r="DC483">
            <v>0</v>
          </cell>
          <cell r="DD483">
            <v>0</v>
          </cell>
          <cell r="DE483">
            <v>0</v>
          </cell>
          <cell r="DF483">
            <v>0</v>
          </cell>
          <cell r="DG483">
            <v>0</v>
          </cell>
          <cell r="DH483">
            <v>0</v>
          </cell>
          <cell r="DI483">
            <v>0</v>
          </cell>
          <cell r="DJ483">
            <v>0</v>
          </cell>
          <cell r="DK483">
            <v>0</v>
          </cell>
          <cell r="DL483">
            <v>0</v>
          </cell>
          <cell r="DM483">
            <v>0</v>
          </cell>
          <cell r="DN483">
            <v>0</v>
          </cell>
          <cell r="DO483">
            <v>0</v>
          </cell>
          <cell r="DP483">
            <v>0</v>
          </cell>
          <cell r="DQ483">
            <v>0</v>
          </cell>
          <cell r="DR483">
            <v>0</v>
          </cell>
          <cell r="DS483">
            <v>0</v>
          </cell>
          <cell r="DT483">
            <v>0</v>
          </cell>
          <cell r="DU483">
            <v>0</v>
          </cell>
          <cell r="DV483">
            <v>0</v>
          </cell>
          <cell r="DW483">
            <v>0</v>
          </cell>
          <cell r="DX483">
            <v>0</v>
          </cell>
          <cell r="DY483">
            <v>0</v>
          </cell>
          <cell r="DZ483">
            <v>0</v>
          </cell>
          <cell r="EA483">
            <v>0</v>
          </cell>
          <cell r="EB483">
            <v>0</v>
          </cell>
          <cell r="EC483">
            <v>0</v>
          </cell>
          <cell r="ED483">
            <v>0</v>
          </cell>
        </row>
        <row r="484">
          <cell r="C484" t="str">
            <v>Foote Creek II &amp; III Wind QF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  <cell r="BZ484">
            <v>0</v>
          </cell>
          <cell r="CA484">
            <v>0</v>
          </cell>
          <cell r="CB484">
            <v>0</v>
          </cell>
          <cell r="CC484">
            <v>0</v>
          </cell>
          <cell r="CD484">
            <v>0</v>
          </cell>
          <cell r="CE484">
            <v>0</v>
          </cell>
          <cell r="CF484">
            <v>0</v>
          </cell>
          <cell r="CG484">
            <v>0</v>
          </cell>
          <cell r="CH484">
            <v>0</v>
          </cell>
          <cell r="CI484">
            <v>0</v>
          </cell>
          <cell r="CJ484">
            <v>0</v>
          </cell>
          <cell r="CK484">
            <v>0</v>
          </cell>
          <cell r="CL484">
            <v>0</v>
          </cell>
          <cell r="CM484">
            <v>0</v>
          </cell>
          <cell r="CN484">
            <v>0</v>
          </cell>
          <cell r="CO484">
            <v>0</v>
          </cell>
          <cell r="CP484">
            <v>0</v>
          </cell>
          <cell r="CQ484">
            <v>0</v>
          </cell>
          <cell r="CR484">
            <v>0</v>
          </cell>
          <cell r="CS484">
            <v>0</v>
          </cell>
          <cell r="CT484">
            <v>0</v>
          </cell>
          <cell r="CU484">
            <v>0</v>
          </cell>
          <cell r="CV484">
            <v>0</v>
          </cell>
          <cell r="CW484">
            <v>0</v>
          </cell>
          <cell r="CX484">
            <v>0</v>
          </cell>
          <cell r="CY484">
            <v>0</v>
          </cell>
          <cell r="CZ484">
            <v>0</v>
          </cell>
          <cell r="DA484">
            <v>0</v>
          </cell>
          <cell r="DB484">
            <v>0</v>
          </cell>
          <cell r="DC484">
            <v>0</v>
          </cell>
          <cell r="DD484">
            <v>0</v>
          </cell>
          <cell r="DE484">
            <v>0</v>
          </cell>
          <cell r="DF484">
            <v>0</v>
          </cell>
          <cell r="DG484">
            <v>0</v>
          </cell>
          <cell r="DH484">
            <v>0</v>
          </cell>
          <cell r="DI484">
            <v>0</v>
          </cell>
          <cell r="DJ484">
            <v>0</v>
          </cell>
          <cell r="DK484">
            <v>0</v>
          </cell>
          <cell r="DL484">
            <v>0</v>
          </cell>
          <cell r="DM484">
            <v>0</v>
          </cell>
          <cell r="DN484">
            <v>0</v>
          </cell>
          <cell r="DO484">
            <v>0</v>
          </cell>
          <cell r="DP484">
            <v>0</v>
          </cell>
          <cell r="DQ484">
            <v>0</v>
          </cell>
          <cell r="DR484">
            <v>0</v>
          </cell>
          <cell r="DS484">
            <v>0</v>
          </cell>
          <cell r="DT484">
            <v>0</v>
          </cell>
          <cell r="DU484">
            <v>0</v>
          </cell>
          <cell r="DV484">
            <v>0</v>
          </cell>
          <cell r="DW484">
            <v>0</v>
          </cell>
          <cell r="DX484">
            <v>0</v>
          </cell>
          <cell r="DY484">
            <v>0</v>
          </cell>
          <cell r="DZ484">
            <v>0</v>
          </cell>
          <cell r="EA484">
            <v>0</v>
          </cell>
          <cell r="EB484">
            <v>0</v>
          </cell>
          <cell r="EC484">
            <v>0</v>
          </cell>
          <cell r="ED484">
            <v>0</v>
          </cell>
        </row>
        <row r="485">
          <cell r="C485" t="str">
            <v>Kennecott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  <cell r="BZ485">
            <v>0</v>
          </cell>
          <cell r="CA485">
            <v>0</v>
          </cell>
          <cell r="CB485">
            <v>0</v>
          </cell>
          <cell r="CC485">
            <v>0</v>
          </cell>
          <cell r="CD485">
            <v>0</v>
          </cell>
          <cell r="CE485">
            <v>0</v>
          </cell>
          <cell r="CF485">
            <v>0</v>
          </cell>
          <cell r="CG485">
            <v>0</v>
          </cell>
          <cell r="CH485">
            <v>0</v>
          </cell>
          <cell r="CI485">
            <v>0</v>
          </cell>
          <cell r="CJ485">
            <v>0</v>
          </cell>
          <cell r="CK485">
            <v>0</v>
          </cell>
          <cell r="CL485">
            <v>0</v>
          </cell>
          <cell r="CM485">
            <v>0</v>
          </cell>
          <cell r="CN485">
            <v>0</v>
          </cell>
          <cell r="CO485">
            <v>0</v>
          </cell>
          <cell r="CP485">
            <v>0</v>
          </cell>
          <cell r="CQ485">
            <v>0</v>
          </cell>
          <cell r="CR485">
            <v>0</v>
          </cell>
          <cell r="CS485">
            <v>0</v>
          </cell>
          <cell r="CT485">
            <v>0</v>
          </cell>
          <cell r="CU485">
            <v>0</v>
          </cell>
          <cell r="CV485">
            <v>0</v>
          </cell>
          <cell r="CW485">
            <v>0</v>
          </cell>
          <cell r="CX485">
            <v>0</v>
          </cell>
          <cell r="CY485">
            <v>0</v>
          </cell>
          <cell r="CZ485">
            <v>0</v>
          </cell>
          <cell r="DA485">
            <v>0</v>
          </cell>
          <cell r="DB485">
            <v>0</v>
          </cell>
          <cell r="DC485">
            <v>0</v>
          </cell>
          <cell r="DD485">
            <v>0</v>
          </cell>
          <cell r="DE485">
            <v>0</v>
          </cell>
          <cell r="DF485">
            <v>0</v>
          </cell>
          <cell r="DG485">
            <v>0</v>
          </cell>
          <cell r="DH485">
            <v>0</v>
          </cell>
          <cell r="DI485">
            <v>0</v>
          </cell>
          <cell r="DJ485">
            <v>0</v>
          </cell>
          <cell r="DK485">
            <v>0</v>
          </cell>
          <cell r="DL485">
            <v>0</v>
          </cell>
          <cell r="DM485">
            <v>0</v>
          </cell>
          <cell r="DN485">
            <v>0</v>
          </cell>
          <cell r="DO485">
            <v>0</v>
          </cell>
          <cell r="DP485">
            <v>0</v>
          </cell>
          <cell r="DQ485">
            <v>0</v>
          </cell>
          <cell r="DR485">
            <v>0</v>
          </cell>
          <cell r="DS485">
            <v>0</v>
          </cell>
          <cell r="DT485">
            <v>0</v>
          </cell>
          <cell r="DU485">
            <v>0</v>
          </cell>
          <cell r="DV485">
            <v>0</v>
          </cell>
          <cell r="DW485">
            <v>0</v>
          </cell>
          <cell r="DX485">
            <v>0</v>
          </cell>
          <cell r="DY485">
            <v>0</v>
          </cell>
          <cell r="DZ485">
            <v>0</v>
          </cell>
          <cell r="EA485">
            <v>0</v>
          </cell>
          <cell r="EB485">
            <v>0</v>
          </cell>
          <cell r="EC485">
            <v>0</v>
          </cell>
          <cell r="ED485">
            <v>0</v>
          </cell>
        </row>
        <row r="486">
          <cell r="C486" t="str">
            <v>Latigo Wind Park QF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  <cell r="BZ486">
            <v>0</v>
          </cell>
          <cell r="CA486">
            <v>0</v>
          </cell>
          <cell r="CB486">
            <v>0</v>
          </cell>
          <cell r="CC486">
            <v>0</v>
          </cell>
          <cell r="CD486">
            <v>0</v>
          </cell>
          <cell r="CE486">
            <v>0</v>
          </cell>
          <cell r="CF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  <cell r="CU486">
            <v>0</v>
          </cell>
          <cell r="CV486">
            <v>0</v>
          </cell>
          <cell r="CW486">
            <v>0</v>
          </cell>
          <cell r="CX486">
            <v>0</v>
          </cell>
          <cell r="CY486">
            <v>0</v>
          </cell>
          <cell r="CZ486">
            <v>0</v>
          </cell>
          <cell r="DA486">
            <v>0</v>
          </cell>
          <cell r="DB486">
            <v>0</v>
          </cell>
          <cell r="DC486">
            <v>0</v>
          </cell>
          <cell r="DD486">
            <v>0</v>
          </cell>
          <cell r="DE486">
            <v>0</v>
          </cell>
          <cell r="DF486">
            <v>0</v>
          </cell>
          <cell r="DG486">
            <v>0</v>
          </cell>
          <cell r="DH486">
            <v>0</v>
          </cell>
          <cell r="DI486">
            <v>0</v>
          </cell>
          <cell r="DJ486">
            <v>0</v>
          </cell>
          <cell r="DK486">
            <v>0</v>
          </cell>
          <cell r="DL486">
            <v>0</v>
          </cell>
          <cell r="DM486">
            <v>0</v>
          </cell>
          <cell r="DN486">
            <v>0</v>
          </cell>
          <cell r="DO486">
            <v>0</v>
          </cell>
          <cell r="DP486">
            <v>0</v>
          </cell>
          <cell r="DQ486">
            <v>0</v>
          </cell>
          <cell r="DR486">
            <v>0</v>
          </cell>
          <cell r="DS486">
            <v>0</v>
          </cell>
          <cell r="DT486">
            <v>0</v>
          </cell>
          <cell r="DU486">
            <v>0</v>
          </cell>
          <cell r="DV486">
            <v>0</v>
          </cell>
          <cell r="DW486">
            <v>0</v>
          </cell>
          <cell r="DX486">
            <v>0</v>
          </cell>
          <cell r="DY486">
            <v>0</v>
          </cell>
          <cell r="DZ486">
            <v>0</v>
          </cell>
          <cell r="EA486">
            <v>0</v>
          </cell>
          <cell r="EB486">
            <v>0</v>
          </cell>
          <cell r="EC486">
            <v>0</v>
          </cell>
          <cell r="ED486">
            <v>0</v>
          </cell>
        </row>
        <row r="487">
          <cell r="C487" t="str">
            <v>Sage I &amp; II Solar QF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  <cell r="BZ487">
            <v>0</v>
          </cell>
          <cell r="CA487">
            <v>0</v>
          </cell>
          <cell r="CB487">
            <v>0</v>
          </cell>
          <cell r="CC487">
            <v>0</v>
          </cell>
          <cell r="CD487">
            <v>0</v>
          </cell>
          <cell r="CE487">
            <v>0</v>
          </cell>
          <cell r="CF487">
            <v>0</v>
          </cell>
          <cell r="CG487">
            <v>0</v>
          </cell>
          <cell r="CH487">
            <v>0</v>
          </cell>
          <cell r="CI487">
            <v>0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P487">
            <v>0</v>
          </cell>
          <cell r="CQ487">
            <v>0</v>
          </cell>
          <cell r="CR487">
            <v>0</v>
          </cell>
          <cell r="CS487">
            <v>0</v>
          </cell>
          <cell r="CT487">
            <v>0</v>
          </cell>
          <cell r="CU487">
            <v>0</v>
          </cell>
          <cell r="CV487">
            <v>0</v>
          </cell>
          <cell r="CW487">
            <v>0</v>
          </cell>
          <cell r="CX487">
            <v>0</v>
          </cell>
          <cell r="CY487">
            <v>0</v>
          </cell>
          <cell r="CZ487">
            <v>0</v>
          </cell>
          <cell r="DA487">
            <v>0</v>
          </cell>
          <cell r="DB487">
            <v>0</v>
          </cell>
          <cell r="DC487">
            <v>0</v>
          </cell>
          <cell r="DD487">
            <v>0</v>
          </cell>
          <cell r="DE487">
            <v>0</v>
          </cell>
          <cell r="DF487">
            <v>0</v>
          </cell>
          <cell r="DG487">
            <v>0</v>
          </cell>
          <cell r="DH487">
            <v>0</v>
          </cell>
          <cell r="DI487">
            <v>0</v>
          </cell>
          <cell r="DJ487">
            <v>0</v>
          </cell>
          <cell r="DK487">
            <v>0</v>
          </cell>
          <cell r="DL487">
            <v>0</v>
          </cell>
          <cell r="DM487">
            <v>0</v>
          </cell>
          <cell r="DN487">
            <v>0</v>
          </cell>
          <cell r="DO487">
            <v>0</v>
          </cell>
          <cell r="DP487">
            <v>0</v>
          </cell>
          <cell r="DQ487">
            <v>0</v>
          </cell>
          <cell r="DR487">
            <v>0</v>
          </cell>
          <cell r="DS487">
            <v>0</v>
          </cell>
          <cell r="DT487">
            <v>0</v>
          </cell>
          <cell r="DU487">
            <v>0</v>
          </cell>
          <cell r="DV487">
            <v>0</v>
          </cell>
          <cell r="DW487">
            <v>0</v>
          </cell>
          <cell r="DX487">
            <v>0</v>
          </cell>
          <cell r="DY487">
            <v>0</v>
          </cell>
          <cell r="DZ487">
            <v>0</v>
          </cell>
          <cell r="EA487">
            <v>0</v>
          </cell>
          <cell r="EB487">
            <v>0</v>
          </cell>
          <cell r="EC487">
            <v>0</v>
          </cell>
          <cell r="ED487">
            <v>0</v>
          </cell>
        </row>
        <row r="488">
          <cell r="C488" t="str">
            <v>Sage III Solar QF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  <cell r="BZ488">
            <v>0</v>
          </cell>
          <cell r="CA488">
            <v>0</v>
          </cell>
          <cell r="CB488">
            <v>0</v>
          </cell>
          <cell r="CC488">
            <v>0</v>
          </cell>
          <cell r="CD488">
            <v>0</v>
          </cell>
          <cell r="CE488">
            <v>0</v>
          </cell>
          <cell r="CF488">
            <v>0</v>
          </cell>
          <cell r="CG488">
            <v>0</v>
          </cell>
          <cell r="CH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Q488">
            <v>0</v>
          </cell>
          <cell r="CR488">
            <v>0</v>
          </cell>
          <cell r="CS488">
            <v>0</v>
          </cell>
          <cell r="CT488">
            <v>0</v>
          </cell>
          <cell r="CU488">
            <v>0</v>
          </cell>
          <cell r="CV488">
            <v>0</v>
          </cell>
          <cell r="CW488">
            <v>0</v>
          </cell>
          <cell r="CX488">
            <v>0</v>
          </cell>
          <cell r="CY488">
            <v>0</v>
          </cell>
          <cell r="CZ488">
            <v>0</v>
          </cell>
          <cell r="DA488">
            <v>0</v>
          </cell>
          <cell r="DB488">
            <v>0</v>
          </cell>
          <cell r="DC488">
            <v>0</v>
          </cell>
          <cell r="DD488">
            <v>0</v>
          </cell>
          <cell r="DE488">
            <v>0</v>
          </cell>
          <cell r="DF488">
            <v>0</v>
          </cell>
          <cell r="DG488">
            <v>0</v>
          </cell>
          <cell r="DH488">
            <v>0</v>
          </cell>
          <cell r="DI488">
            <v>0</v>
          </cell>
          <cell r="DJ488">
            <v>0</v>
          </cell>
          <cell r="DK488">
            <v>0</v>
          </cell>
          <cell r="DL488">
            <v>0</v>
          </cell>
          <cell r="DM488">
            <v>0</v>
          </cell>
          <cell r="DN488">
            <v>0</v>
          </cell>
          <cell r="DO488">
            <v>0</v>
          </cell>
          <cell r="DP488">
            <v>0</v>
          </cell>
          <cell r="DQ488">
            <v>0</v>
          </cell>
          <cell r="DR488">
            <v>0</v>
          </cell>
          <cell r="DS488">
            <v>0</v>
          </cell>
          <cell r="DT488">
            <v>0</v>
          </cell>
          <cell r="DU488">
            <v>0</v>
          </cell>
          <cell r="DV488">
            <v>0</v>
          </cell>
          <cell r="DW488">
            <v>0</v>
          </cell>
          <cell r="DX488">
            <v>0</v>
          </cell>
          <cell r="DY488">
            <v>0</v>
          </cell>
          <cell r="DZ488">
            <v>0</v>
          </cell>
          <cell r="EA488">
            <v>0</v>
          </cell>
          <cell r="EB488">
            <v>0</v>
          </cell>
          <cell r="EC488">
            <v>0</v>
          </cell>
          <cell r="ED488">
            <v>0</v>
          </cell>
        </row>
        <row r="489">
          <cell r="C489" t="str">
            <v>Boswell Wind QF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  <cell r="BZ489">
            <v>0</v>
          </cell>
          <cell r="CA489">
            <v>0</v>
          </cell>
          <cell r="CB489">
            <v>0</v>
          </cell>
          <cell r="CC489">
            <v>0</v>
          </cell>
          <cell r="CD489">
            <v>0</v>
          </cell>
          <cell r="CE489">
            <v>0</v>
          </cell>
          <cell r="CF489">
            <v>0</v>
          </cell>
          <cell r="CG489">
            <v>0</v>
          </cell>
          <cell r="CH489">
            <v>0</v>
          </cell>
          <cell r="CI489">
            <v>0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P489">
            <v>0</v>
          </cell>
          <cell r="CQ489">
            <v>0</v>
          </cell>
          <cell r="CR489">
            <v>0</v>
          </cell>
          <cell r="CS489">
            <v>0</v>
          </cell>
          <cell r="CT489">
            <v>0</v>
          </cell>
          <cell r="CU489">
            <v>0</v>
          </cell>
          <cell r="CV489">
            <v>0</v>
          </cell>
          <cell r="CW489">
            <v>0</v>
          </cell>
          <cell r="CX489">
            <v>0</v>
          </cell>
          <cell r="CY489">
            <v>0</v>
          </cell>
          <cell r="CZ489">
            <v>0</v>
          </cell>
          <cell r="DA489">
            <v>0</v>
          </cell>
          <cell r="DB489">
            <v>0</v>
          </cell>
          <cell r="DC489">
            <v>0</v>
          </cell>
          <cell r="DD489">
            <v>0</v>
          </cell>
          <cell r="DE489">
            <v>0</v>
          </cell>
          <cell r="DF489">
            <v>0</v>
          </cell>
          <cell r="DG489">
            <v>0</v>
          </cell>
          <cell r="DH489">
            <v>0</v>
          </cell>
          <cell r="DI489">
            <v>0</v>
          </cell>
          <cell r="DJ489">
            <v>0</v>
          </cell>
          <cell r="DK489">
            <v>0</v>
          </cell>
          <cell r="DL489">
            <v>0</v>
          </cell>
          <cell r="DM489">
            <v>0</v>
          </cell>
          <cell r="DN489">
            <v>0</v>
          </cell>
          <cell r="DO489">
            <v>0</v>
          </cell>
          <cell r="DP489">
            <v>0</v>
          </cell>
          <cell r="DQ489">
            <v>0</v>
          </cell>
          <cell r="DR489">
            <v>0</v>
          </cell>
          <cell r="DS489">
            <v>0</v>
          </cell>
          <cell r="DT489">
            <v>0</v>
          </cell>
          <cell r="DU489">
            <v>0</v>
          </cell>
          <cell r="DV489">
            <v>0</v>
          </cell>
          <cell r="DW489">
            <v>0</v>
          </cell>
          <cell r="DX489">
            <v>0</v>
          </cell>
          <cell r="DY489">
            <v>0</v>
          </cell>
          <cell r="DZ489">
            <v>0</v>
          </cell>
          <cell r="EA489">
            <v>0</v>
          </cell>
          <cell r="EB489">
            <v>0</v>
          </cell>
          <cell r="EC489">
            <v>0</v>
          </cell>
          <cell r="ED489">
            <v>0</v>
          </cell>
        </row>
        <row r="490">
          <cell r="C490" t="str">
            <v>Monticello Wind QF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  <cell r="BZ490">
            <v>0</v>
          </cell>
          <cell r="CA490">
            <v>0</v>
          </cell>
          <cell r="CB490">
            <v>0</v>
          </cell>
          <cell r="CC490">
            <v>0</v>
          </cell>
          <cell r="CD490">
            <v>0</v>
          </cell>
          <cell r="CE490">
            <v>0</v>
          </cell>
          <cell r="CF490">
            <v>0</v>
          </cell>
          <cell r="CG490">
            <v>0</v>
          </cell>
          <cell r="CH490">
            <v>0</v>
          </cell>
          <cell r="CI490">
            <v>0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P490">
            <v>0</v>
          </cell>
          <cell r="CQ490">
            <v>0</v>
          </cell>
          <cell r="CR490">
            <v>0</v>
          </cell>
          <cell r="CS490">
            <v>0</v>
          </cell>
          <cell r="CT490">
            <v>0</v>
          </cell>
          <cell r="CU490">
            <v>0</v>
          </cell>
          <cell r="CV490">
            <v>0</v>
          </cell>
          <cell r="CW490">
            <v>0</v>
          </cell>
          <cell r="CX490">
            <v>0</v>
          </cell>
          <cell r="CY490">
            <v>0</v>
          </cell>
          <cell r="CZ490">
            <v>0</v>
          </cell>
          <cell r="DA490">
            <v>0</v>
          </cell>
          <cell r="DB490">
            <v>0</v>
          </cell>
          <cell r="DC490">
            <v>0</v>
          </cell>
          <cell r="DD490">
            <v>0</v>
          </cell>
          <cell r="DE490">
            <v>0</v>
          </cell>
          <cell r="DF490">
            <v>0</v>
          </cell>
          <cell r="DG490">
            <v>0</v>
          </cell>
          <cell r="DH490">
            <v>0</v>
          </cell>
          <cell r="DI490">
            <v>0</v>
          </cell>
          <cell r="DJ490">
            <v>0</v>
          </cell>
          <cell r="DK490">
            <v>0</v>
          </cell>
          <cell r="DL490">
            <v>0</v>
          </cell>
          <cell r="DM490">
            <v>0</v>
          </cell>
          <cell r="DN490">
            <v>0</v>
          </cell>
          <cell r="DO490">
            <v>0</v>
          </cell>
          <cell r="DP490">
            <v>0</v>
          </cell>
          <cell r="DQ490">
            <v>0</v>
          </cell>
          <cell r="DR490">
            <v>0</v>
          </cell>
          <cell r="DS490">
            <v>0</v>
          </cell>
          <cell r="DT490">
            <v>0</v>
          </cell>
          <cell r="DU490">
            <v>0</v>
          </cell>
          <cell r="DV490">
            <v>0</v>
          </cell>
          <cell r="DW490">
            <v>0</v>
          </cell>
          <cell r="DX490">
            <v>0</v>
          </cell>
          <cell r="DY490">
            <v>0</v>
          </cell>
          <cell r="DZ490">
            <v>0</v>
          </cell>
          <cell r="EA490">
            <v>0</v>
          </cell>
          <cell r="EB490">
            <v>0</v>
          </cell>
          <cell r="EC490">
            <v>0</v>
          </cell>
          <cell r="ED490">
            <v>0</v>
          </cell>
        </row>
        <row r="491">
          <cell r="C491" t="str">
            <v>Mountain Wind 1 QF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  <cell r="BZ491">
            <v>0</v>
          </cell>
          <cell r="CA491">
            <v>0</v>
          </cell>
          <cell r="CB491">
            <v>0</v>
          </cell>
          <cell r="CC491">
            <v>0</v>
          </cell>
          <cell r="CD491">
            <v>0</v>
          </cell>
          <cell r="CE491">
            <v>0</v>
          </cell>
          <cell r="CF491">
            <v>0</v>
          </cell>
          <cell r="CG491">
            <v>0</v>
          </cell>
          <cell r="CH491">
            <v>0</v>
          </cell>
          <cell r="CI491">
            <v>0</v>
          </cell>
          <cell r="CJ491">
            <v>0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P491">
            <v>0</v>
          </cell>
          <cell r="CQ491">
            <v>0</v>
          </cell>
          <cell r="CR491">
            <v>0</v>
          </cell>
          <cell r="CS491">
            <v>0</v>
          </cell>
          <cell r="CT491">
            <v>0</v>
          </cell>
          <cell r="CU491">
            <v>0</v>
          </cell>
          <cell r="CV491">
            <v>0</v>
          </cell>
          <cell r="CW491">
            <v>0</v>
          </cell>
          <cell r="CX491">
            <v>0</v>
          </cell>
          <cell r="CY491">
            <v>0</v>
          </cell>
          <cell r="CZ491">
            <v>0</v>
          </cell>
          <cell r="DA491">
            <v>0</v>
          </cell>
          <cell r="DB491">
            <v>0</v>
          </cell>
          <cell r="DC491">
            <v>0</v>
          </cell>
          <cell r="DD491">
            <v>0</v>
          </cell>
          <cell r="DE491">
            <v>0</v>
          </cell>
          <cell r="DF491">
            <v>0</v>
          </cell>
          <cell r="DG491">
            <v>0</v>
          </cell>
          <cell r="DH491">
            <v>0</v>
          </cell>
          <cell r="DI491">
            <v>0</v>
          </cell>
          <cell r="DJ491">
            <v>0</v>
          </cell>
          <cell r="DK491">
            <v>0</v>
          </cell>
          <cell r="DL491">
            <v>0</v>
          </cell>
          <cell r="DM491">
            <v>0</v>
          </cell>
          <cell r="DN491">
            <v>0</v>
          </cell>
          <cell r="DO491">
            <v>0</v>
          </cell>
          <cell r="DP491">
            <v>0</v>
          </cell>
          <cell r="DQ491">
            <v>0</v>
          </cell>
          <cell r="DR491">
            <v>0</v>
          </cell>
          <cell r="DS491">
            <v>0</v>
          </cell>
          <cell r="DT491">
            <v>0</v>
          </cell>
          <cell r="DU491">
            <v>0</v>
          </cell>
          <cell r="DV491">
            <v>0</v>
          </cell>
          <cell r="DW491">
            <v>0</v>
          </cell>
          <cell r="DX491">
            <v>0</v>
          </cell>
          <cell r="DY491">
            <v>0</v>
          </cell>
          <cell r="DZ491">
            <v>0</v>
          </cell>
          <cell r="EA491">
            <v>0</v>
          </cell>
          <cell r="EB491">
            <v>0</v>
          </cell>
          <cell r="EC491">
            <v>0</v>
          </cell>
          <cell r="ED491">
            <v>0</v>
          </cell>
        </row>
        <row r="492">
          <cell r="C492" t="str">
            <v>Mountain Wind 2 QF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  <cell r="BZ492">
            <v>0</v>
          </cell>
          <cell r="CA492">
            <v>0</v>
          </cell>
          <cell r="CB492">
            <v>0</v>
          </cell>
          <cell r="CC492">
            <v>0</v>
          </cell>
          <cell r="CD492">
            <v>0</v>
          </cell>
          <cell r="CE492">
            <v>0</v>
          </cell>
          <cell r="CF492">
            <v>0</v>
          </cell>
          <cell r="CG492">
            <v>0</v>
          </cell>
          <cell r="CH492">
            <v>0</v>
          </cell>
          <cell r="CI492">
            <v>0</v>
          </cell>
          <cell r="CJ492">
            <v>0</v>
          </cell>
          <cell r="CK492">
            <v>0</v>
          </cell>
          <cell r="CL492">
            <v>0</v>
          </cell>
          <cell r="CM492">
            <v>0</v>
          </cell>
          <cell r="CN492">
            <v>0</v>
          </cell>
          <cell r="CO492">
            <v>0</v>
          </cell>
          <cell r="CP492">
            <v>0</v>
          </cell>
          <cell r="CQ492">
            <v>0</v>
          </cell>
          <cell r="CR492">
            <v>0</v>
          </cell>
          <cell r="CS492">
            <v>0</v>
          </cell>
          <cell r="CT492">
            <v>0</v>
          </cell>
          <cell r="CU492">
            <v>0</v>
          </cell>
          <cell r="CV492">
            <v>0</v>
          </cell>
          <cell r="CW492">
            <v>0</v>
          </cell>
          <cell r="CX492">
            <v>0</v>
          </cell>
          <cell r="CY492">
            <v>0</v>
          </cell>
          <cell r="CZ492">
            <v>0</v>
          </cell>
          <cell r="DA492">
            <v>0</v>
          </cell>
          <cell r="DB492">
            <v>0</v>
          </cell>
          <cell r="DC492">
            <v>0</v>
          </cell>
          <cell r="DD492">
            <v>0</v>
          </cell>
          <cell r="DE492">
            <v>0</v>
          </cell>
          <cell r="DF492">
            <v>0</v>
          </cell>
          <cell r="DG492">
            <v>0</v>
          </cell>
          <cell r="DH492">
            <v>0</v>
          </cell>
          <cell r="DI492">
            <v>0</v>
          </cell>
          <cell r="DJ492">
            <v>0</v>
          </cell>
          <cell r="DK492">
            <v>0</v>
          </cell>
          <cell r="DL492">
            <v>0</v>
          </cell>
          <cell r="DM492">
            <v>0</v>
          </cell>
          <cell r="DN492">
            <v>0</v>
          </cell>
          <cell r="DO492">
            <v>0</v>
          </cell>
          <cell r="DP492">
            <v>0</v>
          </cell>
          <cell r="DQ492">
            <v>0</v>
          </cell>
          <cell r="DR492">
            <v>0</v>
          </cell>
          <cell r="DS492">
            <v>0</v>
          </cell>
          <cell r="DT492">
            <v>0</v>
          </cell>
          <cell r="DU492">
            <v>0</v>
          </cell>
          <cell r="DV492">
            <v>0</v>
          </cell>
          <cell r="DW492">
            <v>0</v>
          </cell>
          <cell r="DX492">
            <v>0</v>
          </cell>
          <cell r="DY492">
            <v>0</v>
          </cell>
          <cell r="DZ492">
            <v>0</v>
          </cell>
          <cell r="EA492">
            <v>0</v>
          </cell>
          <cell r="EB492">
            <v>0</v>
          </cell>
          <cell r="EC492">
            <v>0</v>
          </cell>
          <cell r="ED492">
            <v>0</v>
          </cell>
        </row>
        <row r="493">
          <cell r="C493" t="str">
            <v>North Point Wind QF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  <cell r="BZ493">
            <v>0</v>
          </cell>
          <cell r="CA493">
            <v>0</v>
          </cell>
          <cell r="CB493">
            <v>0</v>
          </cell>
          <cell r="CC493">
            <v>0</v>
          </cell>
          <cell r="CD493">
            <v>0</v>
          </cell>
          <cell r="CE493">
            <v>0</v>
          </cell>
          <cell r="CF493">
            <v>0</v>
          </cell>
          <cell r="CG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0</v>
          </cell>
          <cell r="CM493">
            <v>0</v>
          </cell>
          <cell r="CN493">
            <v>0</v>
          </cell>
          <cell r="CO493">
            <v>0</v>
          </cell>
          <cell r="CP493">
            <v>0</v>
          </cell>
          <cell r="CQ493">
            <v>0</v>
          </cell>
          <cell r="CR493">
            <v>0</v>
          </cell>
          <cell r="CS493">
            <v>0</v>
          </cell>
          <cell r="CT493">
            <v>0</v>
          </cell>
          <cell r="CU493">
            <v>0</v>
          </cell>
          <cell r="CV493">
            <v>0</v>
          </cell>
          <cell r="CW493">
            <v>0</v>
          </cell>
          <cell r="CX493">
            <v>0</v>
          </cell>
          <cell r="CY493">
            <v>0</v>
          </cell>
          <cell r="CZ493">
            <v>0</v>
          </cell>
          <cell r="DA493">
            <v>0</v>
          </cell>
          <cell r="DB493">
            <v>0</v>
          </cell>
          <cell r="DC493">
            <v>0</v>
          </cell>
          <cell r="DD493">
            <v>0</v>
          </cell>
          <cell r="DE493">
            <v>0</v>
          </cell>
          <cell r="DF493">
            <v>0</v>
          </cell>
          <cell r="DG493">
            <v>0</v>
          </cell>
          <cell r="DH493">
            <v>0</v>
          </cell>
          <cell r="DI493">
            <v>0</v>
          </cell>
          <cell r="DJ493">
            <v>0</v>
          </cell>
          <cell r="DK493">
            <v>0</v>
          </cell>
          <cell r="DL493">
            <v>0</v>
          </cell>
          <cell r="DM493">
            <v>0</v>
          </cell>
          <cell r="DN493">
            <v>0</v>
          </cell>
          <cell r="DO493">
            <v>0</v>
          </cell>
          <cell r="DP493">
            <v>0</v>
          </cell>
          <cell r="DQ493">
            <v>0</v>
          </cell>
          <cell r="DR493">
            <v>0</v>
          </cell>
          <cell r="DS493">
            <v>0</v>
          </cell>
          <cell r="DT493">
            <v>0</v>
          </cell>
          <cell r="DU493">
            <v>0</v>
          </cell>
          <cell r="DV493">
            <v>0</v>
          </cell>
          <cell r="DW493">
            <v>0</v>
          </cell>
          <cell r="DX493">
            <v>0</v>
          </cell>
          <cell r="DY493">
            <v>0</v>
          </cell>
          <cell r="DZ493">
            <v>0</v>
          </cell>
          <cell r="EA493">
            <v>0</v>
          </cell>
          <cell r="EB493">
            <v>0</v>
          </cell>
          <cell r="EC493">
            <v>0</v>
          </cell>
          <cell r="ED493">
            <v>0</v>
          </cell>
        </row>
        <row r="494">
          <cell r="C494" t="str">
            <v>Ochoco Solar QF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  <cell r="BY494">
            <v>0</v>
          </cell>
          <cell r="BZ494">
            <v>0</v>
          </cell>
          <cell r="CA494">
            <v>0</v>
          </cell>
          <cell r="CB494">
            <v>0</v>
          </cell>
          <cell r="CC494">
            <v>0</v>
          </cell>
          <cell r="CD494">
            <v>0</v>
          </cell>
          <cell r="CE494">
            <v>0</v>
          </cell>
          <cell r="CF494">
            <v>0</v>
          </cell>
          <cell r="CG494">
            <v>0</v>
          </cell>
          <cell r="CH494">
            <v>0</v>
          </cell>
          <cell r="CI494">
            <v>0</v>
          </cell>
          <cell r="CJ494">
            <v>0</v>
          </cell>
          <cell r="CK494">
            <v>0</v>
          </cell>
          <cell r="CL494">
            <v>0</v>
          </cell>
          <cell r="CM494">
            <v>0</v>
          </cell>
          <cell r="CN494">
            <v>0</v>
          </cell>
          <cell r="CO494">
            <v>0</v>
          </cell>
          <cell r="CP494">
            <v>0</v>
          </cell>
          <cell r="CQ494">
            <v>0</v>
          </cell>
          <cell r="CR494">
            <v>0</v>
          </cell>
          <cell r="CS494">
            <v>0</v>
          </cell>
          <cell r="CT494">
            <v>0</v>
          </cell>
          <cell r="CU494">
            <v>0</v>
          </cell>
          <cell r="CV494">
            <v>0</v>
          </cell>
          <cell r="CW494">
            <v>0</v>
          </cell>
          <cell r="CX494">
            <v>0</v>
          </cell>
          <cell r="CY494">
            <v>0</v>
          </cell>
          <cell r="CZ494">
            <v>0</v>
          </cell>
          <cell r="DA494">
            <v>0</v>
          </cell>
          <cell r="DB494">
            <v>0</v>
          </cell>
          <cell r="DC494">
            <v>0</v>
          </cell>
          <cell r="DD494">
            <v>0</v>
          </cell>
          <cell r="DE494">
            <v>0</v>
          </cell>
          <cell r="DF494">
            <v>0</v>
          </cell>
          <cell r="DG494">
            <v>0</v>
          </cell>
          <cell r="DH494">
            <v>0</v>
          </cell>
          <cell r="DI494">
            <v>0</v>
          </cell>
          <cell r="DJ494">
            <v>0</v>
          </cell>
          <cell r="DK494">
            <v>0</v>
          </cell>
          <cell r="DL494">
            <v>0</v>
          </cell>
          <cell r="DM494">
            <v>0</v>
          </cell>
          <cell r="DN494">
            <v>0</v>
          </cell>
          <cell r="DO494">
            <v>0</v>
          </cell>
          <cell r="DP494">
            <v>0</v>
          </cell>
          <cell r="DQ494">
            <v>0</v>
          </cell>
          <cell r="DR494">
            <v>0</v>
          </cell>
          <cell r="DS494">
            <v>0</v>
          </cell>
          <cell r="DT494">
            <v>0</v>
          </cell>
          <cell r="DU494">
            <v>0</v>
          </cell>
          <cell r="DV494">
            <v>0</v>
          </cell>
          <cell r="DW494">
            <v>0</v>
          </cell>
          <cell r="DX494">
            <v>0</v>
          </cell>
          <cell r="DY494">
            <v>0</v>
          </cell>
          <cell r="DZ494">
            <v>0</v>
          </cell>
          <cell r="EA494">
            <v>0</v>
          </cell>
          <cell r="EB494">
            <v>0</v>
          </cell>
          <cell r="EC494">
            <v>0</v>
          </cell>
          <cell r="ED494">
            <v>0</v>
          </cell>
        </row>
        <row r="495">
          <cell r="C495" t="str">
            <v>Orchard Wind Farm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  <cell r="BZ495">
            <v>0</v>
          </cell>
          <cell r="CA495">
            <v>0</v>
          </cell>
          <cell r="CB495">
            <v>0</v>
          </cell>
          <cell r="CC495">
            <v>0</v>
          </cell>
          <cell r="CD495">
            <v>0</v>
          </cell>
          <cell r="CE495">
            <v>0</v>
          </cell>
          <cell r="CF495">
            <v>0</v>
          </cell>
          <cell r="CG495">
            <v>0</v>
          </cell>
          <cell r="CH495">
            <v>0</v>
          </cell>
          <cell r="CI495">
            <v>0</v>
          </cell>
          <cell r="CJ495">
            <v>0</v>
          </cell>
          <cell r="CK495">
            <v>0</v>
          </cell>
          <cell r="CL495">
            <v>0</v>
          </cell>
          <cell r="CM495">
            <v>0</v>
          </cell>
          <cell r="CN495">
            <v>0</v>
          </cell>
          <cell r="CO495">
            <v>0</v>
          </cell>
          <cell r="CP495">
            <v>0</v>
          </cell>
          <cell r="CQ495">
            <v>0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CX495">
            <v>0</v>
          </cell>
          <cell r="CY495">
            <v>0</v>
          </cell>
          <cell r="CZ495">
            <v>0</v>
          </cell>
          <cell r="DA495">
            <v>0</v>
          </cell>
          <cell r="DB495">
            <v>0</v>
          </cell>
          <cell r="DC495">
            <v>0</v>
          </cell>
          <cell r="DD495">
            <v>0</v>
          </cell>
          <cell r="DE495">
            <v>0</v>
          </cell>
          <cell r="DF495">
            <v>0</v>
          </cell>
          <cell r="DG495">
            <v>0</v>
          </cell>
          <cell r="DH495">
            <v>0</v>
          </cell>
          <cell r="DI495">
            <v>0</v>
          </cell>
          <cell r="DJ495">
            <v>0</v>
          </cell>
          <cell r="DK495">
            <v>0</v>
          </cell>
          <cell r="DL495">
            <v>0</v>
          </cell>
          <cell r="DM495">
            <v>0</v>
          </cell>
          <cell r="DN495">
            <v>0</v>
          </cell>
          <cell r="DO495">
            <v>0</v>
          </cell>
          <cell r="DP495">
            <v>0</v>
          </cell>
          <cell r="DQ495">
            <v>0</v>
          </cell>
          <cell r="DR495">
            <v>0</v>
          </cell>
          <cell r="DS495">
            <v>0</v>
          </cell>
          <cell r="DT495">
            <v>0</v>
          </cell>
          <cell r="DU495">
            <v>0</v>
          </cell>
          <cell r="DV495">
            <v>0</v>
          </cell>
          <cell r="DW495">
            <v>0</v>
          </cell>
          <cell r="DX495">
            <v>0</v>
          </cell>
          <cell r="DY495">
            <v>0</v>
          </cell>
          <cell r="DZ495">
            <v>0</v>
          </cell>
          <cell r="EA495">
            <v>0</v>
          </cell>
          <cell r="EB495">
            <v>0</v>
          </cell>
          <cell r="EC495">
            <v>0</v>
          </cell>
          <cell r="ED495">
            <v>0</v>
          </cell>
        </row>
        <row r="496">
          <cell r="C496" t="str">
            <v>Oregon Sch 37 QFs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  <cell r="BZ496">
            <v>0</v>
          </cell>
          <cell r="CA496">
            <v>0</v>
          </cell>
          <cell r="CB496">
            <v>0</v>
          </cell>
          <cell r="CC496">
            <v>0</v>
          </cell>
          <cell r="CD496">
            <v>0</v>
          </cell>
          <cell r="CE496">
            <v>0</v>
          </cell>
          <cell r="CF496">
            <v>0</v>
          </cell>
          <cell r="CG496">
            <v>0</v>
          </cell>
          <cell r="CH496">
            <v>0</v>
          </cell>
          <cell r="CI496">
            <v>0</v>
          </cell>
          <cell r="CJ496">
            <v>0</v>
          </cell>
          <cell r="CK496">
            <v>0</v>
          </cell>
          <cell r="CL496">
            <v>0</v>
          </cell>
          <cell r="CM496">
            <v>0</v>
          </cell>
          <cell r="CN496">
            <v>0</v>
          </cell>
          <cell r="CO496">
            <v>0</v>
          </cell>
          <cell r="CP496">
            <v>0</v>
          </cell>
          <cell r="CQ496">
            <v>0</v>
          </cell>
          <cell r="CR496">
            <v>0</v>
          </cell>
          <cell r="CS496">
            <v>0</v>
          </cell>
          <cell r="CT496">
            <v>0</v>
          </cell>
          <cell r="CU496">
            <v>0</v>
          </cell>
          <cell r="CV496">
            <v>0</v>
          </cell>
          <cell r="CW496">
            <v>0</v>
          </cell>
          <cell r="CX496">
            <v>0</v>
          </cell>
          <cell r="CY496">
            <v>0</v>
          </cell>
          <cell r="CZ496">
            <v>0</v>
          </cell>
          <cell r="DA496">
            <v>0</v>
          </cell>
          <cell r="DB496">
            <v>0</v>
          </cell>
          <cell r="DC496">
            <v>0</v>
          </cell>
          <cell r="DD496">
            <v>0</v>
          </cell>
          <cell r="DE496">
            <v>0</v>
          </cell>
          <cell r="DF496">
            <v>0</v>
          </cell>
          <cell r="DG496">
            <v>0</v>
          </cell>
          <cell r="DH496">
            <v>0</v>
          </cell>
          <cell r="DI496">
            <v>0</v>
          </cell>
          <cell r="DJ496">
            <v>0</v>
          </cell>
          <cell r="DK496">
            <v>0</v>
          </cell>
          <cell r="DL496">
            <v>0</v>
          </cell>
          <cell r="DM496">
            <v>0</v>
          </cell>
          <cell r="DN496">
            <v>0</v>
          </cell>
          <cell r="DO496">
            <v>0</v>
          </cell>
          <cell r="DP496">
            <v>0</v>
          </cell>
          <cell r="DQ496">
            <v>0</v>
          </cell>
          <cell r="DR496">
            <v>0</v>
          </cell>
          <cell r="DS496">
            <v>0</v>
          </cell>
          <cell r="DT496">
            <v>0</v>
          </cell>
          <cell r="DU496">
            <v>0</v>
          </cell>
          <cell r="DV496">
            <v>0</v>
          </cell>
          <cell r="DW496">
            <v>0</v>
          </cell>
          <cell r="DX496">
            <v>0</v>
          </cell>
          <cell r="DY496">
            <v>0</v>
          </cell>
          <cell r="DZ496">
            <v>0</v>
          </cell>
          <cell r="EA496">
            <v>0</v>
          </cell>
          <cell r="EB496">
            <v>0</v>
          </cell>
          <cell r="EC496">
            <v>0</v>
          </cell>
          <cell r="ED496">
            <v>0</v>
          </cell>
        </row>
        <row r="497">
          <cell r="C497" t="str">
            <v>Oregon Wind Farm QF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0</v>
          </cell>
          <cell r="BY497">
            <v>0</v>
          </cell>
          <cell r="BZ497">
            <v>0</v>
          </cell>
          <cell r="CA497">
            <v>0</v>
          </cell>
          <cell r="CB497">
            <v>0</v>
          </cell>
          <cell r="CC497">
            <v>0</v>
          </cell>
          <cell r="CD497">
            <v>0</v>
          </cell>
          <cell r="CE497">
            <v>0</v>
          </cell>
          <cell r="CF497">
            <v>0</v>
          </cell>
          <cell r="CG497">
            <v>0</v>
          </cell>
          <cell r="CH497">
            <v>0</v>
          </cell>
          <cell r="CI497">
            <v>0</v>
          </cell>
          <cell r="CJ497">
            <v>0</v>
          </cell>
          <cell r="CK497">
            <v>0</v>
          </cell>
          <cell r="CL497">
            <v>0</v>
          </cell>
          <cell r="CM497">
            <v>0</v>
          </cell>
          <cell r="CN497">
            <v>0</v>
          </cell>
          <cell r="CO497">
            <v>0</v>
          </cell>
          <cell r="CP497">
            <v>0</v>
          </cell>
          <cell r="CQ497">
            <v>0</v>
          </cell>
          <cell r="CR497">
            <v>0</v>
          </cell>
          <cell r="CS497">
            <v>0</v>
          </cell>
          <cell r="CT497">
            <v>0</v>
          </cell>
          <cell r="CU497">
            <v>0</v>
          </cell>
          <cell r="CV497">
            <v>0</v>
          </cell>
          <cell r="CW497">
            <v>0</v>
          </cell>
          <cell r="CX497">
            <v>0</v>
          </cell>
          <cell r="CY497">
            <v>0</v>
          </cell>
          <cell r="CZ497">
            <v>0</v>
          </cell>
          <cell r="DA497">
            <v>0</v>
          </cell>
          <cell r="DB497">
            <v>0</v>
          </cell>
          <cell r="DC497">
            <v>0</v>
          </cell>
          <cell r="DD497">
            <v>0</v>
          </cell>
          <cell r="DE497">
            <v>0</v>
          </cell>
          <cell r="DF497">
            <v>0</v>
          </cell>
          <cell r="DG497">
            <v>0</v>
          </cell>
          <cell r="DH497">
            <v>0</v>
          </cell>
          <cell r="DI497">
            <v>0</v>
          </cell>
          <cell r="DJ497">
            <v>0</v>
          </cell>
          <cell r="DK497">
            <v>0</v>
          </cell>
          <cell r="DL497">
            <v>0</v>
          </cell>
          <cell r="DM497">
            <v>0</v>
          </cell>
          <cell r="DN497">
            <v>0</v>
          </cell>
          <cell r="DO497">
            <v>0</v>
          </cell>
          <cell r="DP497">
            <v>0</v>
          </cell>
          <cell r="DQ497">
            <v>0</v>
          </cell>
          <cell r="DR497">
            <v>0</v>
          </cell>
          <cell r="DS497">
            <v>0</v>
          </cell>
          <cell r="DT497">
            <v>0</v>
          </cell>
          <cell r="DU497">
            <v>0</v>
          </cell>
          <cell r="DV497">
            <v>0</v>
          </cell>
          <cell r="DW497">
            <v>0</v>
          </cell>
          <cell r="DX497">
            <v>0</v>
          </cell>
          <cell r="DY497">
            <v>0</v>
          </cell>
          <cell r="DZ497">
            <v>0</v>
          </cell>
          <cell r="EA497">
            <v>0</v>
          </cell>
          <cell r="EB497">
            <v>0</v>
          </cell>
          <cell r="EC497">
            <v>0</v>
          </cell>
          <cell r="ED497">
            <v>0</v>
          </cell>
        </row>
        <row r="498">
          <cell r="C498" t="str">
            <v>Pavant Solar QF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  <cell r="BZ498">
            <v>0</v>
          </cell>
          <cell r="CA498">
            <v>0</v>
          </cell>
          <cell r="CB498">
            <v>0</v>
          </cell>
          <cell r="CC498">
            <v>0</v>
          </cell>
          <cell r="CD498">
            <v>0</v>
          </cell>
          <cell r="CE498">
            <v>0</v>
          </cell>
          <cell r="CF498">
            <v>0</v>
          </cell>
          <cell r="CG498">
            <v>0</v>
          </cell>
          <cell r="CH498">
            <v>0</v>
          </cell>
          <cell r="CI498">
            <v>0</v>
          </cell>
          <cell r="CJ498">
            <v>0</v>
          </cell>
          <cell r="CK498">
            <v>0</v>
          </cell>
          <cell r="CL498">
            <v>0</v>
          </cell>
          <cell r="CM498">
            <v>0</v>
          </cell>
          <cell r="CN498">
            <v>0</v>
          </cell>
          <cell r="CO498">
            <v>0</v>
          </cell>
          <cell r="CP498">
            <v>0</v>
          </cell>
          <cell r="CQ498">
            <v>0</v>
          </cell>
          <cell r="CR498">
            <v>0</v>
          </cell>
          <cell r="CS498">
            <v>0</v>
          </cell>
          <cell r="CT498">
            <v>0</v>
          </cell>
          <cell r="CU498">
            <v>0</v>
          </cell>
          <cell r="CV498">
            <v>0</v>
          </cell>
          <cell r="CW498">
            <v>0</v>
          </cell>
          <cell r="CX498">
            <v>0</v>
          </cell>
          <cell r="CY498">
            <v>0</v>
          </cell>
          <cell r="CZ498">
            <v>0</v>
          </cell>
          <cell r="DA498">
            <v>0</v>
          </cell>
          <cell r="DB498">
            <v>0</v>
          </cell>
          <cell r="DC498">
            <v>0</v>
          </cell>
          <cell r="DD498">
            <v>0</v>
          </cell>
          <cell r="DE498">
            <v>0</v>
          </cell>
          <cell r="DF498">
            <v>0</v>
          </cell>
          <cell r="DG498">
            <v>0</v>
          </cell>
          <cell r="DH498">
            <v>0</v>
          </cell>
          <cell r="DI498">
            <v>0</v>
          </cell>
          <cell r="DJ498">
            <v>0</v>
          </cell>
          <cell r="DK498">
            <v>0</v>
          </cell>
          <cell r="DL498">
            <v>0</v>
          </cell>
          <cell r="DM498">
            <v>0</v>
          </cell>
          <cell r="DN498">
            <v>0</v>
          </cell>
          <cell r="DO498">
            <v>0</v>
          </cell>
          <cell r="DP498">
            <v>0</v>
          </cell>
          <cell r="DQ498">
            <v>0</v>
          </cell>
          <cell r="DR498">
            <v>0</v>
          </cell>
          <cell r="DS498">
            <v>0</v>
          </cell>
          <cell r="DT498">
            <v>0</v>
          </cell>
          <cell r="DU498">
            <v>0</v>
          </cell>
          <cell r="DV498">
            <v>0</v>
          </cell>
          <cell r="DW498">
            <v>0</v>
          </cell>
          <cell r="DX498">
            <v>0</v>
          </cell>
          <cell r="DY498">
            <v>0</v>
          </cell>
          <cell r="DZ498">
            <v>0</v>
          </cell>
          <cell r="EA498">
            <v>0</v>
          </cell>
          <cell r="EB498">
            <v>0</v>
          </cell>
          <cell r="EC498">
            <v>0</v>
          </cell>
          <cell r="ED498">
            <v>0</v>
          </cell>
        </row>
        <row r="499">
          <cell r="C499" t="str">
            <v>Pioneer Wind Park I QF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  <cell r="BZ499">
            <v>0</v>
          </cell>
          <cell r="CA499">
            <v>0</v>
          </cell>
          <cell r="CB499">
            <v>0</v>
          </cell>
          <cell r="CC499">
            <v>0</v>
          </cell>
          <cell r="CD499">
            <v>0</v>
          </cell>
          <cell r="CE499">
            <v>0</v>
          </cell>
          <cell r="CF499">
            <v>0</v>
          </cell>
          <cell r="CG499">
            <v>0</v>
          </cell>
          <cell r="CH499">
            <v>0</v>
          </cell>
          <cell r="CI499">
            <v>0</v>
          </cell>
          <cell r="CJ499">
            <v>0</v>
          </cell>
          <cell r="CK499">
            <v>0</v>
          </cell>
          <cell r="CL499">
            <v>0</v>
          </cell>
          <cell r="CM499">
            <v>0</v>
          </cell>
          <cell r="CN499">
            <v>0</v>
          </cell>
          <cell r="CO499">
            <v>0</v>
          </cell>
          <cell r="CP499">
            <v>0</v>
          </cell>
          <cell r="CQ499">
            <v>0</v>
          </cell>
          <cell r="CR499">
            <v>0</v>
          </cell>
          <cell r="CS499">
            <v>0</v>
          </cell>
          <cell r="CT499">
            <v>0</v>
          </cell>
          <cell r="CU499">
            <v>0</v>
          </cell>
          <cell r="CV499">
            <v>0</v>
          </cell>
          <cell r="CW499">
            <v>0</v>
          </cell>
          <cell r="CX499">
            <v>0</v>
          </cell>
          <cell r="CY499">
            <v>0</v>
          </cell>
          <cell r="CZ499">
            <v>0</v>
          </cell>
          <cell r="DA499">
            <v>0</v>
          </cell>
          <cell r="DB499">
            <v>0</v>
          </cell>
          <cell r="DC499">
            <v>0</v>
          </cell>
          <cell r="DD499">
            <v>0</v>
          </cell>
          <cell r="DE499">
            <v>0</v>
          </cell>
          <cell r="DF499">
            <v>0</v>
          </cell>
          <cell r="DG499">
            <v>0</v>
          </cell>
          <cell r="DH499">
            <v>0</v>
          </cell>
          <cell r="DI499">
            <v>0</v>
          </cell>
          <cell r="DJ499">
            <v>0</v>
          </cell>
          <cell r="DK499">
            <v>0</v>
          </cell>
          <cell r="DL499">
            <v>0</v>
          </cell>
          <cell r="DM499">
            <v>0</v>
          </cell>
          <cell r="DN499">
            <v>0</v>
          </cell>
          <cell r="DO499">
            <v>0</v>
          </cell>
          <cell r="DP499">
            <v>0</v>
          </cell>
          <cell r="DQ499">
            <v>0</v>
          </cell>
          <cell r="DR499">
            <v>0</v>
          </cell>
          <cell r="DS499">
            <v>0</v>
          </cell>
          <cell r="DT499">
            <v>0</v>
          </cell>
          <cell r="DU499">
            <v>0</v>
          </cell>
          <cell r="DV499">
            <v>0</v>
          </cell>
          <cell r="DW499">
            <v>0</v>
          </cell>
          <cell r="DX499">
            <v>0</v>
          </cell>
          <cell r="DY499">
            <v>0</v>
          </cell>
          <cell r="DZ499">
            <v>0</v>
          </cell>
          <cell r="EA499">
            <v>0</v>
          </cell>
          <cell r="EB499">
            <v>0</v>
          </cell>
          <cell r="EC499">
            <v>0</v>
          </cell>
          <cell r="ED499">
            <v>0</v>
          </cell>
        </row>
        <row r="500">
          <cell r="C500" t="str">
            <v>Power County North Wind QF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  <cell r="BZ500">
            <v>0</v>
          </cell>
          <cell r="CA500">
            <v>0</v>
          </cell>
          <cell r="CB500">
            <v>0</v>
          </cell>
          <cell r="CC500">
            <v>0</v>
          </cell>
          <cell r="CD500">
            <v>0</v>
          </cell>
          <cell r="CE500">
            <v>0</v>
          </cell>
          <cell r="CF500">
            <v>0</v>
          </cell>
          <cell r="CG500">
            <v>0</v>
          </cell>
          <cell r="CH500">
            <v>0</v>
          </cell>
          <cell r="CI500">
            <v>0</v>
          </cell>
          <cell r="CJ500">
            <v>0</v>
          </cell>
          <cell r="CK500">
            <v>0</v>
          </cell>
          <cell r="CL500">
            <v>0</v>
          </cell>
          <cell r="CM500">
            <v>0</v>
          </cell>
          <cell r="CN500">
            <v>0</v>
          </cell>
          <cell r="CO500">
            <v>0</v>
          </cell>
          <cell r="CP500">
            <v>0</v>
          </cell>
          <cell r="CQ500">
            <v>0</v>
          </cell>
          <cell r="CR500">
            <v>0</v>
          </cell>
          <cell r="CS500">
            <v>0</v>
          </cell>
          <cell r="CT500">
            <v>0</v>
          </cell>
          <cell r="CU500">
            <v>0</v>
          </cell>
          <cell r="CV500">
            <v>0</v>
          </cell>
          <cell r="CW500">
            <v>0</v>
          </cell>
          <cell r="CX500">
            <v>0</v>
          </cell>
          <cell r="CY500">
            <v>0</v>
          </cell>
          <cell r="CZ500">
            <v>0</v>
          </cell>
          <cell r="DA500">
            <v>0</v>
          </cell>
          <cell r="DB500">
            <v>0</v>
          </cell>
          <cell r="DC500">
            <v>0</v>
          </cell>
          <cell r="DD500">
            <v>0</v>
          </cell>
          <cell r="DE500">
            <v>0</v>
          </cell>
          <cell r="DF500">
            <v>0</v>
          </cell>
          <cell r="DG500">
            <v>0</v>
          </cell>
          <cell r="DH500">
            <v>0</v>
          </cell>
          <cell r="DI500">
            <v>0</v>
          </cell>
          <cell r="DJ500">
            <v>0</v>
          </cell>
          <cell r="DK500">
            <v>0</v>
          </cell>
          <cell r="DL500">
            <v>0</v>
          </cell>
          <cell r="DM500">
            <v>0</v>
          </cell>
          <cell r="DN500">
            <v>0</v>
          </cell>
          <cell r="DO500">
            <v>0</v>
          </cell>
          <cell r="DP500">
            <v>0</v>
          </cell>
          <cell r="DQ500">
            <v>0</v>
          </cell>
          <cell r="DR500">
            <v>0</v>
          </cell>
          <cell r="DS500">
            <v>0</v>
          </cell>
          <cell r="DT500">
            <v>0</v>
          </cell>
          <cell r="DU500">
            <v>0</v>
          </cell>
          <cell r="DV500">
            <v>0</v>
          </cell>
          <cell r="DW500">
            <v>0</v>
          </cell>
          <cell r="DX500">
            <v>0</v>
          </cell>
          <cell r="DY500">
            <v>0</v>
          </cell>
          <cell r="DZ500">
            <v>0</v>
          </cell>
          <cell r="EA500">
            <v>0</v>
          </cell>
          <cell r="EB500">
            <v>0</v>
          </cell>
          <cell r="EC500">
            <v>0</v>
          </cell>
          <cell r="ED500">
            <v>0</v>
          </cell>
        </row>
        <row r="501">
          <cell r="C501" t="str">
            <v>Power County South Wind QF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  <cell r="BZ501">
            <v>0</v>
          </cell>
          <cell r="CA501">
            <v>0</v>
          </cell>
          <cell r="CB501">
            <v>0</v>
          </cell>
          <cell r="CC501">
            <v>0</v>
          </cell>
          <cell r="CD501">
            <v>0</v>
          </cell>
          <cell r="CE501">
            <v>0</v>
          </cell>
          <cell r="CF501">
            <v>0</v>
          </cell>
          <cell r="CG501">
            <v>0</v>
          </cell>
          <cell r="CH501">
            <v>0</v>
          </cell>
          <cell r="CI501">
            <v>0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P501">
            <v>0</v>
          </cell>
          <cell r="CQ501">
            <v>0</v>
          </cell>
          <cell r="CR501">
            <v>0</v>
          </cell>
          <cell r="CS501">
            <v>0</v>
          </cell>
          <cell r="CT501">
            <v>0</v>
          </cell>
          <cell r="CU501">
            <v>0</v>
          </cell>
          <cell r="CV501">
            <v>0</v>
          </cell>
          <cell r="CW501">
            <v>0</v>
          </cell>
          <cell r="CX501">
            <v>0</v>
          </cell>
          <cell r="CY501">
            <v>0</v>
          </cell>
          <cell r="CZ501">
            <v>0</v>
          </cell>
          <cell r="DA501">
            <v>0</v>
          </cell>
          <cell r="DB501">
            <v>0</v>
          </cell>
          <cell r="DC501">
            <v>0</v>
          </cell>
          <cell r="DD501">
            <v>0</v>
          </cell>
          <cell r="DE501">
            <v>0</v>
          </cell>
          <cell r="DF501">
            <v>0</v>
          </cell>
          <cell r="DG501">
            <v>0</v>
          </cell>
          <cell r="DH501">
            <v>0</v>
          </cell>
          <cell r="DI501">
            <v>0</v>
          </cell>
          <cell r="DJ501">
            <v>0</v>
          </cell>
          <cell r="DK501">
            <v>0</v>
          </cell>
          <cell r="DL501">
            <v>0</v>
          </cell>
          <cell r="DM501">
            <v>0</v>
          </cell>
          <cell r="DN501">
            <v>0</v>
          </cell>
          <cell r="DO501">
            <v>0</v>
          </cell>
          <cell r="DP501">
            <v>0</v>
          </cell>
          <cell r="DQ501">
            <v>0</v>
          </cell>
          <cell r="DR501">
            <v>0</v>
          </cell>
          <cell r="DS501">
            <v>0</v>
          </cell>
          <cell r="DT501">
            <v>0</v>
          </cell>
          <cell r="DU501">
            <v>0</v>
          </cell>
          <cell r="DV501">
            <v>0</v>
          </cell>
          <cell r="DW501">
            <v>0</v>
          </cell>
          <cell r="DX501">
            <v>0</v>
          </cell>
          <cell r="DY501">
            <v>0</v>
          </cell>
          <cell r="DZ501">
            <v>0</v>
          </cell>
          <cell r="EA501">
            <v>0</v>
          </cell>
          <cell r="EB501">
            <v>0</v>
          </cell>
          <cell r="EC501">
            <v>0</v>
          </cell>
          <cell r="ED501">
            <v>0</v>
          </cell>
        </row>
        <row r="502">
          <cell r="C502" t="str">
            <v>Roseburg Dillard QF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  <cell r="BZ502">
            <v>0</v>
          </cell>
          <cell r="CA502">
            <v>0</v>
          </cell>
          <cell r="CB502">
            <v>0</v>
          </cell>
          <cell r="CC502">
            <v>0</v>
          </cell>
          <cell r="CD502">
            <v>0</v>
          </cell>
          <cell r="CE502">
            <v>0</v>
          </cell>
          <cell r="CF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P502">
            <v>0</v>
          </cell>
          <cell r="CQ502">
            <v>0</v>
          </cell>
          <cell r="CR502">
            <v>0</v>
          </cell>
          <cell r="CS502">
            <v>0</v>
          </cell>
          <cell r="CT502">
            <v>0</v>
          </cell>
          <cell r="CU502">
            <v>0</v>
          </cell>
          <cell r="CV502">
            <v>0</v>
          </cell>
          <cell r="CW502">
            <v>0</v>
          </cell>
          <cell r="CX502">
            <v>0</v>
          </cell>
          <cell r="CY502">
            <v>0</v>
          </cell>
          <cell r="CZ502">
            <v>0</v>
          </cell>
          <cell r="DA502">
            <v>0</v>
          </cell>
          <cell r="DB502">
            <v>0</v>
          </cell>
          <cell r="DC502">
            <v>0</v>
          </cell>
          <cell r="DD502">
            <v>0</v>
          </cell>
          <cell r="DE502">
            <v>0</v>
          </cell>
          <cell r="DF502">
            <v>0</v>
          </cell>
          <cell r="DG502">
            <v>0</v>
          </cell>
          <cell r="DH502">
            <v>0</v>
          </cell>
          <cell r="DI502">
            <v>0</v>
          </cell>
          <cell r="DJ502">
            <v>0</v>
          </cell>
          <cell r="DK502">
            <v>0</v>
          </cell>
          <cell r="DL502">
            <v>0</v>
          </cell>
          <cell r="DM502">
            <v>0</v>
          </cell>
          <cell r="DN502">
            <v>0</v>
          </cell>
          <cell r="DO502">
            <v>0</v>
          </cell>
          <cell r="DP502">
            <v>0</v>
          </cell>
          <cell r="DQ502">
            <v>0</v>
          </cell>
          <cell r="DR502">
            <v>0</v>
          </cell>
          <cell r="DS502">
            <v>0</v>
          </cell>
          <cell r="DT502">
            <v>0</v>
          </cell>
          <cell r="DU502">
            <v>0</v>
          </cell>
          <cell r="DV502">
            <v>0</v>
          </cell>
          <cell r="DW502">
            <v>0</v>
          </cell>
          <cell r="DX502">
            <v>0</v>
          </cell>
          <cell r="DY502">
            <v>0</v>
          </cell>
          <cell r="DZ502">
            <v>0</v>
          </cell>
          <cell r="EA502">
            <v>0</v>
          </cell>
          <cell r="EB502">
            <v>0</v>
          </cell>
          <cell r="EC502">
            <v>0</v>
          </cell>
          <cell r="ED502">
            <v>0</v>
          </cell>
        </row>
        <row r="503">
          <cell r="C503" t="str">
            <v>Sigurd Solar QF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  <cell r="BZ503">
            <v>0</v>
          </cell>
          <cell r="CA503">
            <v>0</v>
          </cell>
          <cell r="CB503">
            <v>0</v>
          </cell>
          <cell r="CC503">
            <v>0</v>
          </cell>
          <cell r="CD503">
            <v>0</v>
          </cell>
          <cell r="CE503">
            <v>0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P503">
            <v>0</v>
          </cell>
          <cell r="CQ503">
            <v>0</v>
          </cell>
          <cell r="CR503">
            <v>0</v>
          </cell>
          <cell r="CS503">
            <v>0</v>
          </cell>
          <cell r="CT503">
            <v>0</v>
          </cell>
          <cell r="CU503">
            <v>0</v>
          </cell>
          <cell r="CV503">
            <v>0</v>
          </cell>
          <cell r="CW503">
            <v>0</v>
          </cell>
          <cell r="CX503">
            <v>0</v>
          </cell>
          <cell r="CY503">
            <v>0</v>
          </cell>
          <cell r="CZ503">
            <v>0</v>
          </cell>
          <cell r="DA503">
            <v>0</v>
          </cell>
          <cell r="DB503">
            <v>0</v>
          </cell>
          <cell r="DC503">
            <v>0</v>
          </cell>
          <cell r="DD503">
            <v>0</v>
          </cell>
          <cell r="DE503">
            <v>0</v>
          </cell>
          <cell r="DF503">
            <v>0</v>
          </cell>
          <cell r="DG503">
            <v>0</v>
          </cell>
          <cell r="DH503">
            <v>0</v>
          </cell>
          <cell r="DI503">
            <v>0</v>
          </cell>
          <cell r="DJ503">
            <v>0</v>
          </cell>
          <cell r="DK503">
            <v>0</v>
          </cell>
          <cell r="DL503">
            <v>0</v>
          </cell>
          <cell r="DM503">
            <v>0</v>
          </cell>
          <cell r="DN503">
            <v>0</v>
          </cell>
          <cell r="DO503">
            <v>0</v>
          </cell>
          <cell r="DP503">
            <v>0</v>
          </cell>
          <cell r="DQ503">
            <v>0</v>
          </cell>
          <cell r="DR503">
            <v>0</v>
          </cell>
          <cell r="DS503">
            <v>0</v>
          </cell>
          <cell r="DT503">
            <v>0</v>
          </cell>
          <cell r="DU503">
            <v>0</v>
          </cell>
          <cell r="DV503">
            <v>0</v>
          </cell>
          <cell r="DW503">
            <v>0</v>
          </cell>
          <cell r="DX503">
            <v>0</v>
          </cell>
          <cell r="DY503">
            <v>0</v>
          </cell>
          <cell r="DZ503">
            <v>0</v>
          </cell>
          <cell r="EA503">
            <v>0</v>
          </cell>
          <cell r="EB503">
            <v>0</v>
          </cell>
          <cell r="EC503">
            <v>0</v>
          </cell>
          <cell r="ED503">
            <v>0</v>
          </cell>
        </row>
        <row r="504">
          <cell r="C504" t="str">
            <v>Spanish Fork Wind 2 QF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  <cell r="BZ504">
            <v>0</v>
          </cell>
          <cell r="CA504">
            <v>0</v>
          </cell>
          <cell r="CB504">
            <v>0</v>
          </cell>
          <cell r="CC504">
            <v>0</v>
          </cell>
          <cell r="CD504">
            <v>0</v>
          </cell>
          <cell r="CE504">
            <v>0</v>
          </cell>
          <cell r="CF504">
            <v>0</v>
          </cell>
          <cell r="CG504">
            <v>0</v>
          </cell>
          <cell r="CH504">
            <v>0</v>
          </cell>
          <cell r="CI504">
            <v>0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P504">
            <v>0</v>
          </cell>
          <cell r="CQ504">
            <v>0</v>
          </cell>
          <cell r="CR504">
            <v>0</v>
          </cell>
          <cell r="CS504">
            <v>0</v>
          </cell>
          <cell r="CT504">
            <v>0</v>
          </cell>
          <cell r="CU504">
            <v>0</v>
          </cell>
          <cell r="CV504">
            <v>0</v>
          </cell>
          <cell r="CW504">
            <v>0</v>
          </cell>
          <cell r="CX504">
            <v>0</v>
          </cell>
          <cell r="CY504">
            <v>0</v>
          </cell>
          <cell r="CZ504">
            <v>0</v>
          </cell>
          <cell r="DA504">
            <v>0</v>
          </cell>
          <cell r="DB504">
            <v>0</v>
          </cell>
          <cell r="DC504">
            <v>0</v>
          </cell>
          <cell r="DD504">
            <v>0</v>
          </cell>
          <cell r="DE504">
            <v>0</v>
          </cell>
          <cell r="DF504">
            <v>0</v>
          </cell>
          <cell r="DG504">
            <v>0</v>
          </cell>
          <cell r="DH504">
            <v>0</v>
          </cell>
          <cell r="DI504">
            <v>0</v>
          </cell>
          <cell r="DJ504">
            <v>0</v>
          </cell>
          <cell r="DK504">
            <v>0</v>
          </cell>
          <cell r="DL504">
            <v>0</v>
          </cell>
          <cell r="DM504">
            <v>0</v>
          </cell>
          <cell r="DN504">
            <v>0</v>
          </cell>
          <cell r="DO504">
            <v>0</v>
          </cell>
          <cell r="DP504">
            <v>0</v>
          </cell>
          <cell r="DQ504">
            <v>0</v>
          </cell>
          <cell r="DR504">
            <v>0</v>
          </cell>
          <cell r="DS504">
            <v>0</v>
          </cell>
          <cell r="DT504">
            <v>0</v>
          </cell>
          <cell r="DU504">
            <v>0</v>
          </cell>
          <cell r="DV504">
            <v>0</v>
          </cell>
          <cell r="DW504">
            <v>0</v>
          </cell>
          <cell r="DX504">
            <v>0</v>
          </cell>
          <cell r="DY504">
            <v>0</v>
          </cell>
          <cell r="DZ504">
            <v>0</v>
          </cell>
          <cell r="EA504">
            <v>0</v>
          </cell>
          <cell r="EB504">
            <v>0</v>
          </cell>
          <cell r="EC504">
            <v>0</v>
          </cell>
          <cell r="ED504">
            <v>0</v>
          </cell>
        </row>
        <row r="505">
          <cell r="C505" t="str">
            <v>Sunnyside QF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  <cell r="BZ505">
            <v>0</v>
          </cell>
          <cell r="CA505">
            <v>0</v>
          </cell>
          <cell r="CB505">
            <v>0</v>
          </cell>
          <cell r="CC505">
            <v>0</v>
          </cell>
          <cell r="CD505">
            <v>0</v>
          </cell>
          <cell r="CE505">
            <v>0</v>
          </cell>
          <cell r="CF505">
            <v>0</v>
          </cell>
          <cell r="CG505">
            <v>0</v>
          </cell>
          <cell r="CH505">
            <v>0</v>
          </cell>
          <cell r="CI505">
            <v>0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P505">
            <v>0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  <cell r="CU505">
            <v>0</v>
          </cell>
          <cell r="CV505">
            <v>0</v>
          </cell>
          <cell r="CW505">
            <v>0</v>
          </cell>
          <cell r="CX505">
            <v>0</v>
          </cell>
          <cell r="CY505">
            <v>0</v>
          </cell>
          <cell r="CZ505">
            <v>0</v>
          </cell>
          <cell r="DA505">
            <v>0</v>
          </cell>
          <cell r="DB505">
            <v>0</v>
          </cell>
          <cell r="DC505">
            <v>0</v>
          </cell>
          <cell r="DD505">
            <v>0</v>
          </cell>
          <cell r="DE505">
            <v>0</v>
          </cell>
          <cell r="DF505">
            <v>0</v>
          </cell>
          <cell r="DG505">
            <v>0</v>
          </cell>
          <cell r="DH505">
            <v>0</v>
          </cell>
          <cell r="DI505">
            <v>0</v>
          </cell>
          <cell r="DJ505">
            <v>0</v>
          </cell>
          <cell r="DK505">
            <v>0</v>
          </cell>
          <cell r="DL505">
            <v>0</v>
          </cell>
          <cell r="DM505">
            <v>0</v>
          </cell>
          <cell r="DN505">
            <v>0</v>
          </cell>
          <cell r="DO505">
            <v>0</v>
          </cell>
          <cell r="DP505">
            <v>0</v>
          </cell>
          <cell r="DQ505">
            <v>0</v>
          </cell>
          <cell r="DR505">
            <v>0</v>
          </cell>
          <cell r="DS505">
            <v>0</v>
          </cell>
          <cell r="DT505">
            <v>0</v>
          </cell>
          <cell r="DU505">
            <v>0</v>
          </cell>
          <cell r="DV505">
            <v>0</v>
          </cell>
          <cell r="DW505">
            <v>0</v>
          </cell>
          <cell r="DX505">
            <v>0</v>
          </cell>
          <cell r="DY505">
            <v>0</v>
          </cell>
          <cell r="DZ505">
            <v>0</v>
          </cell>
          <cell r="EA505">
            <v>0</v>
          </cell>
          <cell r="EB505">
            <v>0</v>
          </cell>
          <cell r="EC505">
            <v>0</v>
          </cell>
          <cell r="ED505">
            <v>0</v>
          </cell>
        </row>
        <row r="506">
          <cell r="C506" t="str">
            <v>Glen Canyon A &amp; B Solar QFs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  <cell r="BZ506">
            <v>0</v>
          </cell>
          <cell r="CA506">
            <v>0</v>
          </cell>
          <cell r="CB506">
            <v>0</v>
          </cell>
          <cell r="CC506">
            <v>0</v>
          </cell>
          <cell r="CD506">
            <v>0</v>
          </cell>
          <cell r="CE506">
            <v>0</v>
          </cell>
          <cell r="CF506">
            <v>0</v>
          </cell>
          <cell r="CG506">
            <v>0</v>
          </cell>
          <cell r="CH506">
            <v>0</v>
          </cell>
          <cell r="CI506">
            <v>0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P506">
            <v>0</v>
          </cell>
          <cell r="CQ506">
            <v>0</v>
          </cell>
          <cell r="CR506">
            <v>0</v>
          </cell>
          <cell r="CS506">
            <v>0</v>
          </cell>
          <cell r="CT506">
            <v>0</v>
          </cell>
          <cell r="CU506">
            <v>0</v>
          </cell>
          <cell r="CV506">
            <v>0</v>
          </cell>
          <cell r="CW506">
            <v>0</v>
          </cell>
          <cell r="CX506">
            <v>0</v>
          </cell>
          <cell r="CY506">
            <v>0</v>
          </cell>
          <cell r="CZ506">
            <v>0</v>
          </cell>
          <cell r="DA506">
            <v>0</v>
          </cell>
          <cell r="DB506">
            <v>0</v>
          </cell>
          <cell r="DC506">
            <v>0</v>
          </cell>
          <cell r="DD506">
            <v>0</v>
          </cell>
          <cell r="DE506">
            <v>0</v>
          </cell>
          <cell r="DF506">
            <v>0</v>
          </cell>
          <cell r="DG506">
            <v>0</v>
          </cell>
          <cell r="DH506">
            <v>0</v>
          </cell>
          <cell r="DI506">
            <v>0</v>
          </cell>
          <cell r="DJ506">
            <v>0</v>
          </cell>
          <cell r="DK506">
            <v>0</v>
          </cell>
          <cell r="DL506">
            <v>0</v>
          </cell>
          <cell r="DM506">
            <v>0</v>
          </cell>
          <cell r="DN506">
            <v>0</v>
          </cell>
          <cell r="DO506">
            <v>0</v>
          </cell>
          <cell r="DP506">
            <v>0</v>
          </cell>
          <cell r="DQ506">
            <v>0</v>
          </cell>
          <cell r="DR506">
            <v>0</v>
          </cell>
          <cell r="DS506">
            <v>0</v>
          </cell>
          <cell r="DT506">
            <v>0</v>
          </cell>
          <cell r="DU506">
            <v>0</v>
          </cell>
          <cell r="DV506">
            <v>0</v>
          </cell>
          <cell r="DW506">
            <v>0</v>
          </cell>
          <cell r="DX506">
            <v>0</v>
          </cell>
          <cell r="DY506">
            <v>0</v>
          </cell>
          <cell r="DZ506">
            <v>0</v>
          </cell>
          <cell r="EA506">
            <v>0</v>
          </cell>
          <cell r="EB506">
            <v>0</v>
          </cell>
          <cell r="EC506">
            <v>0</v>
          </cell>
          <cell r="ED506">
            <v>0</v>
          </cell>
        </row>
        <row r="507">
          <cell r="C507" t="str">
            <v>Sweetwater Solar QF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  <cell r="BZ507">
            <v>0</v>
          </cell>
          <cell r="CA507">
            <v>0</v>
          </cell>
          <cell r="CB507">
            <v>0</v>
          </cell>
          <cell r="CC507">
            <v>0</v>
          </cell>
          <cell r="CD507">
            <v>0</v>
          </cell>
          <cell r="CE507">
            <v>0</v>
          </cell>
          <cell r="CF507">
            <v>0</v>
          </cell>
          <cell r="CG507">
            <v>0</v>
          </cell>
          <cell r="CH507">
            <v>0</v>
          </cell>
          <cell r="CI507">
            <v>0</v>
          </cell>
          <cell r="CJ507">
            <v>0</v>
          </cell>
          <cell r="CK507">
            <v>0</v>
          </cell>
          <cell r="CL507">
            <v>0</v>
          </cell>
          <cell r="CM507">
            <v>0</v>
          </cell>
          <cell r="CN507">
            <v>0</v>
          </cell>
          <cell r="CO507">
            <v>0</v>
          </cell>
          <cell r="CP507">
            <v>0</v>
          </cell>
          <cell r="CQ507">
            <v>0</v>
          </cell>
          <cell r="CR507">
            <v>0</v>
          </cell>
          <cell r="CS507">
            <v>0</v>
          </cell>
          <cell r="CT507">
            <v>0</v>
          </cell>
          <cell r="CU507">
            <v>0</v>
          </cell>
          <cell r="CV507">
            <v>0</v>
          </cell>
          <cell r="CW507">
            <v>0</v>
          </cell>
          <cell r="CX507">
            <v>0</v>
          </cell>
          <cell r="CY507">
            <v>0</v>
          </cell>
          <cell r="CZ507">
            <v>0</v>
          </cell>
          <cell r="DA507">
            <v>0</v>
          </cell>
          <cell r="DB507">
            <v>0</v>
          </cell>
          <cell r="DC507">
            <v>0</v>
          </cell>
          <cell r="DD507">
            <v>0</v>
          </cell>
          <cell r="DE507">
            <v>0</v>
          </cell>
          <cell r="DF507">
            <v>0</v>
          </cell>
          <cell r="DG507">
            <v>0</v>
          </cell>
          <cell r="DH507">
            <v>0</v>
          </cell>
          <cell r="DI507">
            <v>0</v>
          </cell>
          <cell r="DJ507">
            <v>0</v>
          </cell>
          <cell r="DK507">
            <v>0</v>
          </cell>
          <cell r="DL507">
            <v>0</v>
          </cell>
          <cell r="DM507">
            <v>0</v>
          </cell>
          <cell r="DN507">
            <v>0</v>
          </cell>
          <cell r="DO507">
            <v>0</v>
          </cell>
          <cell r="DP507">
            <v>0</v>
          </cell>
          <cell r="DQ507">
            <v>0</v>
          </cell>
          <cell r="DR507">
            <v>0</v>
          </cell>
          <cell r="DS507">
            <v>0</v>
          </cell>
          <cell r="DT507">
            <v>0</v>
          </cell>
          <cell r="DU507">
            <v>0</v>
          </cell>
          <cell r="DV507">
            <v>0</v>
          </cell>
          <cell r="DW507">
            <v>0</v>
          </cell>
          <cell r="DX507">
            <v>0</v>
          </cell>
          <cell r="DY507">
            <v>0</v>
          </cell>
          <cell r="DZ507">
            <v>0</v>
          </cell>
          <cell r="EA507">
            <v>0</v>
          </cell>
          <cell r="EB507">
            <v>0</v>
          </cell>
          <cell r="EC507">
            <v>0</v>
          </cell>
          <cell r="ED507">
            <v>0</v>
          </cell>
        </row>
        <row r="508"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  <cell r="BZ508">
            <v>0</v>
          </cell>
          <cell r="CA508">
            <v>0</v>
          </cell>
          <cell r="CB508">
            <v>0</v>
          </cell>
          <cell r="CC508">
            <v>0</v>
          </cell>
          <cell r="CD508">
            <v>0</v>
          </cell>
          <cell r="CE508">
            <v>0</v>
          </cell>
          <cell r="CF508">
            <v>0</v>
          </cell>
          <cell r="CG508">
            <v>0</v>
          </cell>
          <cell r="CH508">
            <v>0</v>
          </cell>
          <cell r="CI508">
            <v>0</v>
          </cell>
          <cell r="CJ508">
            <v>0</v>
          </cell>
          <cell r="CK508">
            <v>0</v>
          </cell>
          <cell r="CL508">
            <v>0</v>
          </cell>
          <cell r="CM508">
            <v>0</v>
          </cell>
          <cell r="CN508">
            <v>0</v>
          </cell>
          <cell r="CO508">
            <v>0</v>
          </cell>
          <cell r="CP508">
            <v>0</v>
          </cell>
          <cell r="CQ508">
            <v>0</v>
          </cell>
          <cell r="CR508">
            <v>0</v>
          </cell>
          <cell r="CS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0</v>
          </cell>
          <cell r="CX508">
            <v>0</v>
          </cell>
          <cell r="CY508">
            <v>0</v>
          </cell>
          <cell r="CZ508">
            <v>0</v>
          </cell>
          <cell r="DA508">
            <v>0</v>
          </cell>
          <cell r="DB508">
            <v>0</v>
          </cell>
          <cell r="DC508">
            <v>0</v>
          </cell>
          <cell r="DD508">
            <v>0</v>
          </cell>
          <cell r="DE508">
            <v>0</v>
          </cell>
          <cell r="DF508">
            <v>0</v>
          </cell>
          <cell r="DG508">
            <v>0</v>
          </cell>
          <cell r="DH508">
            <v>0</v>
          </cell>
          <cell r="DI508">
            <v>0</v>
          </cell>
          <cell r="DJ508">
            <v>0</v>
          </cell>
          <cell r="DK508">
            <v>0</v>
          </cell>
          <cell r="DL508">
            <v>0</v>
          </cell>
          <cell r="DM508">
            <v>0</v>
          </cell>
          <cell r="DN508">
            <v>0</v>
          </cell>
          <cell r="DO508">
            <v>0</v>
          </cell>
          <cell r="DP508">
            <v>0</v>
          </cell>
          <cell r="DQ508">
            <v>0</v>
          </cell>
          <cell r="DR508">
            <v>0</v>
          </cell>
          <cell r="DS508">
            <v>0</v>
          </cell>
          <cell r="DT508">
            <v>0</v>
          </cell>
          <cell r="DU508">
            <v>0</v>
          </cell>
          <cell r="DV508">
            <v>0</v>
          </cell>
          <cell r="DW508">
            <v>0</v>
          </cell>
          <cell r="DX508">
            <v>0</v>
          </cell>
          <cell r="DY508">
            <v>0</v>
          </cell>
          <cell r="DZ508">
            <v>0</v>
          </cell>
          <cell r="EA508">
            <v>0</v>
          </cell>
          <cell r="EB508">
            <v>0</v>
          </cell>
          <cell r="EC508">
            <v>0</v>
          </cell>
          <cell r="ED508">
            <v>0</v>
          </cell>
        </row>
        <row r="509"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  <cell r="BZ509">
            <v>0</v>
          </cell>
          <cell r="CA509">
            <v>0</v>
          </cell>
          <cell r="CB509">
            <v>0</v>
          </cell>
          <cell r="CC509">
            <v>0</v>
          </cell>
          <cell r="CD509">
            <v>0</v>
          </cell>
          <cell r="CE509">
            <v>0</v>
          </cell>
          <cell r="CF509">
            <v>0</v>
          </cell>
          <cell r="CG509">
            <v>0</v>
          </cell>
          <cell r="CH509">
            <v>0</v>
          </cell>
          <cell r="CI509">
            <v>0</v>
          </cell>
          <cell r="CJ509">
            <v>0</v>
          </cell>
          <cell r="CK509">
            <v>0</v>
          </cell>
          <cell r="CL509">
            <v>0</v>
          </cell>
          <cell r="CM509">
            <v>0</v>
          </cell>
          <cell r="CN509">
            <v>0</v>
          </cell>
          <cell r="CO509">
            <v>0</v>
          </cell>
          <cell r="CP509">
            <v>0</v>
          </cell>
          <cell r="CQ509">
            <v>0</v>
          </cell>
          <cell r="CR509">
            <v>0</v>
          </cell>
          <cell r="CS509">
            <v>0</v>
          </cell>
          <cell r="CT509">
            <v>0</v>
          </cell>
          <cell r="CU509">
            <v>0</v>
          </cell>
          <cell r="CV509">
            <v>0</v>
          </cell>
          <cell r="CW509">
            <v>0</v>
          </cell>
          <cell r="CX509">
            <v>0</v>
          </cell>
          <cell r="CY509">
            <v>0</v>
          </cell>
          <cell r="CZ509">
            <v>0</v>
          </cell>
          <cell r="DA509">
            <v>0</v>
          </cell>
          <cell r="DB509">
            <v>0</v>
          </cell>
          <cell r="DC509">
            <v>0</v>
          </cell>
          <cell r="DD509">
            <v>0</v>
          </cell>
          <cell r="DE509">
            <v>0</v>
          </cell>
          <cell r="DF509">
            <v>0</v>
          </cell>
          <cell r="DG509">
            <v>0</v>
          </cell>
          <cell r="DH509">
            <v>0</v>
          </cell>
          <cell r="DI509">
            <v>0</v>
          </cell>
          <cell r="DJ509">
            <v>0</v>
          </cell>
          <cell r="DK509">
            <v>0</v>
          </cell>
          <cell r="DL509">
            <v>0</v>
          </cell>
          <cell r="DM509">
            <v>0</v>
          </cell>
          <cell r="DN509">
            <v>0</v>
          </cell>
          <cell r="DO509">
            <v>0</v>
          </cell>
          <cell r="DP509">
            <v>0</v>
          </cell>
          <cell r="DQ509">
            <v>0</v>
          </cell>
          <cell r="DR509">
            <v>0</v>
          </cell>
          <cell r="DS509">
            <v>0</v>
          </cell>
          <cell r="DT509">
            <v>0</v>
          </cell>
          <cell r="DU509">
            <v>0</v>
          </cell>
          <cell r="DV509">
            <v>0</v>
          </cell>
          <cell r="DW509">
            <v>0</v>
          </cell>
          <cell r="DX509">
            <v>0</v>
          </cell>
          <cell r="DY509">
            <v>0</v>
          </cell>
          <cell r="DZ509">
            <v>0</v>
          </cell>
          <cell r="EA509">
            <v>0</v>
          </cell>
          <cell r="EB509">
            <v>0</v>
          </cell>
          <cell r="EC509">
            <v>0</v>
          </cell>
          <cell r="ED509">
            <v>0</v>
          </cell>
        </row>
        <row r="510"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  <cell r="CU510">
            <v>0</v>
          </cell>
          <cell r="CV510">
            <v>0</v>
          </cell>
          <cell r="CW510">
            <v>0</v>
          </cell>
          <cell r="CX510">
            <v>0</v>
          </cell>
          <cell r="CY510">
            <v>0</v>
          </cell>
          <cell r="CZ510">
            <v>0</v>
          </cell>
          <cell r="DA510">
            <v>0</v>
          </cell>
          <cell r="DB510">
            <v>0</v>
          </cell>
          <cell r="DC510">
            <v>0</v>
          </cell>
          <cell r="DD510">
            <v>0</v>
          </cell>
          <cell r="DE510">
            <v>0</v>
          </cell>
          <cell r="DF510">
            <v>0</v>
          </cell>
          <cell r="DG510">
            <v>0</v>
          </cell>
          <cell r="DH510">
            <v>0</v>
          </cell>
          <cell r="DI510">
            <v>0</v>
          </cell>
          <cell r="DJ510">
            <v>0</v>
          </cell>
          <cell r="DK510">
            <v>0</v>
          </cell>
          <cell r="DL510">
            <v>0</v>
          </cell>
          <cell r="DM510">
            <v>0</v>
          </cell>
          <cell r="DN510">
            <v>0</v>
          </cell>
          <cell r="DO510">
            <v>0</v>
          </cell>
          <cell r="DP510">
            <v>0</v>
          </cell>
          <cell r="DQ510">
            <v>0</v>
          </cell>
          <cell r="DR510">
            <v>0</v>
          </cell>
          <cell r="DS510">
            <v>0</v>
          </cell>
          <cell r="DT510">
            <v>0</v>
          </cell>
          <cell r="DU510">
            <v>0</v>
          </cell>
          <cell r="DV510">
            <v>0</v>
          </cell>
          <cell r="DW510">
            <v>0</v>
          </cell>
          <cell r="DX510">
            <v>0</v>
          </cell>
          <cell r="DY510">
            <v>0</v>
          </cell>
          <cell r="DZ510">
            <v>0</v>
          </cell>
          <cell r="EA510">
            <v>0</v>
          </cell>
          <cell r="EB510">
            <v>0</v>
          </cell>
          <cell r="EC510">
            <v>0</v>
          </cell>
          <cell r="ED510">
            <v>0</v>
          </cell>
        </row>
        <row r="511"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  <cell r="CU511">
            <v>0</v>
          </cell>
          <cell r="CV511">
            <v>0</v>
          </cell>
          <cell r="CW511">
            <v>0</v>
          </cell>
          <cell r="CX511">
            <v>0</v>
          </cell>
          <cell r="CY511">
            <v>0</v>
          </cell>
          <cell r="CZ511">
            <v>0</v>
          </cell>
          <cell r="DA511">
            <v>0</v>
          </cell>
          <cell r="DB511">
            <v>0</v>
          </cell>
          <cell r="DC511">
            <v>0</v>
          </cell>
          <cell r="DD511">
            <v>0</v>
          </cell>
          <cell r="DE511">
            <v>0</v>
          </cell>
          <cell r="DF511">
            <v>0</v>
          </cell>
          <cell r="DG511">
            <v>0</v>
          </cell>
          <cell r="DH511">
            <v>0</v>
          </cell>
          <cell r="DI511">
            <v>0</v>
          </cell>
          <cell r="DJ511">
            <v>0</v>
          </cell>
          <cell r="DK511">
            <v>0</v>
          </cell>
          <cell r="DL511">
            <v>0</v>
          </cell>
          <cell r="DM511">
            <v>0</v>
          </cell>
          <cell r="DN511">
            <v>0</v>
          </cell>
          <cell r="DO511">
            <v>0</v>
          </cell>
          <cell r="DP511">
            <v>0</v>
          </cell>
          <cell r="DQ511">
            <v>0</v>
          </cell>
          <cell r="DR511">
            <v>0</v>
          </cell>
          <cell r="DS511">
            <v>0</v>
          </cell>
          <cell r="DT511">
            <v>0</v>
          </cell>
          <cell r="DU511">
            <v>0</v>
          </cell>
          <cell r="DV511">
            <v>0</v>
          </cell>
          <cell r="DW511">
            <v>0</v>
          </cell>
          <cell r="DX511">
            <v>0</v>
          </cell>
          <cell r="DY511">
            <v>0</v>
          </cell>
          <cell r="DZ511">
            <v>0</v>
          </cell>
          <cell r="EA511">
            <v>0</v>
          </cell>
          <cell r="EB511">
            <v>0</v>
          </cell>
          <cell r="EC511">
            <v>0</v>
          </cell>
          <cell r="ED511">
            <v>0</v>
          </cell>
        </row>
        <row r="512"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0</v>
          </cell>
          <cell r="CX512">
            <v>0</v>
          </cell>
          <cell r="CY512">
            <v>0</v>
          </cell>
          <cell r="CZ512">
            <v>0</v>
          </cell>
          <cell r="DA512">
            <v>0</v>
          </cell>
          <cell r="DB512">
            <v>0</v>
          </cell>
          <cell r="DC512">
            <v>0</v>
          </cell>
          <cell r="DD512">
            <v>0</v>
          </cell>
          <cell r="DE512">
            <v>0</v>
          </cell>
          <cell r="DF512">
            <v>0</v>
          </cell>
          <cell r="DG512">
            <v>0</v>
          </cell>
          <cell r="DH512">
            <v>0</v>
          </cell>
          <cell r="DI512">
            <v>0</v>
          </cell>
          <cell r="DJ512">
            <v>0</v>
          </cell>
          <cell r="DK512">
            <v>0</v>
          </cell>
          <cell r="DL512">
            <v>0</v>
          </cell>
          <cell r="DM512">
            <v>0</v>
          </cell>
          <cell r="DN512">
            <v>0</v>
          </cell>
          <cell r="DO512">
            <v>0</v>
          </cell>
          <cell r="DP512">
            <v>0</v>
          </cell>
          <cell r="DQ512">
            <v>0</v>
          </cell>
          <cell r="DR512">
            <v>0</v>
          </cell>
          <cell r="DS512">
            <v>0</v>
          </cell>
          <cell r="DT512">
            <v>0</v>
          </cell>
          <cell r="DU512">
            <v>0</v>
          </cell>
          <cell r="DV512">
            <v>0</v>
          </cell>
          <cell r="DW512">
            <v>0</v>
          </cell>
          <cell r="DX512">
            <v>0</v>
          </cell>
          <cell r="DY512">
            <v>0</v>
          </cell>
          <cell r="DZ512">
            <v>0</v>
          </cell>
          <cell r="EA512">
            <v>0</v>
          </cell>
          <cell r="EB512">
            <v>0</v>
          </cell>
          <cell r="EC512">
            <v>0</v>
          </cell>
          <cell r="ED512">
            <v>0</v>
          </cell>
        </row>
        <row r="513"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  <cell r="BZ513">
            <v>0</v>
          </cell>
          <cell r="CA513">
            <v>0</v>
          </cell>
          <cell r="CB513">
            <v>0</v>
          </cell>
          <cell r="CC513">
            <v>0</v>
          </cell>
          <cell r="CD513">
            <v>0</v>
          </cell>
          <cell r="CE513">
            <v>0</v>
          </cell>
          <cell r="CF513">
            <v>0</v>
          </cell>
          <cell r="CG513">
            <v>0</v>
          </cell>
          <cell r="CH513">
            <v>0</v>
          </cell>
          <cell r="CI513">
            <v>0</v>
          </cell>
          <cell r="CJ513">
            <v>0</v>
          </cell>
          <cell r="CK513">
            <v>0</v>
          </cell>
          <cell r="CL513">
            <v>0</v>
          </cell>
          <cell r="CM513">
            <v>0</v>
          </cell>
          <cell r="CN513">
            <v>0</v>
          </cell>
          <cell r="CO513">
            <v>0</v>
          </cell>
          <cell r="CP513">
            <v>0</v>
          </cell>
          <cell r="CQ513">
            <v>0</v>
          </cell>
          <cell r="CR513">
            <v>0</v>
          </cell>
          <cell r="CS513">
            <v>0</v>
          </cell>
          <cell r="CT513">
            <v>0</v>
          </cell>
          <cell r="CU513">
            <v>0</v>
          </cell>
          <cell r="CV513">
            <v>0</v>
          </cell>
          <cell r="CW513">
            <v>0</v>
          </cell>
          <cell r="CX513">
            <v>0</v>
          </cell>
          <cell r="CY513">
            <v>0</v>
          </cell>
          <cell r="CZ513">
            <v>0</v>
          </cell>
          <cell r="DA513">
            <v>0</v>
          </cell>
          <cell r="DB513">
            <v>0</v>
          </cell>
          <cell r="DC513">
            <v>0</v>
          </cell>
          <cell r="DD513">
            <v>0</v>
          </cell>
          <cell r="DE513">
            <v>0</v>
          </cell>
          <cell r="DF513">
            <v>0</v>
          </cell>
          <cell r="DG513">
            <v>0</v>
          </cell>
          <cell r="DH513">
            <v>0</v>
          </cell>
          <cell r="DI513">
            <v>0</v>
          </cell>
          <cell r="DJ513">
            <v>0</v>
          </cell>
          <cell r="DK513">
            <v>0</v>
          </cell>
          <cell r="DL513">
            <v>0</v>
          </cell>
          <cell r="DM513">
            <v>0</v>
          </cell>
          <cell r="DN513">
            <v>0</v>
          </cell>
          <cell r="DO513">
            <v>0</v>
          </cell>
          <cell r="DP513">
            <v>0</v>
          </cell>
          <cell r="DQ513">
            <v>0</v>
          </cell>
          <cell r="DR513">
            <v>0</v>
          </cell>
          <cell r="DS513">
            <v>0</v>
          </cell>
          <cell r="DT513">
            <v>0</v>
          </cell>
          <cell r="DU513">
            <v>0</v>
          </cell>
          <cell r="DV513">
            <v>0</v>
          </cell>
          <cell r="DW513">
            <v>0</v>
          </cell>
          <cell r="DX513">
            <v>0</v>
          </cell>
          <cell r="DY513">
            <v>0</v>
          </cell>
          <cell r="DZ513">
            <v>0</v>
          </cell>
          <cell r="EA513">
            <v>0</v>
          </cell>
          <cell r="EB513">
            <v>0</v>
          </cell>
          <cell r="EC513">
            <v>0</v>
          </cell>
          <cell r="ED513">
            <v>0</v>
          </cell>
        </row>
        <row r="514"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  <cell r="BZ514">
            <v>0</v>
          </cell>
          <cell r="CA514">
            <v>0</v>
          </cell>
          <cell r="CB514">
            <v>0</v>
          </cell>
          <cell r="CC514">
            <v>0</v>
          </cell>
          <cell r="CD514">
            <v>0</v>
          </cell>
          <cell r="CE514">
            <v>0</v>
          </cell>
          <cell r="CF514">
            <v>0</v>
          </cell>
          <cell r="CG514">
            <v>0</v>
          </cell>
          <cell r="CH514">
            <v>0</v>
          </cell>
          <cell r="CI514">
            <v>0</v>
          </cell>
          <cell r="CJ514">
            <v>0</v>
          </cell>
          <cell r="CK514">
            <v>0</v>
          </cell>
          <cell r="CL514">
            <v>0</v>
          </cell>
          <cell r="CM514">
            <v>0</v>
          </cell>
          <cell r="CN514">
            <v>0</v>
          </cell>
          <cell r="CO514">
            <v>0</v>
          </cell>
          <cell r="CP514">
            <v>0</v>
          </cell>
          <cell r="CQ514">
            <v>0</v>
          </cell>
          <cell r="CR514">
            <v>0</v>
          </cell>
          <cell r="CS514">
            <v>0</v>
          </cell>
          <cell r="CT514">
            <v>0</v>
          </cell>
          <cell r="CU514">
            <v>0</v>
          </cell>
          <cell r="CV514">
            <v>0</v>
          </cell>
          <cell r="CW514">
            <v>0</v>
          </cell>
          <cell r="CX514">
            <v>0</v>
          </cell>
          <cell r="CY514">
            <v>0</v>
          </cell>
          <cell r="CZ514">
            <v>0</v>
          </cell>
          <cell r="DA514">
            <v>0</v>
          </cell>
          <cell r="DB514">
            <v>0</v>
          </cell>
          <cell r="DC514">
            <v>0</v>
          </cell>
          <cell r="DD514">
            <v>0</v>
          </cell>
          <cell r="DE514">
            <v>0</v>
          </cell>
          <cell r="DF514">
            <v>0</v>
          </cell>
          <cell r="DG514">
            <v>0</v>
          </cell>
          <cell r="DH514">
            <v>0</v>
          </cell>
          <cell r="DI514">
            <v>0</v>
          </cell>
          <cell r="DJ514">
            <v>0</v>
          </cell>
          <cell r="DK514">
            <v>0</v>
          </cell>
          <cell r="DL514">
            <v>0</v>
          </cell>
          <cell r="DM514">
            <v>0</v>
          </cell>
          <cell r="DN514">
            <v>0</v>
          </cell>
          <cell r="DO514">
            <v>0</v>
          </cell>
          <cell r="DP514">
            <v>0</v>
          </cell>
          <cell r="DQ514">
            <v>0</v>
          </cell>
          <cell r="DR514">
            <v>0</v>
          </cell>
          <cell r="DS514">
            <v>0</v>
          </cell>
          <cell r="DT514">
            <v>0</v>
          </cell>
          <cell r="DU514">
            <v>0</v>
          </cell>
          <cell r="DV514">
            <v>0</v>
          </cell>
          <cell r="DW514">
            <v>0</v>
          </cell>
          <cell r="DX514">
            <v>0</v>
          </cell>
          <cell r="DY514">
            <v>0</v>
          </cell>
          <cell r="DZ514">
            <v>0</v>
          </cell>
          <cell r="EA514">
            <v>0</v>
          </cell>
          <cell r="EB514">
            <v>0</v>
          </cell>
          <cell r="EC514">
            <v>0</v>
          </cell>
          <cell r="ED514">
            <v>0</v>
          </cell>
        </row>
        <row r="515"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  <cell r="BZ515">
            <v>0</v>
          </cell>
          <cell r="CA515">
            <v>0</v>
          </cell>
          <cell r="CB515">
            <v>0</v>
          </cell>
          <cell r="CC515">
            <v>0</v>
          </cell>
          <cell r="CD515">
            <v>0</v>
          </cell>
          <cell r="CE515">
            <v>0</v>
          </cell>
          <cell r="CF515">
            <v>0</v>
          </cell>
          <cell r="CG515">
            <v>0</v>
          </cell>
          <cell r="CH515">
            <v>0</v>
          </cell>
          <cell r="CI515">
            <v>0</v>
          </cell>
          <cell r="CJ515">
            <v>0</v>
          </cell>
          <cell r="CK515">
            <v>0</v>
          </cell>
          <cell r="CL515">
            <v>0</v>
          </cell>
          <cell r="CM515">
            <v>0</v>
          </cell>
          <cell r="CN515">
            <v>0</v>
          </cell>
          <cell r="CO515">
            <v>0</v>
          </cell>
          <cell r="CP515">
            <v>0</v>
          </cell>
          <cell r="CQ515">
            <v>0</v>
          </cell>
          <cell r="CR515">
            <v>0</v>
          </cell>
          <cell r="CS515">
            <v>0</v>
          </cell>
          <cell r="CT515">
            <v>0</v>
          </cell>
          <cell r="CU515">
            <v>0</v>
          </cell>
          <cell r="CV515">
            <v>0</v>
          </cell>
          <cell r="CW515">
            <v>0</v>
          </cell>
          <cell r="CX515">
            <v>0</v>
          </cell>
          <cell r="CY515">
            <v>0</v>
          </cell>
          <cell r="CZ515">
            <v>0</v>
          </cell>
          <cell r="DA515">
            <v>0</v>
          </cell>
          <cell r="DB515">
            <v>0</v>
          </cell>
          <cell r="DC515">
            <v>0</v>
          </cell>
          <cell r="DD515">
            <v>0</v>
          </cell>
          <cell r="DE515">
            <v>0</v>
          </cell>
          <cell r="DF515">
            <v>0</v>
          </cell>
          <cell r="DG515">
            <v>0</v>
          </cell>
          <cell r="DH515">
            <v>0</v>
          </cell>
          <cell r="DI515">
            <v>0</v>
          </cell>
          <cell r="DJ515">
            <v>0</v>
          </cell>
          <cell r="DK515">
            <v>0</v>
          </cell>
          <cell r="DL515">
            <v>0</v>
          </cell>
          <cell r="DM515">
            <v>0</v>
          </cell>
          <cell r="DN515">
            <v>0</v>
          </cell>
          <cell r="DO515">
            <v>0</v>
          </cell>
          <cell r="DP515">
            <v>0</v>
          </cell>
          <cell r="DQ515">
            <v>0</v>
          </cell>
          <cell r="DR515">
            <v>0</v>
          </cell>
          <cell r="DS515">
            <v>0</v>
          </cell>
          <cell r="DT515">
            <v>0</v>
          </cell>
          <cell r="DU515">
            <v>0</v>
          </cell>
          <cell r="DV515">
            <v>0</v>
          </cell>
          <cell r="DW515">
            <v>0</v>
          </cell>
          <cell r="DX515">
            <v>0</v>
          </cell>
          <cell r="DY515">
            <v>0</v>
          </cell>
          <cell r="DZ515">
            <v>0</v>
          </cell>
          <cell r="EA515">
            <v>0</v>
          </cell>
          <cell r="EB515">
            <v>0</v>
          </cell>
          <cell r="EC515">
            <v>0</v>
          </cell>
          <cell r="ED515">
            <v>0</v>
          </cell>
        </row>
        <row r="517">
          <cell r="F517">
            <v>1556.7582657280145</v>
          </cell>
          <cell r="G517">
            <v>1594.3410385100287</v>
          </cell>
          <cell r="H517">
            <v>2116.7741572720115</v>
          </cell>
          <cell r="I517">
            <v>2509.179194870987</v>
          </cell>
          <cell r="J517">
            <v>3433.7442987660179</v>
          </cell>
          <cell r="K517">
            <v>3145.924070299021</v>
          </cell>
          <cell r="L517">
            <v>3208.9015321629122</v>
          </cell>
          <cell r="M517">
            <v>2880.1636627109256</v>
          </cell>
          <cell r="N517">
            <v>2748.1472910399316</v>
          </cell>
          <cell r="O517">
            <v>2296.1968505319674</v>
          </cell>
          <cell r="P517">
            <v>1622.8255486300914</v>
          </cell>
          <cell r="Q517">
            <v>1159.8732885170029</v>
          </cell>
          <cell r="R517">
            <v>28055.902795961127</v>
          </cell>
          <cell r="S517">
            <v>1548.9744737439905</v>
          </cell>
          <cell r="T517">
            <v>1510.8071013179724</v>
          </cell>
          <cell r="U517">
            <v>2106.1903013850097</v>
          </cell>
          <cell r="V517">
            <v>2496.6333102710778</v>
          </cell>
          <cell r="W517">
            <v>3416.5755727459909</v>
          </cell>
          <cell r="X517">
            <v>3130.1944679268636</v>
          </cell>
          <cell r="Y517">
            <v>3192.8569898920832</v>
          </cell>
          <cell r="Z517">
            <v>2865.7628281289944</v>
          </cell>
          <cell r="AA517">
            <v>2734.4065420700354</v>
          </cell>
          <cell r="AB517">
            <v>2284.7158643050352</v>
          </cell>
          <cell r="AC517">
            <v>1614.7114204600221</v>
          </cell>
          <cell r="AD517">
            <v>1154.0739237140515</v>
          </cell>
          <cell r="AE517">
            <v>27915.623224659823</v>
          </cell>
          <cell r="AF517">
            <v>1541.2296049179859</v>
          </cell>
          <cell r="AG517">
            <v>1503.253062230011</v>
          </cell>
          <cell r="AH517">
            <v>2095.6593476239941</v>
          </cell>
          <cell r="AI517">
            <v>2484.1501095698914</v>
          </cell>
          <cell r="AJ517">
            <v>3399.4926700911019</v>
          </cell>
          <cell r="AK517">
            <v>3114.5434961020947</v>
          </cell>
          <cell r="AL517">
            <v>3176.892758673057</v>
          </cell>
          <cell r="AM517">
            <v>2851.433954890992</v>
          </cell>
          <cell r="AN517">
            <v>2720.734516109922</v>
          </cell>
          <cell r="AO517">
            <v>2273.2922898560064</v>
          </cell>
          <cell r="AP517">
            <v>1606.6378645000514</v>
          </cell>
          <cell r="AQ517">
            <v>1148.3035500949482</v>
          </cell>
          <cell r="AR517">
            <v>27776.045257316902</v>
          </cell>
          <cell r="AS517">
            <v>1533.5234503359534</v>
          </cell>
          <cell r="AT517">
            <v>1495.7367991299834</v>
          </cell>
          <cell r="AU517">
            <v>2085.1810528979986</v>
          </cell>
          <cell r="AV517">
            <v>2471.7293596490053</v>
          </cell>
          <cell r="AW517">
            <v>3382.4952306830091</v>
          </cell>
          <cell r="AX517">
            <v>3098.9707709120121</v>
          </cell>
          <cell r="AY517">
            <v>3161.008328128024</v>
          </cell>
          <cell r="AZ517">
            <v>2837.1768500410253</v>
          </cell>
          <cell r="BA517">
            <v>2707.130845990032</v>
          </cell>
          <cell r="BB517">
            <v>2261.9258536490379</v>
          </cell>
          <cell r="BC517">
            <v>1598.6046807300299</v>
          </cell>
          <cell r="BD517">
            <v>1142.5620351720136</v>
          </cell>
          <cell r="BE517">
            <v>27711.599398596212</v>
          </cell>
          <cell r="BF517">
            <v>1525.8558369139791</v>
          </cell>
          <cell r="BG517">
            <v>1562.6925733349635</v>
          </cell>
          <cell r="BH517">
            <v>2074.7551473969361</v>
          </cell>
          <cell r="BI517">
            <v>2459.3706932289642</v>
          </cell>
          <cell r="BJ517">
            <v>3365.5827550720423</v>
          </cell>
          <cell r="BK517">
            <v>3083.4759253979428</v>
          </cell>
          <cell r="BL517">
            <v>3145.2032563820248</v>
          </cell>
          <cell r="BM517">
            <v>2822.9909589479794</v>
          </cell>
          <cell r="BN517">
            <v>2693.5951939900406</v>
          </cell>
          <cell r="BO517">
            <v>2250.6161815959495</v>
          </cell>
          <cell r="BP517">
            <v>1590.6116509099957</v>
          </cell>
          <cell r="BQ517">
            <v>1136.849225425045</v>
          </cell>
          <cell r="BR517">
            <v>27498.978965835646</v>
          </cell>
          <cell r="BS517">
            <v>1518.2265516399639</v>
          </cell>
          <cell r="BT517">
            <v>1480.8168237600476</v>
          </cell>
          <cell r="BU517">
            <v>2064.3813768399414</v>
          </cell>
          <cell r="BV517">
            <v>2447.0738464129972</v>
          </cell>
          <cell r="BW517">
            <v>3348.7547529700678</v>
          </cell>
          <cell r="BX517">
            <v>3068.0585314900381</v>
          </cell>
          <cell r="BY517">
            <v>3129.4771878439933</v>
          </cell>
          <cell r="BZ517">
            <v>2808.8759824570152</v>
          </cell>
          <cell r="CA517">
            <v>2680.1272237700177</v>
          </cell>
          <cell r="CB517">
            <v>2239.3631190279848</v>
          </cell>
          <cell r="CC517">
            <v>1582.6585912799928</v>
          </cell>
          <cell r="CD517">
            <v>1131.1649783439934</v>
          </cell>
          <cell r="CE517">
            <v>27361.484182814136</v>
          </cell>
          <cell r="CF517">
            <v>1510.6354216440814</v>
          </cell>
          <cell r="CG517">
            <v>1473.4127404160099</v>
          </cell>
          <cell r="CH517">
            <v>2054.059473005007</v>
          </cell>
          <cell r="CI517">
            <v>2434.83848110697</v>
          </cell>
          <cell r="CJ517">
            <v>3332.0110699750367</v>
          </cell>
          <cell r="CK517">
            <v>3052.7182485280209</v>
          </cell>
          <cell r="CL517">
            <v>3113.8298236349365</v>
          </cell>
          <cell r="CM517">
            <v>2794.8316004449734</v>
          </cell>
          <cell r="CN517">
            <v>2666.7265829599928</v>
          </cell>
          <cell r="CO517">
            <v>2228.1662907919963</v>
          </cell>
          <cell r="CP517">
            <v>1574.7452965099365</v>
          </cell>
          <cell r="CQ517">
            <v>1125.5091537970002</v>
          </cell>
          <cell r="CR517">
            <v>27224.676894663833</v>
          </cell>
          <cell r="CS517">
            <v>1503.0822414570139</v>
          </cell>
          <cell r="CT517">
            <v>1466.0456766359857</v>
          </cell>
          <cell r="CU517">
            <v>2043.7891582909506</v>
          </cell>
          <cell r="CV517">
            <v>2422.6643039850169</v>
          </cell>
          <cell r="CW517">
            <v>3315.3510945159942</v>
          </cell>
          <cell r="CX517">
            <v>3037.454652900924</v>
          </cell>
          <cell r="CY517">
            <v>3098.2607342870906</v>
          </cell>
          <cell r="CZ517">
            <v>2780.8574384269887</v>
          </cell>
          <cell r="DA517">
            <v>2653.3929542900296</v>
          </cell>
          <cell r="DB517">
            <v>2217.0254596300074</v>
          </cell>
          <cell r="DC517">
            <v>1566.8715707599767</v>
          </cell>
          <cell r="DD517">
            <v>1119.8816094840295</v>
          </cell>
          <cell r="DE517">
            <v>27161.510448953137</v>
          </cell>
          <cell r="DF517">
            <v>1495.5668356299866</v>
          </cell>
          <cell r="DG517">
            <v>1531.6723438479821</v>
          </cell>
          <cell r="DH517">
            <v>2033.5702400369919</v>
          </cell>
          <cell r="DI517">
            <v>2410.5509818010032</v>
          </cell>
          <cell r="DJ517">
            <v>3298.774339223979</v>
          </cell>
          <cell r="DK517">
            <v>3022.2673787099775</v>
          </cell>
          <cell r="DL517">
            <v>3082.7694314279943</v>
          </cell>
          <cell r="DM517">
            <v>2766.9531431850046</v>
          </cell>
          <cell r="DN517">
            <v>2640.1259891100344</v>
          </cell>
          <cell r="DO517">
            <v>2205.9403440990136</v>
          </cell>
          <cell r="DP517">
            <v>1559.037221089995</v>
          </cell>
          <cell r="DQ517">
            <v>1114.2822007909417</v>
          </cell>
          <cell r="DR517">
            <v>26953.11073405575</v>
          </cell>
          <cell r="DS517">
            <v>1488.0890028040158</v>
          </cell>
          <cell r="DT517">
            <v>1451.4218677699682</v>
          </cell>
          <cell r="DU517">
            <v>2023.4023603709647</v>
          </cell>
          <cell r="DV517">
            <v>2398.4982250110479</v>
          </cell>
          <cell r="DW517">
            <v>3282.2804157100036</v>
          </cell>
          <cell r="DX517">
            <v>3007.1560580049991</v>
          </cell>
          <cell r="DY517">
            <v>3067.3555484369863</v>
          </cell>
          <cell r="DZ517">
            <v>2753.1184362549102</v>
          </cell>
          <cell r="EA517">
            <v>2626.9253543600207</v>
          </cell>
          <cell r="EB517">
            <v>2194.9106405740022</v>
          </cell>
          <cell r="EC517">
            <v>1551.2420327900327</v>
          </cell>
          <cell r="ED517">
            <v>1108.7107919679838</v>
          </cell>
        </row>
        <row r="520"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  <cell r="BZ520">
            <v>0</v>
          </cell>
          <cell r="CA520">
            <v>0</v>
          </cell>
          <cell r="CB520">
            <v>0</v>
          </cell>
          <cell r="CC520">
            <v>0</v>
          </cell>
          <cell r="CD520">
            <v>0</v>
          </cell>
          <cell r="CE520">
            <v>0</v>
          </cell>
          <cell r="CF520">
            <v>0</v>
          </cell>
          <cell r="CG520">
            <v>0</v>
          </cell>
          <cell r="CH520">
            <v>0</v>
          </cell>
          <cell r="CI520">
            <v>0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P520">
            <v>0</v>
          </cell>
          <cell r="CQ520">
            <v>0</v>
          </cell>
          <cell r="CR520">
            <v>0</v>
          </cell>
          <cell r="CS520">
            <v>0</v>
          </cell>
          <cell r="CT520">
            <v>0</v>
          </cell>
          <cell r="CU520">
            <v>0</v>
          </cell>
          <cell r="CV520">
            <v>0</v>
          </cell>
          <cell r="CW520">
            <v>0</v>
          </cell>
          <cell r="CX520">
            <v>0</v>
          </cell>
          <cell r="CY520">
            <v>0</v>
          </cell>
          <cell r="CZ520">
            <v>0</v>
          </cell>
          <cell r="DA520">
            <v>0</v>
          </cell>
          <cell r="DB520">
            <v>0</v>
          </cell>
          <cell r="DC520">
            <v>0</v>
          </cell>
          <cell r="DD520">
            <v>0</v>
          </cell>
          <cell r="DE520">
            <v>0</v>
          </cell>
          <cell r="DF520">
            <v>0</v>
          </cell>
          <cell r="DG520">
            <v>0</v>
          </cell>
          <cell r="DH520">
            <v>0</v>
          </cell>
          <cell r="DI520">
            <v>0</v>
          </cell>
          <cell r="DJ520">
            <v>0</v>
          </cell>
          <cell r="DK520">
            <v>0</v>
          </cell>
          <cell r="DL520">
            <v>0</v>
          </cell>
          <cell r="DM520">
            <v>0</v>
          </cell>
          <cell r="DN520">
            <v>0</v>
          </cell>
          <cell r="DO520">
            <v>0</v>
          </cell>
          <cell r="DP520">
            <v>0</v>
          </cell>
          <cell r="DQ520">
            <v>0</v>
          </cell>
          <cell r="DR520">
            <v>0</v>
          </cell>
          <cell r="DS520">
            <v>0</v>
          </cell>
          <cell r="DT520">
            <v>0</v>
          </cell>
          <cell r="DU520">
            <v>0</v>
          </cell>
          <cell r="DV520">
            <v>0</v>
          </cell>
          <cell r="DW520">
            <v>0</v>
          </cell>
          <cell r="DX520">
            <v>0</v>
          </cell>
          <cell r="DY520">
            <v>0</v>
          </cell>
          <cell r="DZ520">
            <v>0</v>
          </cell>
          <cell r="EA520">
            <v>0</v>
          </cell>
          <cell r="EB520">
            <v>0</v>
          </cell>
          <cell r="EC520">
            <v>0</v>
          </cell>
          <cell r="ED520">
            <v>0</v>
          </cell>
        </row>
        <row r="521"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  <cell r="BZ521">
            <v>0</v>
          </cell>
          <cell r="CA521">
            <v>0</v>
          </cell>
          <cell r="CB521">
            <v>0</v>
          </cell>
          <cell r="CC521">
            <v>0</v>
          </cell>
          <cell r="CD521">
            <v>0</v>
          </cell>
          <cell r="CE521">
            <v>0</v>
          </cell>
          <cell r="CF521">
            <v>0</v>
          </cell>
          <cell r="CG521">
            <v>0</v>
          </cell>
          <cell r="CH521">
            <v>0</v>
          </cell>
          <cell r="CI521">
            <v>0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P521">
            <v>0</v>
          </cell>
          <cell r="CQ521">
            <v>0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0</v>
          </cell>
          <cell r="CY521">
            <v>0</v>
          </cell>
          <cell r="CZ521">
            <v>0</v>
          </cell>
          <cell r="DA521">
            <v>0</v>
          </cell>
          <cell r="DB521">
            <v>0</v>
          </cell>
          <cell r="DC521">
            <v>0</v>
          </cell>
          <cell r="DD521">
            <v>0</v>
          </cell>
          <cell r="DE521">
            <v>0</v>
          </cell>
          <cell r="DF521">
            <v>0</v>
          </cell>
          <cell r="DG521">
            <v>0</v>
          </cell>
          <cell r="DH521">
            <v>0</v>
          </cell>
          <cell r="DI521">
            <v>0</v>
          </cell>
          <cell r="DJ521">
            <v>0</v>
          </cell>
          <cell r="DK521">
            <v>0</v>
          </cell>
          <cell r="DL521">
            <v>0</v>
          </cell>
          <cell r="DM521">
            <v>0</v>
          </cell>
          <cell r="DN521">
            <v>0</v>
          </cell>
          <cell r="DO521">
            <v>0</v>
          </cell>
          <cell r="DP521">
            <v>0</v>
          </cell>
          <cell r="DQ521">
            <v>0</v>
          </cell>
          <cell r="DR521">
            <v>0</v>
          </cell>
          <cell r="DS521">
            <v>0</v>
          </cell>
          <cell r="DT521">
            <v>0</v>
          </cell>
          <cell r="DU521">
            <v>0</v>
          </cell>
          <cell r="DV521">
            <v>0</v>
          </cell>
          <cell r="DW521">
            <v>0</v>
          </cell>
          <cell r="DX521">
            <v>0</v>
          </cell>
          <cell r="DY521">
            <v>0</v>
          </cell>
          <cell r="DZ521">
            <v>0</v>
          </cell>
          <cell r="EA521">
            <v>0</v>
          </cell>
          <cell r="EB521">
            <v>0</v>
          </cell>
          <cell r="EC521">
            <v>0</v>
          </cell>
          <cell r="ED521">
            <v>0</v>
          </cell>
        </row>
        <row r="522"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  <cell r="BZ522">
            <v>0</v>
          </cell>
          <cell r="CA522">
            <v>0</v>
          </cell>
          <cell r="CB522">
            <v>0</v>
          </cell>
          <cell r="CC522">
            <v>0</v>
          </cell>
          <cell r="CD522">
            <v>0</v>
          </cell>
          <cell r="CE522">
            <v>0</v>
          </cell>
          <cell r="CF522">
            <v>0</v>
          </cell>
          <cell r="CG522">
            <v>0</v>
          </cell>
          <cell r="CH522">
            <v>0</v>
          </cell>
          <cell r="CI522">
            <v>0</v>
          </cell>
          <cell r="CJ522">
            <v>0</v>
          </cell>
          <cell r="CK522">
            <v>0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P522">
            <v>0</v>
          </cell>
          <cell r="CQ522">
            <v>0</v>
          </cell>
          <cell r="CR522">
            <v>0</v>
          </cell>
          <cell r="CS522">
            <v>0</v>
          </cell>
          <cell r="CT522">
            <v>0</v>
          </cell>
          <cell r="CU522">
            <v>0</v>
          </cell>
          <cell r="CV522">
            <v>0</v>
          </cell>
          <cell r="CW522">
            <v>0</v>
          </cell>
          <cell r="CX522">
            <v>0</v>
          </cell>
          <cell r="CY522">
            <v>0</v>
          </cell>
          <cell r="CZ522">
            <v>0</v>
          </cell>
          <cell r="DA522">
            <v>0</v>
          </cell>
          <cell r="DB522">
            <v>0</v>
          </cell>
          <cell r="DC522">
            <v>0</v>
          </cell>
          <cell r="DD522">
            <v>0</v>
          </cell>
          <cell r="DE522">
            <v>0</v>
          </cell>
          <cell r="DF522">
            <v>0</v>
          </cell>
          <cell r="DG522">
            <v>0</v>
          </cell>
          <cell r="DH522">
            <v>0</v>
          </cell>
          <cell r="DI522">
            <v>0</v>
          </cell>
          <cell r="DJ522">
            <v>0</v>
          </cell>
          <cell r="DK522">
            <v>0</v>
          </cell>
          <cell r="DL522">
            <v>0</v>
          </cell>
          <cell r="DM522">
            <v>0</v>
          </cell>
          <cell r="DN522">
            <v>0</v>
          </cell>
          <cell r="DO522">
            <v>0</v>
          </cell>
          <cell r="DP522">
            <v>0</v>
          </cell>
          <cell r="DQ522">
            <v>0</v>
          </cell>
          <cell r="DR522">
            <v>0</v>
          </cell>
          <cell r="DS522">
            <v>0</v>
          </cell>
          <cell r="DT522">
            <v>0</v>
          </cell>
          <cell r="DU522">
            <v>0</v>
          </cell>
          <cell r="DV522">
            <v>0</v>
          </cell>
          <cell r="DW522">
            <v>0</v>
          </cell>
          <cell r="DX522">
            <v>0</v>
          </cell>
          <cell r="DY522">
            <v>0</v>
          </cell>
          <cell r="DZ522">
            <v>0</v>
          </cell>
          <cell r="EA522">
            <v>0</v>
          </cell>
          <cell r="EB522">
            <v>0</v>
          </cell>
          <cell r="EC522">
            <v>0</v>
          </cell>
          <cell r="ED522">
            <v>0</v>
          </cell>
        </row>
        <row r="523"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  <cell r="BZ523">
            <v>0</v>
          </cell>
          <cell r="CA523">
            <v>0</v>
          </cell>
          <cell r="CB523">
            <v>0</v>
          </cell>
          <cell r="CC523">
            <v>0</v>
          </cell>
          <cell r="CD523">
            <v>0</v>
          </cell>
          <cell r="CE523">
            <v>0</v>
          </cell>
          <cell r="CF523">
            <v>0</v>
          </cell>
          <cell r="CG523">
            <v>0</v>
          </cell>
          <cell r="CH523">
            <v>0</v>
          </cell>
          <cell r="CI523">
            <v>0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P523">
            <v>0</v>
          </cell>
          <cell r="CQ523">
            <v>0</v>
          </cell>
          <cell r="CR523">
            <v>0</v>
          </cell>
          <cell r="CS523">
            <v>0</v>
          </cell>
          <cell r="CT523">
            <v>0</v>
          </cell>
          <cell r="CU523">
            <v>0</v>
          </cell>
          <cell r="CV523">
            <v>0</v>
          </cell>
          <cell r="CW523">
            <v>0</v>
          </cell>
          <cell r="CX523">
            <v>0</v>
          </cell>
          <cell r="CY523">
            <v>0</v>
          </cell>
          <cell r="CZ523">
            <v>0</v>
          </cell>
          <cell r="DA523">
            <v>0</v>
          </cell>
          <cell r="DB523">
            <v>0</v>
          </cell>
          <cell r="DC523">
            <v>0</v>
          </cell>
          <cell r="DD523">
            <v>0</v>
          </cell>
          <cell r="DE523">
            <v>0</v>
          </cell>
          <cell r="DF523">
            <v>0</v>
          </cell>
          <cell r="DG523">
            <v>0</v>
          </cell>
          <cell r="DH523">
            <v>0</v>
          </cell>
          <cell r="DI523">
            <v>0</v>
          </cell>
          <cell r="DJ523">
            <v>0</v>
          </cell>
          <cell r="DK523">
            <v>0</v>
          </cell>
          <cell r="DL523">
            <v>0</v>
          </cell>
          <cell r="DM523">
            <v>0</v>
          </cell>
          <cell r="DN523">
            <v>0</v>
          </cell>
          <cell r="DO523">
            <v>0</v>
          </cell>
          <cell r="DP523">
            <v>0</v>
          </cell>
          <cell r="DQ523">
            <v>0</v>
          </cell>
          <cell r="DR523">
            <v>0</v>
          </cell>
          <cell r="DS523">
            <v>0</v>
          </cell>
          <cell r="DT523">
            <v>0</v>
          </cell>
          <cell r="DU523">
            <v>0</v>
          </cell>
          <cell r="DV523">
            <v>0</v>
          </cell>
          <cell r="DW523">
            <v>0</v>
          </cell>
          <cell r="DX523">
            <v>0</v>
          </cell>
          <cell r="DY523">
            <v>0</v>
          </cell>
          <cell r="DZ523">
            <v>0</v>
          </cell>
          <cell r="EA523">
            <v>0</v>
          </cell>
          <cell r="EB523">
            <v>0</v>
          </cell>
          <cell r="EC523">
            <v>0</v>
          </cell>
          <cell r="ED523">
            <v>0</v>
          </cell>
        </row>
        <row r="525"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  <cell r="CU525">
            <v>0</v>
          </cell>
          <cell r="CV525">
            <v>0</v>
          </cell>
          <cell r="CW525">
            <v>0</v>
          </cell>
          <cell r="CX525">
            <v>0</v>
          </cell>
          <cell r="CY525">
            <v>0</v>
          </cell>
          <cell r="CZ525">
            <v>0</v>
          </cell>
          <cell r="DA525">
            <v>0</v>
          </cell>
          <cell r="DB525">
            <v>0</v>
          </cell>
          <cell r="DC525">
            <v>0</v>
          </cell>
          <cell r="DD525">
            <v>0</v>
          </cell>
          <cell r="DE525">
            <v>0</v>
          </cell>
          <cell r="DF525">
            <v>0</v>
          </cell>
          <cell r="DG525">
            <v>0</v>
          </cell>
          <cell r="DH525">
            <v>0</v>
          </cell>
          <cell r="DI525">
            <v>0</v>
          </cell>
          <cell r="DJ525">
            <v>0</v>
          </cell>
          <cell r="DK525">
            <v>0</v>
          </cell>
          <cell r="DL525">
            <v>0</v>
          </cell>
          <cell r="DM525">
            <v>0</v>
          </cell>
          <cell r="DN525">
            <v>0</v>
          </cell>
          <cell r="DO525">
            <v>0</v>
          </cell>
          <cell r="DP525">
            <v>0</v>
          </cell>
          <cell r="DQ525">
            <v>0</v>
          </cell>
          <cell r="DR525">
            <v>0</v>
          </cell>
          <cell r="DS525">
            <v>0</v>
          </cell>
          <cell r="DT525">
            <v>0</v>
          </cell>
          <cell r="DU525">
            <v>0</v>
          </cell>
          <cell r="DV525">
            <v>0</v>
          </cell>
          <cell r="DW525">
            <v>0</v>
          </cell>
          <cell r="DX525">
            <v>0</v>
          </cell>
          <cell r="DY525">
            <v>0</v>
          </cell>
          <cell r="DZ525">
            <v>0</v>
          </cell>
          <cell r="EA525">
            <v>0</v>
          </cell>
          <cell r="EB525">
            <v>0</v>
          </cell>
          <cell r="EC525">
            <v>0</v>
          </cell>
          <cell r="ED525">
            <v>0</v>
          </cell>
        </row>
        <row r="527">
          <cell r="F527">
            <v>1556.7582657280145</v>
          </cell>
          <cell r="G527">
            <v>1594.3410385100287</v>
          </cell>
          <cell r="H527">
            <v>2116.7741572720115</v>
          </cell>
          <cell r="I527">
            <v>2509.179194870987</v>
          </cell>
          <cell r="J527">
            <v>3433.7442987660179</v>
          </cell>
          <cell r="K527">
            <v>3145.924070299021</v>
          </cell>
          <cell r="L527">
            <v>3208.9015321629122</v>
          </cell>
          <cell r="M527">
            <v>2880.1636627109256</v>
          </cell>
          <cell r="N527">
            <v>2748.1472910399316</v>
          </cell>
          <cell r="O527">
            <v>2296.1968505319674</v>
          </cell>
          <cell r="P527">
            <v>1622.8255486300914</v>
          </cell>
          <cell r="Q527">
            <v>1159.8732885170029</v>
          </cell>
          <cell r="R527">
            <v>27974.453092761338</v>
          </cell>
          <cell r="S527">
            <v>1548.9744737439905</v>
          </cell>
          <cell r="T527">
            <v>1510.8071013179724</v>
          </cell>
          <cell r="U527">
            <v>2106.1903013850097</v>
          </cell>
          <cell r="V527">
            <v>2477.868422071042</v>
          </cell>
          <cell r="W527">
            <v>3389.7056997459731</v>
          </cell>
          <cell r="X527">
            <v>3120.9720559268608</v>
          </cell>
          <cell r="Y527">
            <v>3192.8569898920832</v>
          </cell>
          <cell r="Z527">
            <v>2865.7628281289944</v>
          </cell>
          <cell r="AA527">
            <v>2734.4065420700354</v>
          </cell>
          <cell r="AB527">
            <v>2258.1233343050699</v>
          </cell>
          <cell r="AC527">
            <v>1614.7114204600221</v>
          </cell>
          <cell r="AD527">
            <v>1154.0739237140515</v>
          </cell>
          <cell r="AE527">
            <v>27656.175922860391</v>
          </cell>
          <cell r="AF527">
            <v>1541.2296049179859</v>
          </cell>
          <cell r="AG527">
            <v>1503.253062230011</v>
          </cell>
          <cell r="AH527">
            <v>2009.8666244240012</v>
          </cell>
          <cell r="AI527">
            <v>2395.8915555699496</v>
          </cell>
          <cell r="AJ527">
            <v>3361.3666692912229</v>
          </cell>
          <cell r="AK527">
            <v>3114.5434961020947</v>
          </cell>
          <cell r="AL527">
            <v>3166.9926086730557</v>
          </cell>
          <cell r="AM527">
            <v>2851.433954890992</v>
          </cell>
          <cell r="AN527">
            <v>2720.734516109922</v>
          </cell>
          <cell r="AO527">
            <v>2235.9224160559243</v>
          </cell>
          <cell r="AP527">
            <v>1606.6378645000514</v>
          </cell>
          <cell r="AQ527">
            <v>1148.3035500949482</v>
          </cell>
          <cell r="AR527">
            <v>27622.097508617677</v>
          </cell>
          <cell r="AS527">
            <v>1533.5234503359534</v>
          </cell>
          <cell r="AT527">
            <v>1495.7367991299834</v>
          </cell>
          <cell r="AU527">
            <v>2040.5914628980099</v>
          </cell>
          <cell r="AV527">
            <v>2437.093370248971</v>
          </cell>
          <cell r="AW527">
            <v>3382.4952306830091</v>
          </cell>
          <cell r="AX527">
            <v>3098.9707709120121</v>
          </cell>
          <cell r="AY527">
            <v>3132.6977791279787</v>
          </cell>
          <cell r="AZ527">
            <v>2837.1768500410253</v>
          </cell>
          <cell r="BA527">
            <v>2707.130845990032</v>
          </cell>
          <cell r="BB527">
            <v>2215.5142333490076</v>
          </cell>
          <cell r="BC527">
            <v>1598.6046807300299</v>
          </cell>
          <cell r="BD527">
            <v>1142.5620351720136</v>
          </cell>
          <cell r="BE527">
            <v>24882.420513201505</v>
          </cell>
          <cell r="BF527">
            <v>1317.8210450839833</v>
          </cell>
          <cell r="BG527">
            <v>1275.759191019868</v>
          </cell>
          <cell r="BH527">
            <v>1869.5420190469013</v>
          </cell>
          <cell r="BI527">
            <v>2124.2963109689881</v>
          </cell>
          <cell r="BJ527">
            <v>2920.6666528320056</v>
          </cell>
          <cell r="BK527">
            <v>2832.5925227978732</v>
          </cell>
          <cell r="BL527">
            <v>3066.3309373820666</v>
          </cell>
          <cell r="BM527">
            <v>2680.6934951480944</v>
          </cell>
          <cell r="BN527">
            <v>2306.3898670900962</v>
          </cell>
          <cell r="BO527">
            <v>1912.062091995962</v>
          </cell>
          <cell r="BP527">
            <v>1561.3088756100042</v>
          </cell>
          <cell r="BQ527">
            <v>1014.9575042250799</v>
          </cell>
          <cell r="BR527">
            <v>25469.062302813865</v>
          </cell>
          <cell r="BS527">
            <v>1375.7322507399367</v>
          </cell>
          <cell r="BT527">
            <v>1311.4726176839904</v>
          </cell>
          <cell r="BU527">
            <v>1808.840341639996</v>
          </cell>
          <cell r="BV527">
            <v>2150.7456485130242</v>
          </cell>
          <cell r="BW527">
            <v>3044.4658019200433</v>
          </cell>
          <cell r="BX527">
            <v>2944.239674440003</v>
          </cell>
          <cell r="BY527">
            <v>3062.8412058440153</v>
          </cell>
          <cell r="BZ527">
            <v>2691.3009324570303</v>
          </cell>
          <cell r="CA527">
            <v>2450.7813635539496</v>
          </cell>
          <cell r="CB527">
            <v>2009.8344947279547</v>
          </cell>
          <cell r="CC527">
            <v>1440.7635965500376</v>
          </cell>
          <cell r="CD527">
            <v>1178.0443747440004</v>
          </cell>
          <cell r="CE527">
            <v>24929.174247243907</v>
          </cell>
          <cell r="CF527">
            <v>1462.4279501940473</v>
          </cell>
          <cell r="CG527">
            <v>1140.2732486159657</v>
          </cell>
          <cell r="CH527">
            <v>1792.4233957649558</v>
          </cell>
          <cell r="CI527">
            <v>2009.5422085069586</v>
          </cell>
          <cell r="CJ527">
            <v>3108.507406574965</v>
          </cell>
          <cell r="CK527">
            <v>2860.9439553280827</v>
          </cell>
          <cell r="CL527">
            <v>3057.7073516349774</v>
          </cell>
          <cell r="CM527">
            <v>2694.0101538450108</v>
          </cell>
          <cell r="CN527">
            <v>2424.7435231400304</v>
          </cell>
          <cell r="CO527">
            <v>1892.1466016920749</v>
          </cell>
          <cell r="CP527">
            <v>1439.6113114499021</v>
          </cell>
          <cell r="CQ527">
            <v>1046.8371404969366</v>
          </cell>
          <cell r="CR527">
            <v>25065.486739014741</v>
          </cell>
          <cell r="CS527">
            <v>1377.8856099569821</v>
          </cell>
          <cell r="CT527">
            <v>1247.8007283160114</v>
          </cell>
          <cell r="CU527">
            <v>1797.2246150508872</v>
          </cell>
          <cell r="CV527">
            <v>2196.8602623849874</v>
          </cell>
          <cell r="CW527">
            <v>3078.6346222159918</v>
          </cell>
          <cell r="CX527">
            <v>2894.8623536308878</v>
          </cell>
          <cell r="CY527">
            <v>3001.6921567871468</v>
          </cell>
          <cell r="CZ527">
            <v>2692.6532104269718</v>
          </cell>
          <cell r="DA527">
            <v>2409.6986924900557</v>
          </cell>
          <cell r="DB527">
            <v>1889.1815467100241</v>
          </cell>
          <cell r="DC527">
            <v>1441.889491560054</v>
          </cell>
          <cell r="DD527">
            <v>1037.1034494840424</v>
          </cell>
          <cell r="DE527">
            <v>25763.183282923885</v>
          </cell>
          <cell r="DF527">
            <v>1428.3852463300573</v>
          </cell>
          <cell r="DG527">
            <v>1435.0472006480559</v>
          </cell>
          <cell r="DH527">
            <v>1861.0993650479941</v>
          </cell>
          <cell r="DI527">
            <v>2161.1958186510601</v>
          </cell>
          <cell r="DJ527">
            <v>3143.4163742240053</v>
          </cell>
          <cell r="DK527">
            <v>2904.1113627099548</v>
          </cell>
          <cell r="DL527">
            <v>3077.0572724280064</v>
          </cell>
          <cell r="DM527">
            <v>2716.8732142848894</v>
          </cell>
          <cell r="DN527">
            <v>2540.3284268800053</v>
          </cell>
          <cell r="DO527">
            <v>1990.4666269390145</v>
          </cell>
          <cell r="DP527">
            <v>1461.7989394900505</v>
          </cell>
          <cell r="DQ527">
            <v>1043.4034352909657</v>
          </cell>
          <cell r="DR527">
            <v>25543.046852875967</v>
          </cell>
          <cell r="DS527">
            <v>1360.5669231039938</v>
          </cell>
          <cell r="DT527">
            <v>1394.5339497699752</v>
          </cell>
          <cell r="DU527">
            <v>1730.7556994209881</v>
          </cell>
          <cell r="DV527">
            <v>2105.541058701172</v>
          </cell>
          <cell r="DW527">
            <v>3056.4919136100216</v>
          </cell>
          <cell r="DX527">
            <v>2951.0946633049753</v>
          </cell>
          <cell r="DY527">
            <v>3017.3676751370076</v>
          </cell>
          <cell r="DZ527">
            <v>2729.2063992548501</v>
          </cell>
          <cell r="EA527">
            <v>2581.0486171599478</v>
          </cell>
          <cell r="EB527">
            <v>2019.9436745540006</v>
          </cell>
          <cell r="EC527">
            <v>1505.8681678900612</v>
          </cell>
          <cell r="ED527">
            <v>1090.628110967984</v>
          </cell>
        </row>
        <row r="530"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  <cell r="BZ530">
            <v>0</v>
          </cell>
          <cell r="CA530">
            <v>0</v>
          </cell>
          <cell r="CB530">
            <v>0</v>
          </cell>
          <cell r="CC530">
            <v>0</v>
          </cell>
          <cell r="CD530">
            <v>0</v>
          </cell>
          <cell r="CE530">
            <v>0</v>
          </cell>
          <cell r="CF530">
            <v>0</v>
          </cell>
          <cell r="CG530">
            <v>0</v>
          </cell>
          <cell r="CH530">
            <v>0</v>
          </cell>
          <cell r="CI530">
            <v>0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P530">
            <v>0</v>
          </cell>
          <cell r="CQ530">
            <v>0</v>
          </cell>
          <cell r="CR530">
            <v>0</v>
          </cell>
          <cell r="CS530">
            <v>0</v>
          </cell>
          <cell r="CT530">
            <v>0</v>
          </cell>
          <cell r="CU530">
            <v>0</v>
          </cell>
          <cell r="CV530">
            <v>0</v>
          </cell>
          <cell r="CW530">
            <v>0</v>
          </cell>
          <cell r="CX530">
            <v>0</v>
          </cell>
          <cell r="CY530">
            <v>0</v>
          </cell>
          <cell r="CZ530">
            <v>0</v>
          </cell>
          <cell r="DA530">
            <v>0</v>
          </cell>
          <cell r="DB530">
            <v>0</v>
          </cell>
          <cell r="DC530">
            <v>0</v>
          </cell>
          <cell r="DD530">
            <v>0</v>
          </cell>
          <cell r="DE530">
            <v>0</v>
          </cell>
          <cell r="DF530">
            <v>0</v>
          </cell>
          <cell r="DG530">
            <v>0</v>
          </cell>
          <cell r="DH530">
            <v>0</v>
          </cell>
          <cell r="DI530">
            <v>0</v>
          </cell>
          <cell r="DJ530">
            <v>0</v>
          </cell>
          <cell r="DK530">
            <v>0</v>
          </cell>
          <cell r="DL530">
            <v>0</v>
          </cell>
          <cell r="DM530">
            <v>0</v>
          </cell>
          <cell r="DN530">
            <v>0</v>
          </cell>
          <cell r="DO530">
            <v>0</v>
          </cell>
          <cell r="DP530">
            <v>0</v>
          </cell>
          <cell r="DQ530">
            <v>0</v>
          </cell>
          <cell r="DR530">
            <v>0</v>
          </cell>
          <cell r="DS530">
            <v>0</v>
          </cell>
          <cell r="DT530">
            <v>0</v>
          </cell>
          <cell r="DU530">
            <v>0</v>
          </cell>
          <cell r="DV530">
            <v>0</v>
          </cell>
          <cell r="DW530">
            <v>0</v>
          </cell>
          <cell r="DX530">
            <v>0</v>
          </cell>
          <cell r="DY530">
            <v>0</v>
          </cell>
          <cell r="DZ530">
            <v>0</v>
          </cell>
          <cell r="EA530">
            <v>0</v>
          </cell>
          <cell r="EB530">
            <v>0</v>
          </cell>
          <cell r="EC530">
            <v>0</v>
          </cell>
          <cell r="ED530">
            <v>0</v>
          </cell>
        </row>
        <row r="531"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  <cell r="BZ531">
            <v>0</v>
          </cell>
          <cell r="CA531">
            <v>0</v>
          </cell>
          <cell r="CB531">
            <v>0</v>
          </cell>
          <cell r="CC531">
            <v>0</v>
          </cell>
          <cell r="CD531">
            <v>0</v>
          </cell>
          <cell r="CE531">
            <v>0</v>
          </cell>
          <cell r="CF531">
            <v>0</v>
          </cell>
          <cell r="CG531">
            <v>0</v>
          </cell>
          <cell r="CH531">
            <v>0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0</v>
          </cell>
          <cell r="CZ531">
            <v>0</v>
          </cell>
          <cell r="DA531">
            <v>0</v>
          </cell>
          <cell r="DB531">
            <v>0</v>
          </cell>
          <cell r="DC531">
            <v>0</v>
          </cell>
          <cell r="DD531">
            <v>0</v>
          </cell>
          <cell r="DE531">
            <v>0</v>
          </cell>
          <cell r="DF531">
            <v>0</v>
          </cell>
          <cell r="DG531">
            <v>0</v>
          </cell>
          <cell r="DH531">
            <v>0</v>
          </cell>
          <cell r="DI531">
            <v>0</v>
          </cell>
          <cell r="DJ531">
            <v>0</v>
          </cell>
          <cell r="DK531">
            <v>0</v>
          </cell>
          <cell r="DL531">
            <v>0</v>
          </cell>
          <cell r="DM531">
            <v>0</v>
          </cell>
          <cell r="DN531">
            <v>0</v>
          </cell>
          <cell r="DO531">
            <v>0</v>
          </cell>
          <cell r="DP531">
            <v>0</v>
          </cell>
          <cell r="DQ531">
            <v>0</v>
          </cell>
          <cell r="DR531">
            <v>0</v>
          </cell>
          <cell r="DS531">
            <v>0</v>
          </cell>
          <cell r="DT531">
            <v>0</v>
          </cell>
          <cell r="DU531">
            <v>0</v>
          </cell>
          <cell r="DV531">
            <v>0</v>
          </cell>
          <cell r="DW531">
            <v>0</v>
          </cell>
          <cell r="DX531">
            <v>0</v>
          </cell>
          <cell r="DY531">
            <v>0</v>
          </cell>
          <cell r="DZ531">
            <v>0</v>
          </cell>
          <cell r="EA531">
            <v>0</v>
          </cell>
          <cell r="EB531">
            <v>0</v>
          </cell>
          <cell r="EC531">
            <v>0</v>
          </cell>
          <cell r="ED531">
            <v>0</v>
          </cell>
        </row>
        <row r="532"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  <cell r="BZ532">
            <v>0</v>
          </cell>
          <cell r="CA532">
            <v>0</v>
          </cell>
          <cell r="CB532">
            <v>0</v>
          </cell>
          <cell r="CC532">
            <v>0</v>
          </cell>
          <cell r="CD532">
            <v>0</v>
          </cell>
          <cell r="CE532">
            <v>0</v>
          </cell>
          <cell r="CF532">
            <v>0</v>
          </cell>
          <cell r="CG532">
            <v>0</v>
          </cell>
          <cell r="CH532">
            <v>0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C532">
            <v>0</v>
          </cell>
          <cell r="DD532">
            <v>0</v>
          </cell>
          <cell r="DE532">
            <v>0</v>
          </cell>
          <cell r="DF532">
            <v>0</v>
          </cell>
          <cell r="DG532">
            <v>0</v>
          </cell>
          <cell r="DH532">
            <v>0</v>
          </cell>
          <cell r="DI532">
            <v>0</v>
          </cell>
          <cell r="DJ532">
            <v>0</v>
          </cell>
          <cell r="DK532">
            <v>0</v>
          </cell>
          <cell r="DL532">
            <v>0</v>
          </cell>
          <cell r="DM532">
            <v>0</v>
          </cell>
          <cell r="DN532">
            <v>0</v>
          </cell>
          <cell r="DO532">
            <v>0</v>
          </cell>
          <cell r="DP532">
            <v>0</v>
          </cell>
          <cell r="DQ532">
            <v>0</v>
          </cell>
          <cell r="DR532">
            <v>0</v>
          </cell>
          <cell r="DS532">
            <v>0</v>
          </cell>
          <cell r="DT532">
            <v>0</v>
          </cell>
          <cell r="DU532">
            <v>0</v>
          </cell>
          <cell r="DV532">
            <v>0</v>
          </cell>
          <cell r="DW532">
            <v>0</v>
          </cell>
          <cell r="DX532">
            <v>0</v>
          </cell>
          <cell r="DY532">
            <v>0</v>
          </cell>
          <cell r="DZ532">
            <v>0</v>
          </cell>
          <cell r="EA532">
            <v>0</v>
          </cell>
          <cell r="EB532">
            <v>0</v>
          </cell>
          <cell r="EC532">
            <v>0</v>
          </cell>
          <cell r="ED532">
            <v>0</v>
          </cell>
        </row>
        <row r="533"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0</v>
          </cell>
          <cell r="CB533">
            <v>0</v>
          </cell>
          <cell r="CC533">
            <v>0</v>
          </cell>
          <cell r="CD533">
            <v>0</v>
          </cell>
          <cell r="CE533">
            <v>0</v>
          </cell>
          <cell r="CF533">
            <v>0</v>
          </cell>
          <cell r="CG533">
            <v>0</v>
          </cell>
          <cell r="CH533">
            <v>0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C533">
            <v>0</v>
          </cell>
          <cell r="DD533">
            <v>0</v>
          </cell>
          <cell r="DE533">
            <v>0</v>
          </cell>
          <cell r="DF533">
            <v>0</v>
          </cell>
          <cell r="DG533">
            <v>0</v>
          </cell>
          <cell r="DH533">
            <v>0</v>
          </cell>
          <cell r="DI533">
            <v>0</v>
          </cell>
          <cell r="DJ533">
            <v>0</v>
          </cell>
          <cell r="DK533">
            <v>0</v>
          </cell>
          <cell r="DL533">
            <v>0</v>
          </cell>
          <cell r="DM533">
            <v>0</v>
          </cell>
          <cell r="DN533">
            <v>0</v>
          </cell>
          <cell r="DO533">
            <v>0</v>
          </cell>
          <cell r="DP533">
            <v>0</v>
          </cell>
          <cell r="DQ533">
            <v>0</v>
          </cell>
          <cell r="DR533">
            <v>0</v>
          </cell>
          <cell r="DS533">
            <v>0</v>
          </cell>
          <cell r="DT533">
            <v>0</v>
          </cell>
          <cell r="DU533">
            <v>0</v>
          </cell>
          <cell r="DV533">
            <v>0</v>
          </cell>
          <cell r="DW533">
            <v>0</v>
          </cell>
          <cell r="DX533">
            <v>0</v>
          </cell>
          <cell r="DY533">
            <v>0</v>
          </cell>
          <cell r="DZ533">
            <v>0</v>
          </cell>
          <cell r="EA533">
            <v>0</v>
          </cell>
          <cell r="EB533">
            <v>0</v>
          </cell>
          <cell r="EC533">
            <v>0</v>
          </cell>
          <cell r="ED533">
            <v>0</v>
          </cell>
        </row>
        <row r="534"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0</v>
          </cell>
          <cell r="CF534">
            <v>0</v>
          </cell>
          <cell r="CG534">
            <v>0</v>
          </cell>
          <cell r="CH534">
            <v>0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C534">
            <v>0</v>
          </cell>
          <cell r="DD534">
            <v>0</v>
          </cell>
          <cell r="DE534">
            <v>0</v>
          </cell>
          <cell r="DF534">
            <v>0</v>
          </cell>
          <cell r="DG534">
            <v>0</v>
          </cell>
          <cell r="DH534">
            <v>0</v>
          </cell>
          <cell r="DI534">
            <v>0</v>
          </cell>
          <cell r="DJ534">
            <v>0</v>
          </cell>
          <cell r="DK534">
            <v>0</v>
          </cell>
          <cell r="DL534">
            <v>0</v>
          </cell>
          <cell r="DM534">
            <v>0</v>
          </cell>
          <cell r="DN534">
            <v>0</v>
          </cell>
          <cell r="DO534">
            <v>0</v>
          </cell>
          <cell r="DP534">
            <v>0</v>
          </cell>
          <cell r="DQ534">
            <v>0</v>
          </cell>
          <cell r="DR534">
            <v>0</v>
          </cell>
          <cell r="DS534">
            <v>0</v>
          </cell>
          <cell r="DT534">
            <v>0</v>
          </cell>
          <cell r="DU534">
            <v>0</v>
          </cell>
          <cell r="DV534">
            <v>0</v>
          </cell>
          <cell r="DW534">
            <v>0</v>
          </cell>
          <cell r="DX534">
            <v>0</v>
          </cell>
          <cell r="DY534">
            <v>0</v>
          </cell>
          <cell r="DZ534">
            <v>0</v>
          </cell>
          <cell r="EA534">
            <v>0</v>
          </cell>
          <cell r="EB534">
            <v>0</v>
          </cell>
          <cell r="EC534">
            <v>0</v>
          </cell>
          <cell r="ED534">
            <v>0</v>
          </cell>
        </row>
        <row r="535"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0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0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C535">
            <v>0</v>
          </cell>
          <cell r="DD535">
            <v>0</v>
          </cell>
          <cell r="DE535">
            <v>0</v>
          </cell>
          <cell r="DF535">
            <v>0</v>
          </cell>
          <cell r="DG535">
            <v>0</v>
          </cell>
          <cell r="DH535">
            <v>0</v>
          </cell>
          <cell r="DI535">
            <v>0</v>
          </cell>
          <cell r="DJ535">
            <v>0</v>
          </cell>
          <cell r="DK535">
            <v>0</v>
          </cell>
          <cell r="DL535">
            <v>0</v>
          </cell>
          <cell r="DM535">
            <v>0</v>
          </cell>
          <cell r="DN535">
            <v>0</v>
          </cell>
          <cell r="DO535">
            <v>0</v>
          </cell>
          <cell r="DP535">
            <v>0</v>
          </cell>
          <cell r="DQ535">
            <v>0</v>
          </cell>
          <cell r="DR535">
            <v>0</v>
          </cell>
          <cell r="DS535">
            <v>0</v>
          </cell>
          <cell r="DT535">
            <v>0</v>
          </cell>
          <cell r="DU535">
            <v>0</v>
          </cell>
          <cell r="DV535">
            <v>0</v>
          </cell>
          <cell r="DW535">
            <v>0</v>
          </cell>
          <cell r="DX535">
            <v>0</v>
          </cell>
          <cell r="DY535">
            <v>0</v>
          </cell>
          <cell r="DZ535">
            <v>0</v>
          </cell>
          <cell r="EA535">
            <v>0</v>
          </cell>
          <cell r="EB535">
            <v>0</v>
          </cell>
          <cell r="EC535">
            <v>0</v>
          </cell>
          <cell r="ED535">
            <v>0</v>
          </cell>
        </row>
        <row r="536"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  <cell r="BZ536">
            <v>0</v>
          </cell>
          <cell r="CA536">
            <v>0</v>
          </cell>
          <cell r="CB536">
            <v>0</v>
          </cell>
          <cell r="CC536">
            <v>0</v>
          </cell>
          <cell r="CD536">
            <v>0</v>
          </cell>
          <cell r="CE536">
            <v>0</v>
          </cell>
          <cell r="CF536">
            <v>0</v>
          </cell>
          <cell r="CG536">
            <v>0</v>
          </cell>
          <cell r="CH536">
            <v>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C536">
            <v>0</v>
          </cell>
          <cell r="DD536">
            <v>0</v>
          </cell>
          <cell r="DE536">
            <v>0</v>
          </cell>
          <cell r="DF536">
            <v>0</v>
          </cell>
          <cell r="DG536">
            <v>0</v>
          </cell>
          <cell r="DH536">
            <v>0</v>
          </cell>
          <cell r="DI536">
            <v>0</v>
          </cell>
          <cell r="DJ536">
            <v>0</v>
          </cell>
          <cell r="DK536">
            <v>0</v>
          </cell>
          <cell r="DL536">
            <v>0</v>
          </cell>
          <cell r="DM536">
            <v>0</v>
          </cell>
          <cell r="DN536">
            <v>0</v>
          </cell>
          <cell r="DO536">
            <v>0</v>
          </cell>
          <cell r="DP536">
            <v>0</v>
          </cell>
          <cell r="DQ536">
            <v>0</v>
          </cell>
          <cell r="DR536">
            <v>0</v>
          </cell>
          <cell r="DS536">
            <v>0</v>
          </cell>
          <cell r="DT536">
            <v>0</v>
          </cell>
          <cell r="DU536">
            <v>0</v>
          </cell>
          <cell r="DV536">
            <v>0</v>
          </cell>
          <cell r="DW536">
            <v>0</v>
          </cell>
          <cell r="DX536">
            <v>0</v>
          </cell>
          <cell r="DY536">
            <v>0</v>
          </cell>
          <cell r="DZ536">
            <v>0</v>
          </cell>
          <cell r="EA536">
            <v>0</v>
          </cell>
          <cell r="EB536">
            <v>0</v>
          </cell>
          <cell r="EC536">
            <v>0</v>
          </cell>
          <cell r="ED536">
            <v>0</v>
          </cell>
        </row>
        <row r="537"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  <cell r="BZ537">
            <v>0</v>
          </cell>
          <cell r="CA537">
            <v>0</v>
          </cell>
          <cell r="CB537">
            <v>0</v>
          </cell>
          <cell r="CC537">
            <v>0</v>
          </cell>
          <cell r="CD537">
            <v>0</v>
          </cell>
          <cell r="CE537">
            <v>0</v>
          </cell>
          <cell r="CF537">
            <v>0</v>
          </cell>
          <cell r="CG537">
            <v>0</v>
          </cell>
          <cell r="CH537">
            <v>0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C537">
            <v>0</v>
          </cell>
          <cell r="DD537">
            <v>0</v>
          </cell>
          <cell r="DE537">
            <v>0</v>
          </cell>
          <cell r="DF537">
            <v>0</v>
          </cell>
          <cell r="DG537">
            <v>0</v>
          </cell>
          <cell r="DH537">
            <v>0</v>
          </cell>
          <cell r="DI537">
            <v>0</v>
          </cell>
          <cell r="DJ537">
            <v>0</v>
          </cell>
          <cell r="DK537">
            <v>0</v>
          </cell>
          <cell r="DL537">
            <v>0</v>
          </cell>
          <cell r="DM537">
            <v>0</v>
          </cell>
          <cell r="DN537">
            <v>0</v>
          </cell>
          <cell r="DO537">
            <v>0</v>
          </cell>
          <cell r="DP537">
            <v>0</v>
          </cell>
          <cell r="DQ537">
            <v>0</v>
          </cell>
          <cell r="DR537">
            <v>0</v>
          </cell>
          <cell r="DS537">
            <v>0</v>
          </cell>
          <cell r="DT537">
            <v>0</v>
          </cell>
          <cell r="DU537">
            <v>0</v>
          </cell>
          <cell r="DV537">
            <v>0</v>
          </cell>
          <cell r="DW537">
            <v>0</v>
          </cell>
          <cell r="DX537">
            <v>0</v>
          </cell>
          <cell r="DY537">
            <v>0</v>
          </cell>
          <cell r="DZ537">
            <v>0</v>
          </cell>
          <cell r="EA537">
            <v>0</v>
          </cell>
          <cell r="EB537">
            <v>0</v>
          </cell>
          <cell r="EC537">
            <v>0</v>
          </cell>
          <cell r="ED537">
            <v>0</v>
          </cell>
        </row>
        <row r="538"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  <cell r="BZ538">
            <v>0</v>
          </cell>
          <cell r="CA538">
            <v>0</v>
          </cell>
          <cell r="CB538">
            <v>0</v>
          </cell>
          <cell r="CC538">
            <v>0</v>
          </cell>
          <cell r="CD538">
            <v>0</v>
          </cell>
          <cell r="CE538">
            <v>0</v>
          </cell>
          <cell r="CF538">
            <v>0</v>
          </cell>
          <cell r="CG538">
            <v>0</v>
          </cell>
          <cell r="CH538">
            <v>0</v>
          </cell>
          <cell r="CI538">
            <v>0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P538">
            <v>0</v>
          </cell>
          <cell r="CQ538">
            <v>0</v>
          </cell>
          <cell r="CR538">
            <v>0</v>
          </cell>
          <cell r="CS538">
            <v>0</v>
          </cell>
          <cell r="CT538">
            <v>0</v>
          </cell>
          <cell r="CU538">
            <v>0</v>
          </cell>
          <cell r="CV538">
            <v>0</v>
          </cell>
          <cell r="CW538">
            <v>0</v>
          </cell>
          <cell r="CX538">
            <v>0</v>
          </cell>
          <cell r="CY538">
            <v>0</v>
          </cell>
          <cell r="CZ538">
            <v>0</v>
          </cell>
          <cell r="DA538">
            <v>0</v>
          </cell>
          <cell r="DB538">
            <v>0</v>
          </cell>
          <cell r="DC538">
            <v>0</v>
          </cell>
          <cell r="DD538">
            <v>0</v>
          </cell>
          <cell r="DE538">
            <v>0</v>
          </cell>
          <cell r="DF538">
            <v>0</v>
          </cell>
          <cell r="DG538">
            <v>0</v>
          </cell>
          <cell r="DH538">
            <v>0</v>
          </cell>
          <cell r="DI538">
            <v>0</v>
          </cell>
          <cell r="DJ538">
            <v>0</v>
          </cell>
          <cell r="DK538">
            <v>0</v>
          </cell>
          <cell r="DL538">
            <v>0</v>
          </cell>
          <cell r="DM538">
            <v>0</v>
          </cell>
          <cell r="DN538">
            <v>0</v>
          </cell>
          <cell r="DO538">
            <v>0</v>
          </cell>
          <cell r="DP538">
            <v>0</v>
          </cell>
          <cell r="DQ538">
            <v>0</v>
          </cell>
          <cell r="DR538">
            <v>0</v>
          </cell>
          <cell r="DS538">
            <v>0</v>
          </cell>
          <cell r="DT538">
            <v>0</v>
          </cell>
          <cell r="DU538">
            <v>0</v>
          </cell>
          <cell r="DV538">
            <v>0</v>
          </cell>
          <cell r="DW538">
            <v>0</v>
          </cell>
          <cell r="DX538">
            <v>0</v>
          </cell>
          <cell r="DY538">
            <v>0</v>
          </cell>
          <cell r="DZ538">
            <v>0</v>
          </cell>
          <cell r="EA538">
            <v>0</v>
          </cell>
          <cell r="EB538">
            <v>0</v>
          </cell>
          <cell r="EC538">
            <v>0</v>
          </cell>
          <cell r="ED538">
            <v>0</v>
          </cell>
        </row>
        <row r="539"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  <cell r="BZ539">
            <v>0</v>
          </cell>
          <cell r="CA539">
            <v>0</v>
          </cell>
          <cell r="CB539">
            <v>0</v>
          </cell>
          <cell r="CC539">
            <v>0</v>
          </cell>
          <cell r="CD539">
            <v>0</v>
          </cell>
          <cell r="CE539">
            <v>0</v>
          </cell>
          <cell r="CF539">
            <v>0</v>
          </cell>
          <cell r="CG539">
            <v>0</v>
          </cell>
          <cell r="CH539">
            <v>0</v>
          </cell>
          <cell r="CI539">
            <v>0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P539">
            <v>0</v>
          </cell>
          <cell r="CQ539">
            <v>0</v>
          </cell>
          <cell r="CR539">
            <v>0</v>
          </cell>
          <cell r="CS539">
            <v>0</v>
          </cell>
          <cell r="CT539">
            <v>0</v>
          </cell>
          <cell r="CU539">
            <v>0</v>
          </cell>
          <cell r="CV539">
            <v>0</v>
          </cell>
          <cell r="CW539">
            <v>0</v>
          </cell>
          <cell r="CX539">
            <v>0</v>
          </cell>
          <cell r="CY539">
            <v>0</v>
          </cell>
          <cell r="CZ539">
            <v>0</v>
          </cell>
          <cell r="DA539">
            <v>0</v>
          </cell>
          <cell r="DB539">
            <v>0</v>
          </cell>
          <cell r="DC539">
            <v>0</v>
          </cell>
          <cell r="DD539">
            <v>0</v>
          </cell>
          <cell r="DE539">
            <v>0</v>
          </cell>
          <cell r="DF539">
            <v>0</v>
          </cell>
          <cell r="DG539">
            <v>0</v>
          </cell>
          <cell r="DH539">
            <v>0</v>
          </cell>
          <cell r="DI539">
            <v>0</v>
          </cell>
          <cell r="DJ539">
            <v>0</v>
          </cell>
          <cell r="DK539">
            <v>0</v>
          </cell>
          <cell r="DL539">
            <v>0</v>
          </cell>
          <cell r="DM539">
            <v>0</v>
          </cell>
          <cell r="DN539">
            <v>0</v>
          </cell>
          <cell r="DO539">
            <v>0</v>
          </cell>
          <cell r="DP539">
            <v>0</v>
          </cell>
          <cell r="DQ539">
            <v>0</v>
          </cell>
          <cell r="DR539">
            <v>0</v>
          </cell>
          <cell r="DS539">
            <v>0</v>
          </cell>
          <cell r="DT539">
            <v>0</v>
          </cell>
          <cell r="DU539">
            <v>0</v>
          </cell>
          <cell r="DV539">
            <v>0</v>
          </cell>
          <cell r="DW539">
            <v>0</v>
          </cell>
          <cell r="DX539">
            <v>0</v>
          </cell>
          <cell r="DY539">
            <v>0</v>
          </cell>
          <cell r="DZ539">
            <v>0</v>
          </cell>
          <cell r="EA539">
            <v>0</v>
          </cell>
          <cell r="EB539">
            <v>0</v>
          </cell>
          <cell r="EC539">
            <v>0</v>
          </cell>
          <cell r="ED539">
            <v>0</v>
          </cell>
        </row>
        <row r="540"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  <cell r="BZ540">
            <v>0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0</v>
          </cell>
          <cell r="CF540">
            <v>0</v>
          </cell>
          <cell r="CG540">
            <v>0</v>
          </cell>
          <cell r="CH540">
            <v>0</v>
          </cell>
          <cell r="CI540">
            <v>0</v>
          </cell>
          <cell r="CJ540">
            <v>0</v>
          </cell>
          <cell r="CK540">
            <v>0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  <cell r="DD540">
            <v>0</v>
          </cell>
          <cell r="DE540">
            <v>0</v>
          </cell>
          <cell r="DF540">
            <v>0</v>
          </cell>
          <cell r="DG540">
            <v>0</v>
          </cell>
          <cell r="DH540">
            <v>0</v>
          </cell>
          <cell r="DI540">
            <v>0</v>
          </cell>
          <cell r="DJ540">
            <v>0</v>
          </cell>
          <cell r="DK540">
            <v>0</v>
          </cell>
          <cell r="DL540">
            <v>0</v>
          </cell>
          <cell r="DM540">
            <v>0</v>
          </cell>
          <cell r="DN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0</v>
          </cell>
          <cell r="ED540">
            <v>0</v>
          </cell>
        </row>
        <row r="542"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  <cell r="CU542">
            <v>0</v>
          </cell>
          <cell r="CV542">
            <v>0</v>
          </cell>
          <cell r="CW542">
            <v>0</v>
          </cell>
          <cell r="CX542">
            <v>0</v>
          </cell>
          <cell r="CY542">
            <v>0</v>
          </cell>
          <cell r="CZ542">
            <v>0</v>
          </cell>
          <cell r="DA542">
            <v>0</v>
          </cell>
          <cell r="DB542">
            <v>0</v>
          </cell>
          <cell r="DC542">
            <v>0</v>
          </cell>
          <cell r="DD542">
            <v>0</v>
          </cell>
          <cell r="DE542">
            <v>0</v>
          </cell>
          <cell r="DF542">
            <v>0</v>
          </cell>
          <cell r="DG542">
            <v>0</v>
          </cell>
          <cell r="DH542">
            <v>0</v>
          </cell>
          <cell r="DI542">
            <v>0</v>
          </cell>
          <cell r="DJ542">
            <v>0</v>
          </cell>
          <cell r="DK542">
            <v>0</v>
          </cell>
          <cell r="DL542">
            <v>0</v>
          </cell>
          <cell r="DM542">
            <v>0</v>
          </cell>
          <cell r="DN542">
            <v>0</v>
          </cell>
          <cell r="DO542">
            <v>0</v>
          </cell>
          <cell r="DP542">
            <v>0</v>
          </cell>
          <cell r="DQ542">
            <v>0</v>
          </cell>
          <cell r="DR542">
            <v>0</v>
          </cell>
          <cell r="DS542">
            <v>0</v>
          </cell>
          <cell r="DT542">
            <v>0</v>
          </cell>
          <cell r="DU542">
            <v>0</v>
          </cell>
          <cell r="DV542">
            <v>0</v>
          </cell>
          <cell r="DW542">
            <v>0</v>
          </cell>
          <cell r="DX542">
            <v>0</v>
          </cell>
          <cell r="DY542">
            <v>0</v>
          </cell>
          <cell r="DZ542">
            <v>0</v>
          </cell>
          <cell r="EA542">
            <v>0</v>
          </cell>
          <cell r="EB542">
            <v>0</v>
          </cell>
          <cell r="EC542">
            <v>0</v>
          </cell>
          <cell r="ED542">
            <v>0</v>
          </cell>
        </row>
        <row r="545"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  <cell r="BZ545">
            <v>0</v>
          </cell>
          <cell r="CA545">
            <v>0</v>
          </cell>
          <cell r="CB545">
            <v>0</v>
          </cell>
          <cell r="CC545">
            <v>0</v>
          </cell>
          <cell r="CD545">
            <v>0</v>
          </cell>
          <cell r="CE545">
            <v>0</v>
          </cell>
          <cell r="CF545">
            <v>0</v>
          </cell>
          <cell r="CG545">
            <v>0</v>
          </cell>
          <cell r="CH545">
            <v>0</v>
          </cell>
          <cell r="CI545">
            <v>0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P545">
            <v>0</v>
          </cell>
          <cell r="CQ545">
            <v>0</v>
          </cell>
          <cell r="CR545">
            <v>0</v>
          </cell>
          <cell r="CS545">
            <v>0</v>
          </cell>
          <cell r="CT545">
            <v>0</v>
          </cell>
          <cell r="CU545">
            <v>0</v>
          </cell>
          <cell r="CV545">
            <v>0</v>
          </cell>
          <cell r="CW545">
            <v>0</v>
          </cell>
          <cell r="CX545">
            <v>0</v>
          </cell>
          <cell r="CY545">
            <v>0</v>
          </cell>
          <cell r="CZ545">
            <v>0</v>
          </cell>
          <cell r="DA545">
            <v>0</v>
          </cell>
          <cell r="DB545">
            <v>0</v>
          </cell>
          <cell r="DC545">
            <v>0</v>
          </cell>
          <cell r="DD545">
            <v>0</v>
          </cell>
          <cell r="DE545">
            <v>0</v>
          </cell>
          <cell r="DF545">
            <v>0</v>
          </cell>
          <cell r="DG545">
            <v>0</v>
          </cell>
          <cell r="DH545">
            <v>0</v>
          </cell>
          <cell r="DI545">
            <v>0</v>
          </cell>
          <cell r="DJ545">
            <v>0</v>
          </cell>
          <cell r="DK545">
            <v>0</v>
          </cell>
          <cell r="DL545">
            <v>0</v>
          </cell>
          <cell r="DM545">
            <v>0</v>
          </cell>
          <cell r="DN545">
            <v>0</v>
          </cell>
          <cell r="DO545">
            <v>0</v>
          </cell>
          <cell r="DP545">
            <v>0</v>
          </cell>
          <cell r="DQ545">
            <v>0</v>
          </cell>
          <cell r="DR545">
            <v>0</v>
          </cell>
          <cell r="DS545">
            <v>0</v>
          </cell>
          <cell r="DT545">
            <v>0</v>
          </cell>
          <cell r="DU545">
            <v>0</v>
          </cell>
          <cell r="DV545">
            <v>0</v>
          </cell>
          <cell r="DW545">
            <v>0</v>
          </cell>
          <cell r="DX545">
            <v>0</v>
          </cell>
          <cell r="DY545">
            <v>0</v>
          </cell>
          <cell r="DZ545">
            <v>0</v>
          </cell>
          <cell r="EA545">
            <v>0</v>
          </cell>
          <cell r="EB545">
            <v>0</v>
          </cell>
          <cell r="EC545">
            <v>0</v>
          </cell>
          <cell r="ED545">
            <v>0</v>
          </cell>
        </row>
        <row r="546"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0</v>
          </cell>
          <cell r="CF546">
            <v>0</v>
          </cell>
          <cell r="CG546">
            <v>0</v>
          </cell>
          <cell r="CH546">
            <v>0</v>
          </cell>
          <cell r="CI546">
            <v>0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P546">
            <v>0</v>
          </cell>
          <cell r="CQ546">
            <v>0</v>
          </cell>
          <cell r="CR546">
            <v>0</v>
          </cell>
          <cell r="CS546">
            <v>0</v>
          </cell>
          <cell r="CT546">
            <v>0</v>
          </cell>
          <cell r="CU546">
            <v>0</v>
          </cell>
          <cell r="CV546">
            <v>0</v>
          </cell>
          <cell r="CW546">
            <v>0</v>
          </cell>
          <cell r="CX546">
            <v>0</v>
          </cell>
          <cell r="CY546">
            <v>0</v>
          </cell>
          <cell r="CZ546">
            <v>0</v>
          </cell>
          <cell r="DA546">
            <v>0</v>
          </cell>
          <cell r="DB546">
            <v>0</v>
          </cell>
          <cell r="DC546">
            <v>0</v>
          </cell>
          <cell r="DD546">
            <v>0</v>
          </cell>
          <cell r="DE546">
            <v>0</v>
          </cell>
          <cell r="DF546">
            <v>0</v>
          </cell>
          <cell r="DG546">
            <v>0</v>
          </cell>
          <cell r="DH546">
            <v>0</v>
          </cell>
          <cell r="DI546">
            <v>0</v>
          </cell>
          <cell r="DJ546">
            <v>0</v>
          </cell>
          <cell r="DK546">
            <v>0</v>
          </cell>
          <cell r="DL546">
            <v>0</v>
          </cell>
          <cell r="DM546">
            <v>0</v>
          </cell>
          <cell r="DN546">
            <v>0</v>
          </cell>
          <cell r="DO546">
            <v>0</v>
          </cell>
          <cell r="DP546">
            <v>0</v>
          </cell>
          <cell r="DQ546">
            <v>0</v>
          </cell>
          <cell r="DR546">
            <v>0</v>
          </cell>
          <cell r="DS546">
            <v>0</v>
          </cell>
          <cell r="DT546">
            <v>0</v>
          </cell>
          <cell r="DU546">
            <v>0</v>
          </cell>
          <cell r="DV546">
            <v>0</v>
          </cell>
          <cell r="DW546">
            <v>0</v>
          </cell>
          <cell r="DX546">
            <v>0</v>
          </cell>
          <cell r="DY546">
            <v>0</v>
          </cell>
          <cell r="DZ546">
            <v>0</v>
          </cell>
          <cell r="EA546">
            <v>0</v>
          </cell>
          <cell r="EB546">
            <v>0</v>
          </cell>
          <cell r="EC546">
            <v>0</v>
          </cell>
          <cell r="ED546">
            <v>0</v>
          </cell>
        </row>
        <row r="547"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D547">
            <v>0</v>
          </cell>
          <cell r="CE547">
            <v>0</v>
          </cell>
          <cell r="CF547">
            <v>0</v>
          </cell>
          <cell r="CG547">
            <v>0</v>
          </cell>
          <cell r="CH547">
            <v>0</v>
          </cell>
          <cell r="CI547">
            <v>0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  <cell r="CU547">
            <v>0</v>
          </cell>
          <cell r="CV547">
            <v>0</v>
          </cell>
          <cell r="CW547">
            <v>0</v>
          </cell>
          <cell r="CX547">
            <v>0</v>
          </cell>
          <cell r="CY547">
            <v>0</v>
          </cell>
          <cell r="CZ547">
            <v>0</v>
          </cell>
          <cell r="DA547">
            <v>0</v>
          </cell>
          <cell r="DB547">
            <v>0</v>
          </cell>
          <cell r="DC547">
            <v>0</v>
          </cell>
          <cell r="DD547">
            <v>0</v>
          </cell>
          <cell r="DE547">
            <v>0</v>
          </cell>
          <cell r="DF547">
            <v>0</v>
          </cell>
          <cell r="DG547">
            <v>0</v>
          </cell>
          <cell r="DH547">
            <v>0</v>
          </cell>
          <cell r="DI547">
            <v>0</v>
          </cell>
          <cell r="DJ547">
            <v>0</v>
          </cell>
          <cell r="DK547">
            <v>0</v>
          </cell>
          <cell r="DL547">
            <v>0</v>
          </cell>
          <cell r="DM547">
            <v>0</v>
          </cell>
          <cell r="DN547">
            <v>0</v>
          </cell>
          <cell r="DO547">
            <v>0</v>
          </cell>
          <cell r="DP547">
            <v>0</v>
          </cell>
          <cell r="DQ547">
            <v>0</v>
          </cell>
          <cell r="DR547">
            <v>0</v>
          </cell>
          <cell r="DS547">
            <v>0</v>
          </cell>
          <cell r="DT547">
            <v>0</v>
          </cell>
          <cell r="DU547">
            <v>0</v>
          </cell>
          <cell r="DV547">
            <v>0</v>
          </cell>
          <cell r="DW547">
            <v>0</v>
          </cell>
          <cell r="DX547">
            <v>0</v>
          </cell>
          <cell r="DY547">
            <v>0</v>
          </cell>
          <cell r="DZ547">
            <v>0</v>
          </cell>
          <cell r="EA547">
            <v>0</v>
          </cell>
          <cell r="EB547">
            <v>0</v>
          </cell>
          <cell r="EC547">
            <v>0</v>
          </cell>
          <cell r="ED547">
            <v>0</v>
          </cell>
        </row>
        <row r="548"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0</v>
          </cell>
          <cell r="CH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  <cell r="CU548">
            <v>0</v>
          </cell>
          <cell r="CV548">
            <v>0</v>
          </cell>
          <cell r="CW548">
            <v>0</v>
          </cell>
          <cell r="CX548">
            <v>0</v>
          </cell>
          <cell r="CY548">
            <v>0</v>
          </cell>
          <cell r="CZ548">
            <v>0</v>
          </cell>
          <cell r="DA548">
            <v>0</v>
          </cell>
          <cell r="DB548">
            <v>0</v>
          </cell>
          <cell r="DC548">
            <v>0</v>
          </cell>
          <cell r="DD548">
            <v>0</v>
          </cell>
          <cell r="DE548">
            <v>0</v>
          </cell>
          <cell r="DF548">
            <v>0</v>
          </cell>
          <cell r="DG548">
            <v>0</v>
          </cell>
          <cell r="DH548">
            <v>0</v>
          </cell>
          <cell r="DI548">
            <v>0</v>
          </cell>
          <cell r="DJ548">
            <v>0</v>
          </cell>
          <cell r="DK548">
            <v>0</v>
          </cell>
          <cell r="DL548">
            <v>0</v>
          </cell>
          <cell r="DM548">
            <v>0</v>
          </cell>
          <cell r="DN548">
            <v>0</v>
          </cell>
          <cell r="DO548">
            <v>0</v>
          </cell>
          <cell r="DP548">
            <v>0</v>
          </cell>
          <cell r="DQ548">
            <v>0</v>
          </cell>
          <cell r="DR548">
            <v>0</v>
          </cell>
          <cell r="DS548">
            <v>0</v>
          </cell>
          <cell r="DT548">
            <v>0</v>
          </cell>
          <cell r="DU548">
            <v>0</v>
          </cell>
          <cell r="DV548">
            <v>0</v>
          </cell>
          <cell r="DW548">
            <v>0</v>
          </cell>
          <cell r="DX548">
            <v>0</v>
          </cell>
          <cell r="DY548">
            <v>0</v>
          </cell>
          <cell r="DZ548">
            <v>0</v>
          </cell>
          <cell r="EA548">
            <v>0</v>
          </cell>
          <cell r="EB548">
            <v>0</v>
          </cell>
          <cell r="EC548">
            <v>0</v>
          </cell>
          <cell r="ED548">
            <v>0</v>
          </cell>
        </row>
        <row r="549"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  <cell r="BZ549">
            <v>0</v>
          </cell>
          <cell r="CA549">
            <v>0</v>
          </cell>
          <cell r="CB549">
            <v>0</v>
          </cell>
          <cell r="CC549">
            <v>0</v>
          </cell>
          <cell r="CD549">
            <v>0</v>
          </cell>
          <cell r="CE549">
            <v>0</v>
          </cell>
          <cell r="CF549">
            <v>0</v>
          </cell>
          <cell r="CG549">
            <v>0</v>
          </cell>
          <cell r="CH549">
            <v>0</v>
          </cell>
          <cell r="CI549">
            <v>0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P549">
            <v>0</v>
          </cell>
          <cell r="CQ549">
            <v>0</v>
          </cell>
          <cell r="CR549">
            <v>0</v>
          </cell>
          <cell r="CS549">
            <v>0</v>
          </cell>
          <cell r="CT549">
            <v>0</v>
          </cell>
          <cell r="CU549">
            <v>0</v>
          </cell>
          <cell r="CV549">
            <v>0</v>
          </cell>
          <cell r="CW549">
            <v>0</v>
          </cell>
          <cell r="CX549">
            <v>0</v>
          </cell>
          <cell r="CY549">
            <v>0</v>
          </cell>
          <cell r="CZ549">
            <v>0</v>
          </cell>
          <cell r="DA549">
            <v>0</v>
          </cell>
          <cell r="DB549">
            <v>0</v>
          </cell>
          <cell r="DC549">
            <v>0</v>
          </cell>
          <cell r="DD549">
            <v>0</v>
          </cell>
          <cell r="DE549">
            <v>0</v>
          </cell>
          <cell r="DF549">
            <v>0</v>
          </cell>
          <cell r="DG549">
            <v>0</v>
          </cell>
          <cell r="DH549">
            <v>0</v>
          </cell>
          <cell r="DI549">
            <v>0</v>
          </cell>
          <cell r="DJ549">
            <v>0</v>
          </cell>
          <cell r="DK549">
            <v>0</v>
          </cell>
          <cell r="DL549">
            <v>0</v>
          </cell>
          <cell r="DM549">
            <v>0</v>
          </cell>
          <cell r="DN549">
            <v>0</v>
          </cell>
          <cell r="DO549">
            <v>0</v>
          </cell>
          <cell r="DP549">
            <v>0</v>
          </cell>
          <cell r="DQ549">
            <v>0</v>
          </cell>
          <cell r="DR549">
            <v>0</v>
          </cell>
          <cell r="DS549">
            <v>0</v>
          </cell>
          <cell r="DT549">
            <v>0</v>
          </cell>
          <cell r="DU549">
            <v>0</v>
          </cell>
          <cell r="DV549">
            <v>0</v>
          </cell>
          <cell r="DW549">
            <v>0</v>
          </cell>
          <cell r="DX549">
            <v>0</v>
          </cell>
          <cell r="DY549">
            <v>0</v>
          </cell>
          <cell r="DZ549">
            <v>0</v>
          </cell>
          <cell r="EA549">
            <v>0</v>
          </cell>
          <cell r="EB549">
            <v>0</v>
          </cell>
          <cell r="EC549">
            <v>0</v>
          </cell>
          <cell r="ED549">
            <v>0</v>
          </cell>
        </row>
        <row r="550"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0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0</v>
          </cell>
          <cell r="DD550">
            <v>0</v>
          </cell>
          <cell r="DE550">
            <v>0</v>
          </cell>
          <cell r="DF550">
            <v>0</v>
          </cell>
          <cell r="DG550">
            <v>0</v>
          </cell>
          <cell r="DH550">
            <v>0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0</v>
          </cell>
          <cell r="DP550">
            <v>0</v>
          </cell>
          <cell r="DQ550">
            <v>0</v>
          </cell>
          <cell r="DR550">
            <v>0</v>
          </cell>
          <cell r="DS550">
            <v>0</v>
          </cell>
          <cell r="DT550">
            <v>0</v>
          </cell>
          <cell r="DU550">
            <v>0</v>
          </cell>
          <cell r="DV550">
            <v>0</v>
          </cell>
          <cell r="DW550">
            <v>0</v>
          </cell>
          <cell r="DX550">
            <v>0</v>
          </cell>
          <cell r="DY550">
            <v>0</v>
          </cell>
          <cell r="DZ550">
            <v>0</v>
          </cell>
          <cell r="EA550">
            <v>0</v>
          </cell>
          <cell r="EB550">
            <v>0</v>
          </cell>
          <cell r="EC550">
            <v>0</v>
          </cell>
          <cell r="ED550">
            <v>0</v>
          </cell>
        </row>
        <row r="551"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F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  <cell r="CU551">
            <v>0</v>
          </cell>
          <cell r="CV551">
            <v>0</v>
          </cell>
          <cell r="CW551">
            <v>0</v>
          </cell>
          <cell r="CX551">
            <v>0</v>
          </cell>
          <cell r="CY551">
            <v>0</v>
          </cell>
          <cell r="CZ551">
            <v>0</v>
          </cell>
          <cell r="DA551">
            <v>0</v>
          </cell>
          <cell r="DB551">
            <v>0</v>
          </cell>
          <cell r="DC551">
            <v>0</v>
          </cell>
          <cell r="DD551">
            <v>0</v>
          </cell>
          <cell r="DE551">
            <v>0</v>
          </cell>
          <cell r="DF551">
            <v>0</v>
          </cell>
          <cell r="DG551">
            <v>0</v>
          </cell>
          <cell r="DH551">
            <v>0</v>
          </cell>
          <cell r="DI551">
            <v>0</v>
          </cell>
          <cell r="DJ551">
            <v>0</v>
          </cell>
          <cell r="DK551">
            <v>0</v>
          </cell>
          <cell r="DL551">
            <v>0</v>
          </cell>
          <cell r="DM551">
            <v>0</v>
          </cell>
          <cell r="DN551">
            <v>0</v>
          </cell>
          <cell r="DO551">
            <v>0</v>
          </cell>
          <cell r="DP551">
            <v>0</v>
          </cell>
          <cell r="DQ551">
            <v>0</v>
          </cell>
          <cell r="DR551">
            <v>0</v>
          </cell>
          <cell r="DS551">
            <v>0</v>
          </cell>
          <cell r="DT551">
            <v>0</v>
          </cell>
          <cell r="DU551">
            <v>0</v>
          </cell>
          <cell r="DV551">
            <v>0</v>
          </cell>
          <cell r="DW551">
            <v>0</v>
          </cell>
          <cell r="DX551">
            <v>0</v>
          </cell>
          <cell r="DY551">
            <v>0</v>
          </cell>
          <cell r="DZ551">
            <v>0</v>
          </cell>
          <cell r="EA551">
            <v>0</v>
          </cell>
          <cell r="EB551">
            <v>0</v>
          </cell>
          <cell r="EC551">
            <v>0</v>
          </cell>
          <cell r="ED551">
            <v>0</v>
          </cell>
        </row>
        <row r="553"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  <cell r="BZ553">
            <v>0</v>
          </cell>
          <cell r="CA553">
            <v>0</v>
          </cell>
          <cell r="CB553">
            <v>0</v>
          </cell>
          <cell r="CC553">
            <v>0</v>
          </cell>
          <cell r="CD553">
            <v>0</v>
          </cell>
          <cell r="CE553">
            <v>0</v>
          </cell>
          <cell r="CF553">
            <v>0</v>
          </cell>
          <cell r="CG553">
            <v>0</v>
          </cell>
          <cell r="CH553">
            <v>0</v>
          </cell>
          <cell r="CI553">
            <v>0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P553">
            <v>0</v>
          </cell>
          <cell r="CQ553">
            <v>0</v>
          </cell>
          <cell r="CR553">
            <v>0</v>
          </cell>
          <cell r="CS553">
            <v>0</v>
          </cell>
          <cell r="CT553">
            <v>0</v>
          </cell>
          <cell r="CU553">
            <v>0</v>
          </cell>
          <cell r="CV553">
            <v>0</v>
          </cell>
          <cell r="CW553">
            <v>0</v>
          </cell>
          <cell r="CX553">
            <v>0</v>
          </cell>
          <cell r="CY553">
            <v>0</v>
          </cell>
          <cell r="CZ553">
            <v>0</v>
          </cell>
          <cell r="DA553">
            <v>0</v>
          </cell>
          <cell r="DB553">
            <v>0</v>
          </cell>
          <cell r="DC553">
            <v>0</v>
          </cell>
          <cell r="DD553">
            <v>0</v>
          </cell>
          <cell r="DE553">
            <v>0</v>
          </cell>
          <cell r="DF553">
            <v>0</v>
          </cell>
          <cell r="DG553">
            <v>0</v>
          </cell>
          <cell r="DH553">
            <v>0</v>
          </cell>
          <cell r="DI553">
            <v>0</v>
          </cell>
          <cell r="DJ553">
            <v>0</v>
          </cell>
          <cell r="DK553">
            <v>0</v>
          </cell>
          <cell r="DL553">
            <v>0</v>
          </cell>
          <cell r="DM553">
            <v>0</v>
          </cell>
          <cell r="DN553">
            <v>0</v>
          </cell>
          <cell r="DO553">
            <v>0</v>
          </cell>
          <cell r="DP553">
            <v>0</v>
          </cell>
          <cell r="DQ553">
            <v>0</v>
          </cell>
          <cell r="DR553">
            <v>0</v>
          </cell>
          <cell r="DS553">
            <v>0</v>
          </cell>
          <cell r="DT553">
            <v>0</v>
          </cell>
          <cell r="DU553">
            <v>0</v>
          </cell>
          <cell r="DV553">
            <v>0</v>
          </cell>
          <cell r="DW553">
            <v>0</v>
          </cell>
          <cell r="DX553">
            <v>0</v>
          </cell>
          <cell r="DY553">
            <v>0</v>
          </cell>
          <cell r="DZ553">
            <v>0</v>
          </cell>
          <cell r="EA553">
            <v>0</v>
          </cell>
          <cell r="EB553">
            <v>0</v>
          </cell>
          <cell r="EC553">
            <v>0</v>
          </cell>
          <cell r="ED553">
            <v>0</v>
          </cell>
        </row>
        <row r="556">
          <cell r="F556">
            <v>0</v>
          </cell>
          <cell r="G556">
            <v>0</v>
          </cell>
          <cell r="H556">
            <v>-35.134999999998399</v>
          </cell>
          <cell r="I556">
            <v>-61.879799999998795</v>
          </cell>
          <cell r="J556">
            <v>-283.52649999999994</v>
          </cell>
          <cell r="K556">
            <v>0</v>
          </cell>
          <cell r="L556">
            <v>-35.147699999999531</v>
          </cell>
          <cell r="M556">
            <v>-48.203529999999773</v>
          </cell>
          <cell r="N556">
            <v>-14.427000000000135</v>
          </cell>
          <cell r="O556">
            <v>0</v>
          </cell>
          <cell r="P556">
            <v>0</v>
          </cell>
          <cell r="Q556">
            <v>-4.9162999999998647</v>
          </cell>
          <cell r="R556">
            <v>-243.77054999999382</v>
          </cell>
          <cell r="S556">
            <v>0</v>
          </cell>
          <cell r="T556">
            <v>0</v>
          </cell>
          <cell r="U556">
            <v>-32.881900000000314</v>
          </cell>
          <cell r="V556">
            <v>-15.241499999999633</v>
          </cell>
          <cell r="W556">
            <v>-130.48600000000079</v>
          </cell>
          <cell r="X556">
            <v>-45.086999999999534</v>
          </cell>
          <cell r="Y556">
            <v>-8.7889499999998861</v>
          </cell>
          <cell r="Z556">
            <v>-11.285200000000032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-122.99299999999857</v>
          </cell>
          <cell r="AF556">
            <v>0</v>
          </cell>
          <cell r="AG556">
            <v>0</v>
          </cell>
          <cell r="AH556">
            <v>0</v>
          </cell>
          <cell r="AI556">
            <v>-4.7407000000002881</v>
          </cell>
          <cell r="AJ556">
            <v>-37.529999999999745</v>
          </cell>
          <cell r="AK556">
            <v>-47.85950000000048</v>
          </cell>
          <cell r="AL556">
            <v>-20.968499999999949</v>
          </cell>
          <cell r="AM556">
            <v>-11.894300000000158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-440.37627400000201</v>
          </cell>
          <cell r="AS556">
            <v>0</v>
          </cell>
          <cell r="AT556">
            <v>0</v>
          </cell>
          <cell r="AU556">
            <v>-43.287399999999252</v>
          </cell>
          <cell r="AV556">
            <v>-23.791000000000167</v>
          </cell>
          <cell r="AW556">
            <v>-221.6472999999969</v>
          </cell>
          <cell r="AX556">
            <v>-120.28197</v>
          </cell>
          <cell r="AY556">
            <v>-13.132900000000063</v>
          </cell>
          <cell r="AZ556">
            <v>-8.4389999999999645</v>
          </cell>
          <cell r="BA556">
            <v>-9.7967040000000907</v>
          </cell>
          <cell r="BB556">
            <v>0</v>
          </cell>
          <cell r="BC556">
            <v>0</v>
          </cell>
          <cell r="BD556">
            <v>0</v>
          </cell>
          <cell r="BE556">
            <v>2.5643999999992957</v>
          </cell>
          <cell r="BF556">
            <v>-1.25</v>
          </cell>
          <cell r="BG556">
            <v>0</v>
          </cell>
          <cell r="BH556">
            <v>4.7189499999999498</v>
          </cell>
          <cell r="BI556">
            <v>0</v>
          </cell>
          <cell r="BJ556">
            <v>0.5365999999999076</v>
          </cell>
          <cell r="BK556">
            <v>-1.9965700000002471</v>
          </cell>
          <cell r="BL556">
            <v>1.0666500000000383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-0.51122999999999763</v>
          </cell>
          <cell r="BR556">
            <v>-12.942839999999705</v>
          </cell>
          <cell r="BS556">
            <v>6.4330000000009022</v>
          </cell>
          <cell r="BT556">
            <v>0</v>
          </cell>
          <cell r="BU556">
            <v>-10.803699999999935</v>
          </cell>
          <cell r="BV556">
            <v>-0.39943000000002371</v>
          </cell>
          <cell r="BW556">
            <v>-6.6203000000004977</v>
          </cell>
          <cell r="BX556">
            <v>-2.5116300000000251</v>
          </cell>
          <cell r="BY556">
            <v>0.64427999999998065</v>
          </cell>
          <cell r="BZ556">
            <v>0.31493999999997868</v>
          </cell>
          <cell r="CA556">
            <v>0</v>
          </cell>
          <cell r="CB556">
            <v>0</v>
          </cell>
          <cell r="CC556">
            <v>0</v>
          </cell>
          <cell r="CD556">
            <v>0</v>
          </cell>
          <cell r="CE556">
            <v>-20.794234999993932</v>
          </cell>
          <cell r="CF556">
            <v>7.5736999999999171</v>
          </cell>
          <cell r="CG556">
            <v>-2.1577199999999834</v>
          </cell>
          <cell r="CH556">
            <v>-7.0057999999999083</v>
          </cell>
          <cell r="CI556">
            <v>-1.1786099999999919</v>
          </cell>
          <cell r="CJ556">
            <v>-22.536599999999453</v>
          </cell>
          <cell r="CK556">
            <v>-0.50813499999999934</v>
          </cell>
          <cell r="CL556">
            <v>1.9642499999999927</v>
          </cell>
          <cell r="CM556">
            <v>3.0546799999999621</v>
          </cell>
          <cell r="CN556">
            <v>0</v>
          </cell>
          <cell r="CO556">
            <v>0</v>
          </cell>
          <cell r="CP556">
            <v>0</v>
          </cell>
          <cell r="CQ556">
            <v>0</v>
          </cell>
          <cell r="CR556">
            <v>-33.107409999996889</v>
          </cell>
          <cell r="CS556">
            <v>-3.2217000000000553</v>
          </cell>
          <cell r="CT556">
            <v>0</v>
          </cell>
          <cell r="CU556">
            <v>-23.89469999999892</v>
          </cell>
          <cell r="CV556">
            <v>-7.1810100000000148</v>
          </cell>
          <cell r="CW556">
            <v>1.7527000000004591</v>
          </cell>
          <cell r="CX556">
            <v>0</v>
          </cell>
          <cell r="CY556">
            <v>0.31719999999995707</v>
          </cell>
          <cell r="CZ556">
            <v>-0.87990000000002055</v>
          </cell>
          <cell r="DA556">
            <v>0</v>
          </cell>
          <cell r="DB556">
            <v>0</v>
          </cell>
          <cell r="DC556">
            <v>0</v>
          </cell>
          <cell r="DD556">
            <v>0</v>
          </cell>
          <cell r="DE556">
            <v>-36.047909999993863</v>
          </cell>
          <cell r="DF556">
            <v>-6.20600000000195</v>
          </cell>
          <cell r="DG556">
            <v>-8.8073000000003958</v>
          </cell>
          <cell r="DH556">
            <v>-2.1354999999966822</v>
          </cell>
          <cell r="DI556">
            <v>-0.55169999999998254</v>
          </cell>
          <cell r="DJ556">
            <v>-13.845100000000457</v>
          </cell>
          <cell r="DK556">
            <v>2.6640000000043074E-2</v>
          </cell>
          <cell r="DL556">
            <v>-4.5313000000005559</v>
          </cell>
          <cell r="DM556">
            <v>-5.9554600000001301</v>
          </cell>
          <cell r="DN556">
            <v>1.122899999999845</v>
          </cell>
          <cell r="DO556">
            <v>0.72179999999980282</v>
          </cell>
          <cell r="DP556">
            <v>3.7365800000000036</v>
          </cell>
          <cell r="DQ556">
            <v>0.37653000000022985</v>
          </cell>
          <cell r="DR556">
            <v>-65.968490000028396</v>
          </cell>
          <cell r="DS556">
            <v>-0.80420000000049185</v>
          </cell>
          <cell r="DT556">
            <v>-8.7329799999997704</v>
          </cell>
          <cell r="DU556">
            <v>-11.476999999998952</v>
          </cell>
          <cell r="DV556">
            <v>-25.305000000000291</v>
          </cell>
          <cell r="DW556">
            <v>16.796500000000378</v>
          </cell>
          <cell r="DX556">
            <v>-9.927599999999984</v>
          </cell>
          <cell r="DY556">
            <v>-0.9385999999994965</v>
          </cell>
          <cell r="DZ556">
            <v>-16.603080000000773</v>
          </cell>
          <cell r="EA556">
            <v>-5.4019999999995889</v>
          </cell>
          <cell r="EB556">
            <v>9.9936999999999898</v>
          </cell>
          <cell r="EC556">
            <v>-5.7721700000001874</v>
          </cell>
          <cell r="ED556">
            <v>-7.7960599999996703</v>
          </cell>
        </row>
        <row r="557">
          <cell r="F557">
            <v>-12.654859999999985</v>
          </cell>
          <cell r="G557">
            <v>-63.87599999998929</v>
          </cell>
          <cell r="H557">
            <v>-93.220000000001164</v>
          </cell>
          <cell r="I557">
            <v>-83.330000000016298</v>
          </cell>
          <cell r="J557">
            <v>-260.77999999999884</v>
          </cell>
          <cell r="K557">
            <v>-82.145000000000437</v>
          </cell>
          <cell r="L557">
            <v>-72.369399999999587</v>
          </cell>
          <cell r="M557">
            <v>0</v>
          </cell>
          <cell r="N557">
            <v>-11.950700000000325</v>
          </cell>
          <cell r="O557">
            <v>-73.940000000002328</v>
          </cell>
          <cell r="P557">
            <v>-53.895999999993364</v>
          </cell>
          <cell r="Q557">
            <v>-40.384600000000319</v>
          </cell>
          <cell r="R557">
            <v>-2176.7290000001667</v>
          </cell>
          <cell r="S557">
            <v>0</v>
          </cell>
          <cell r="T557">
            <v>-354.70699999999852</v>
          </cell>
          <cell r="U557">
            <v>-276.85000000000582</v>
          </cell>
          <cell r="V557">
            <v>-287.63000000000466</v>
          </cell>
          <cell r="W557">
            <v>-620.58999999999651</v>
          </cell>
          <cell r="X557">
            <v>-82.599999999999909</v>
          </cell>
          <cell r="Y557">
            <v>-12.282500000000027</v>
          </cell>
          <cell r="Z557">
            <v>0</v>
          </cell>
          <cell r="AA557">
            <v>0</v>
          </cell>
          <cell r="AB557">
            <v>-326.66000000000349</v>
          </cell>
          <cell r="AC557">
            <v>-197.81999999999243</v>
          </cell>
          <cell r="AD557">
            <v>-17.589500000000044</v>
          </cell>
          <cell r="AE557">
            <v>-1663.2907263500383</v>
          </cell>
          <cell r="AF557">
            <v>-3.0724790000000013</v>
          </cell>
          <cell r="AG557">
            <v>-126.73999999999796</v>
          </cell>
          <cell r="AH557">
            <v>-236.75</v>
          </cell>
          <cell r="AI557">
            <v>-423.77999999999884</v>
          </cell>
          <cell r="AJ557">
            <v>-276.85399999999936</v>
          </cell>
          <cell r="AK557">
            <v>-81.052000000000135</v>
          </cell>
          <cell r="AL557">
            <v>-19.840400000000045</v>
          </cell>
          <cell r="AM557">
            <v>0</v>
          </cell>
          <cell r="AN557">
            <v>-0.61084735000000001</v>
          </cell>
          <cell r="AO557">
            <v>-244.97000000000116</v>
          </cell>
          <cell r="AP557">
            <v>-149.39600000000792</v>
          </cell>
          <cell r="AQ557">
            <v>-100.22500000000582</v>
          </cell>
          <cell r="AR557">
            <v>-1726.7218800000264</v>
          </cell>
          <cell r="AS557">
            <v>-166.79500000000189</v>
          </cell>
          <cell r="AT557">
            <v>-146.10800000000017</v>
          </cell>
          <cell r="AU557">
            <v>-227.94000000000233</v>
          </cell>
          <cell r="AV557">
            <v>-368.05999999999767</v>
          </cell>
          <cell r="AW557">
            <v>-314.51299999999901</v>
          </cell>
          <cell r="AX557">
            <v>0</v>
          </cell>
          <cell r="AY557">
            <v>-28.630400000000009</v>
          </cell>
          <cell r="AZ557">
            <v>0</v>
          </cell>
          <cell r="BA557">
            <v>-18.58547999999999</v>
          </cell>
          <cell r="BB557">
            <v>-196.15600000000268</v>
          </cell>
          <cell r="BC557">
            <v>-179.88000000000466</v>
          </cell>
          <cell r="BD557">
            <v>-80.054000000000087</v>
          </cell>
          <cell r="BE557">
            <v>-375.99434600000677</v>
          </cell>
          <cell r="BF557">
            <v>-17.08012999999994</v>
          </cell>
          <cell r="BG557">
            <v>-50.361499999999978</v>
          </cell>
          <cell r="BH557">
            <v>-103.52400000000125</v>
          </cell>
          <cell r="BI557">
            <v>-113.83599999999933</v>
          </cell>
          <cell r="BJ557">
            <v>-4.6097699999999691</v>
          </cell>
          <cell r="BK557">
            <v>0</v>
          </cell>
          <cell r="BL557">
            <v>0</v>
          </cell>
          <cell r="BM557">
            <v>3.6354000000002884E-2</v>
          </cell>
          <cell r="BN557">
            <v>0</v>
          </cell>
          <cell r="BO557">
            <v>-17.070399999999609</v>
          </cell>
          <cell r="BP557">
            <v>-48.734300000000076</v>
          </cell>
          <cell r="BQ557">
            <v>-20.8145999999997</v>
          </cell>
          <cell r="BR557">
            <v>-286.43408000000636</v>
          </cell>
          <cell r="BS557">
            <v>-0.18023999999999774</v>
          </cell>
          <cell r="BT557">
            <v>-43.257999999999811</v>
          </cell>
          <cell r="BU557">
            <v>-54.768000000000029</v>
          </cell>
          <cell r="BV557">
            <v>-88.51299999999901</v>
          </cell>
          <cell r="BW557">
            <v>0</v>
          </cell>
          <cell r="BX557">
            <v>0</v>
          </cell>
          <cell r="BY557">
            <v>0</v>
          </cell>
          <cell r="BZ557">
            <v>3.8760000000024775E-2</v>
          </cell>
          <cell r="CA557">
            <v>0</v>
          </cell>
          <cell r="CB557">
            <v>-45.927300000000287</v>
          </cell>
          <cell r="CC557">
            <v>-39.609699999999975</v>
          </cell>
          <cell r="CD557">
            <v>-14.216600000000653</v>
          </cell>
          <cell r="CE557">
            <v>-392.80649000000267</v>
          </cell>
          <cell r="CF557">
            <v>-1.2453000000000429</v>
          </cell>
          <cell r="CG557">
            <v>-55.221000000001368</v>
          </cell>
          <cell r="CH557">
            <v>-117.13199999999779</v>
          </cell>
          <cell r="CI557">
            <v>-133.48400000000038</v>
          </cell>
          <cell r="CJ557">
            <v>-3.9146099999999819</v>
          </cell>
          <cell r="CK557">
            <v>0</v>
          </cell>
          <cell r="CL557">
            <v>-0.97435000000000116</v>
          </cell>
          <cell r="CM557">
            <v>-0.48982999999998356</v>
          </cell>
          <cell r="CN557">
            <v>0</v>
          </cell>
          <cell r="CO557">
            <v>-49.340699999999742</v>
          </cell>
          <cell r="CP557">
            <v>-20.906700000000455</v>
          </cell>
          <cell r="CQ557">
            <v>-10.097999999999956</v>
          </cell>
          <cell r="CR557">
            <v>-242.10730000001786</v>
          </cell>
          <cell r="CS557">
            <v>161.06089999999998</v>
          </cell>
          <cell r="CT557">
            <v>-28.717999999998938</v>
          </cell>
          <cell r="CU557">
            <v>-100.06300000000192</v>
          </cell>
          <cell r="CV557">
            <v>-89.215000000000146</v>
          </cell>
          <cell r="CW557">
            <v>-8.5668000000000575</v>
          </cell>
          <cell r="CX557">
            <v>0</v>
          </cell>
          <cell r="CY557">
            <v>-4.1985000000000809</v>
          </cell>
          <cell r="CZ557">
            <v>-2.3300000000006094E-2</v>
          </cell>
          <cell r="DA557">
            <v>0</v>
          </cell>
          <cell r="DB557">
            <v>-42.721999999999753</v>
          </cell>
          <cell r="DC557">
            <v>-79.845600000000559</v>
          </cell>
          <cell r="DD557">
            <v>-49.815999999998894</v>
          </cell>
          <cell r="DE557">
            <v>-791.43838399995002</v>
          </cell>
          <cell r="DF557">
            <v>-66.932000000000698</v>
          </cell>
          <cell r="DG557">
            <v>-47.843999999997322</v>
          </cell>
          <cell r="DH557">
            <v>-102.50400000000081</v>
          </cell>
          <cell r="DI557">
            <v>-42.323999999996886</v>
          </cell>
          <cell r="DJ557">
            <v>-4.4540939999999978</v>
          </cell>
          <cell r="DK557">
            <v>-3.2089000000000851</v>
          </cell>
          <cell r="DL557">
            <v>-5.2090000000007421</v>
          </cell>
          <cell r="DM557">
            <v>-8.9607500000000186</v>
          </cell>
          <cell r="DN557">
            <v>0.42036000000000229</v>
          </cell>
          <cell r="DO557">
            <v>-130.14800000000105</v>
          </cell>
          <cell r="DP557">
            <v>-350.54100000000108</v>
          </cell>
          <cell r="DQ557">
            <v>-29.733000000000175</v>
          </cell>
          <cell r="DR557">
            <v>-628.14780000006431</v>
          </cell>
          <cell r="DS557">
            <v>-30.068999999999505</v>
          </cell>
          <cell r="DT557">
            <v>-71.121999999995751</v>
          </cell>
          <cell r="DU557">
            <v>87.351999999998952</v>
          </cell>
          <cell r="DV557">
            <v>-337.84800000000178</v>
          </cell>
          <cell r="DW557">
            <v>-14.846000000000004</v>
          </cell>
          <cell r="DX557">
            <v>-6.202900000000227</v>
          </cell>
          <cell r="DY557">
            <v>-14.369000000000597</v>
          </cell>
          <cell r="DZ557">
            <v>-6.458400000000438</v>
          </cell>
          <cell r="EA557">
            <v>-2.5284999999998945</v>
          </cell>
          <cell r="EB557">
            <v>-110.77000000000044</v>
          </cell>
          <cell r="EC557">
            <v>-78.471000000001368</v>
          </cell>
          <cell r="ED557">
            <v>-42.815000000002328</v>
          </cell>
        </row>
        <row r="558">
          <cell r="F558">
            <v>0.93396599999999097</v>
          </cell>
          <cell r="G558">
            <v>0</v>
          </cell>
          <cell r="H558">
            <v>-254.21400000000722</v>
          </cell>
          <cell r="I558">
            <v>-306.76000000000931</v>
          </cell>
          <cell r="J558">
            <v>-172</v>
          </cell>
          <cell r="K558">
            <v>-569.94000000000233</v>
          </cell>
          <cell r="L558">
            <v>-448.10000000000582</v>
          </cell>
          <cell r="M558">
            <v>-631.70000000001164</v>
          </cell>
          <cell r="N558">
            <v>-184.60900000000402</v>
          </cell>
          <cell r="O558">
            <v>-33.505499999999984</v>
          </cell>
          <cell r="P558">
            <v>0</v>
          </cell>
          <cell r="Q558">
            <v>0</v>
          </cell>
          <cell r="R558">
            <v>-2998.3640000000596</v>
          </cell>
          <cell r="S558">
            <v>15.79700000000048</v>
          </cell>
          <cell r="T558">
            <v>-2.2890000000006694</v>
          </cell>
          <cell r="U558">
            <v>-111.69599999999627</v>
          </cell>
          <cell r="V558">
            <v>-810.30999999999767</v>
          </cell>
          <cell r="W558">
            <v>-669.5899999999674</v>
          </cell>
          <cell r="X558">
            <v>-671.90999999997439</v>
          </cell>
          <cell r="Y558">
            <v>-448.32399999999325</v>
          </cell>
          <cell r="Z558">
            <v>-217.01999999998952</v>
          </cell>
          <cell r="AA558">
            <v>-66.351999999998952</v>
          </cell>
          <cell r="AB558">
            <v>-16.669999999999163</v>
          </cell>
          <cell r="AC558">
            <v>0</v>
          </cell>
          <cell r="AD558">
            <v>0</v>
          </cell>
          <cell r="AE558">
            <v>-3747.7896000000183</v>
          </cell>
          <cell r="AF558">
            <v>6.4719999999997526</v>
          </cell>
          <cell r="AG558">
            <v>0</v>
          </cell>
          <cell r="AH558">
            <v>-169.73799999999756</v>
          </cell>
          <cell r="AI558">
            <v>-710.47999999998137</v>
          </cell>
          <cell r="AJ558">
            <v>-1136.7399999999907</v>
          </cell>
          <cell r="AK558">
            <v>-894.73000000003958</v>
          </cell>
          <cell r="AL558">
            <v>-456.48500000000058</v>
          </cell>
          <cell r="AM558">
            <v>-316.23000000001048</v>
          </cell>
          <cell r="AN558">
            <v>-65.745999999999185</v>
          </cell>
          <cell r="AO558">
            <v>-2.3266000000000986</v>
          </cell>
          <cell r="AP558">
            <v>0</v>
          </cell>
          <cell r="AQ558">
            <v>-1.7860000000000582</v>
          </cell>
          <cell r="AR558">
            <v>-3221.2343999999575</v>
          </cell>
          <cell r="AS558">
            <v>0.92020000000002256</v>
          </cell>
          <cell r="AT558">
            <v>-10.840000000000146</v>
          </cell>
          <cell r="AU558">
            <v>-206.08000000000175</v>
          </cell>
          <cell r="AV558">
            <v>-746.35999999998603</v>
          </cell>
          <cell r="AW558">
            <v>-681.05000000004657</v>
          </cell>
          <cell r="AX558">
            <v>-705.59999999997672</v>
          </cell>
          <cell r="AY558">
            <v>-463.27999999999884</v>
          </cell>
          <cell r="AZ558">
            <v>-241.16999999999825</v>
          </cell>
          <cell r="BA558">
            <v>-126.19799999999668</v>
          </cell>
          <cell r="BB558">
            <v>-25.890599999999722</v>
          </cell>
          <cell r="BC558">
            <v>-0.57800000000133878</v>
          </cell>
          <cell r="BD558">
            <v>-15.108000000000175</v>
          </cell>
          <cell r="BE558">
            <v>-1061.6249999998836</v>
          </cell>
          <cell r="BF558">
            <v>-1.180000000000291</v>
          </cell>
          <cell r="BG558">
            <v>8.9710000000013679</v>
          </cell>
          <cell r="BH558">
            <v>-79.760000000009313</v>
          </cell>
          <cell r="BI558">
            <v>-256.84000000001106</v>
          </cell>
          <cell r="BJ558">
            <v>-526.27999999999884</v>
          </cell>
          <cell r="BK558">
            <v>-105.1299999999901</v>
          </cell>
          <cell r="BL558">
            <v>-61.389999999999418</v>
          </cell>
          <cell r="BM558">
            <v>-8.5680000000029395</v>
          </cell>
          <cell r="BN558">
            <v>-29.123999999999796</v>
          </cell>
          <cell r="BO558">
            <v>-22.697000000000116</v>
          </cell>
          <cell r="BP558">
            <v>9.9040000000022701</v>
          </cell>
          <cell r="BQ558">
            <v>10.468999999997322</v>
          </cell>
          <cell r="BR558">
            <v>-924.2180000001099</v>
          </cell>
          <cell r="BS558">
            <v>9.0279999999984284</v>
          </cell>
          <cell r="BT558">
            <v>16.570999999999913</v>
          </cell>
          <cell r="BU558">
            <v>-44.739999999990687</v>
          </cell>
          <cell r="BV558">
            <v>-203.57399999999325</v>
          </cell>
          <cell r="BW558">
            <v>-540.79000000000815</v>
          </cell>
          <cell r="BX558">
            <v>-49.389999999999418</v>
          </cell>
          <cell r="BY558">
            <v>-80.613000000004831</v>
          </cell>
          <cell r="BZ558">
            <v>-16.983000000000175</v>
          </cell>
          <cell r="CA558">
            <v>-3.2409999999999854</v>
          </cell>
          <cell r="CB558">
            <v>-18.046999999998661</v>
          </cell>
          <cell r="CC558">
            <v>20.506000000001222</v>
          </cell>
          <cell r="CD558">
            <v>-12.944999999999709</v>
          </cell>
          <cell r="CE558">
            <v>-1030.8374999999069</v>
          </cell>
          <cell r="CF558">
            <v>33.719000000004598</v>
          </cell>
          <cell r="CG558">
            <v>1.4099999999998545</v>
          </cell>
          <cell r="CH558">
            <v>29.420000000012806</v>
          </cell>
          <cell r="CI558">
            <v>-19.720000000001164</v>
          </cell>
          <cell r="CJ558">
            <v>-680.42000000001281</v>
          </cell>
          <cell r="CK558">
            <v>-96.389999999999418</v>
          </cell>
          <cell r="CL558">
            <v>-80.849999999998545</v>
          </cell>
          <cell r="CM558">
            <v>-56.63799999999901</v>
          </cell>
          <cell r="CN558">
            <v>-12.067999999999302</v>
          </cell>
          <cell r="CO558">
            <v>-2.7515000000003056</v>
          </cell>
          <cell r="CP558">
            <v>-3.0270000000018626</v>
          </cell>
          <cell r="CQ558">
            <v>-143.52200000000448</v>
          </cell>
          <cell r="CR558">
            <v>-908.63419999997132</v>
          </cell>
          <cell r="CS558">
            <v>1.2109999999993306</v>
          </cell>
          <cell r="CT558">
            <v>-19.715000000000146</v>
          </cell>
          <cell r="CU558">
            <v>-109.53999999997905</v>
          </cell>
          <cell r="CV558">
            <v>-220.84000000002561</v>
          </cell>
          <cell r="CW558">
            <v>-617.54999999998836</v>
          </cell>
          <cell r="CX558">
            <v>-38.535000000003492</v>
          </cell>
          <cell r="CY558">
            <v>-31.85899999999674</v>
          </cell>
          <cell r="CZ558">
            <v>-30.700000000004366</v>
          </cell>
          <cell r="DA558">
            <v>145.31500000000051</v>
          </cell>
          <cell r="DB558">
            <v>1.1527999999998428</v>
          </cell>
          <cell r="DC558">
            <v>14.082000000002154</v>
          </cell>
          <cell r="DD558">
            <v>-1.6559999999954016</v>
          </cell>
          <cell r="DE558">
            <v>-1167.1780000003055</v>
          </cell>
          <cell r="DF558">
            <v>-35.780999999995402</v>
          </cell>
          <cell r="DG558">
            <v>30.589999999996508</v>
          </cell>
          <cell r="DH558">
            <v>-179.36000000001513</v>
          </cell>
          <cell r="DI558">
            <v>-181.82999999998719</v>
          </cell>
          <cell r="DJ558">
            <v>-458.60999999998603</v>
          </cell>
          <cell r="DK558">
            <v>-214.79999999998836</v>
          </cell>
          <cell r="DL558">
            <v>-3.4900000000052387</v>
          </cell>
          <cell r="DM558">
            <v>-36.945999999996275</v>
          </cell>
          <cell r="DN558">
            <v>-119.36999999999534</v>
          </cell>
          <cell r="DO558">
            <v>29.619999999995343</v>
          </cell>
          <cell r="DP558">
            <v>-5.5259999999980209</v>
          </cell>
          <cell r="DQ558">
            <v>8.3249999999970896</v>
          </cell>
          <cell r="DR558">
            <v>-949.42500000004657</v>
          </cell>
          <cell r="DS558">
            <v>33.505000000004657</v>
          </cell>
          <cell r="DT558">
            <v>11.060000000012224</v>
          </cell>
          <cell r="DU558">
            <v>-140.20000000001164</v>
          </cell>
          <cell r="DV558">
            <v>90.430000000007567</v>
          </cell>
          <cell r="DW558">
            <v>-294.11000000001513</v>
          </cell>
          <cell r="DX558">
            <v>-229.26999999998952</v>
          </cell>
          <cell r="DY558">
            <v>-29.619999999995343</v>
          </cell>
          <cell r="DZ558">
            <v>43.019999999989523</v>
          </cell>
          <cell r="EA558">
            <v>-11.960000000006403</v>
          </cell>
          <cell r="EB558">
            <v>-60.809999999997672</v>
          </cell>
          <cell r="EC558">
            <v>-82.220000000001164</v>
          </cell>
          <cell r="ED558">
            <v>-279.25</v>
          </cell>
        </row>
        <row r="559">
          <cell r="F559">
            <v>-4.3157199999999989</v>
          </cell>
          <cell r="G559">
            <v>-7.1465000000007421</v>
          </cell>
          <cell r="H559">
            <v>-5.4840000000003783</v>
          </cell>
          <cell r="I559">
            <v>0</v>
          </cell>
          <cell r="J559">
            <v>-8.7545999999993001</v>
          </cell>
          <cell r="K559">
            <v>0</v>
          </cell>
          <cell r="L559">
            <v>-0.1178600000000074</v>
          </cell>
          <cell r="M559">
            <v>-0.2651700000000119</v>
          </cell>
          <cell r="N559">
            <v>-8.9222639999999842</v>
          </cell>
          <cell r="O559">
            <v>0</v>
          </cell>
          <cell r="P559">
            <v>-2.2081000000002859</v>
          </cell>
          <cell r="Q559">
            <v>-2.9531300000000016</v>
          </cell>
          <cell r="R559">
            <v>-43.723210000000108</v>
          </cell>
          <cell r="S559">
            <v>0</v>
          </cell>
          <cell r="T559">
            <v>0</v>
          </cell>
          <cell r="U559">
            <v>-7.716429999999491</v>
          </cell>
          <cell r="V559">
            <v>-0.78899999999975989</v>
          </cell>
          <cell r="W559">
            <v>-26.459499999999935</v>
          </cell>
          <cell r="X559">
            <v>-0.35617999999999483</v>
          </cell>
          <cell r="Y559">
            <v>0</v>
          </cell>
          <cell r="Z559">
            <v>0</v>
          </cell>
          <cell r="AA559">
            <v>0</v>
          </cell>
          <cell r="AB559">
            <v>-1.2566000000001623</v>
          </cell>
          <cell r="AC559">
            <v>-7.1454999999996289</v>
          </cell>
          <cell r="AD559">
            <v>0</v>
          </cell>
          <cell r="AE559">
            <v>-97.598399999998946</v>
          </cell>
          <cell r="AF559">
            <v>0</v>
          </cell>
          <cell r="AG559">
            <v>-1.5655000000001564</v>
          </cell>
          <cell r="AH559">
            <v>-24.51003000000037</v>
          </cell>
          <cell r="AI559">
            <v>-5.999269999999342</v>
          </cell>
          <cell r="AJ559">
            <v>-52.098599999999806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-10.125</v>
          </cell>
          <cell r="AP559">
            <v>-3.2999999999999545</v>
          </cell>
          <cell r="AQ559">
            <v>0</v>
          </cell>
          <cell r="AR559">
            <v>-5.3475700000008146</v>
          </cell>
          <cell r="AS559">
            <v>0</v>
          </cell>
          <cell r="AT559">
            <v>-1.1999999999999886</v>
          </cell>
          <cell r="AU559">
            <v>0</v>
          </cell>
          <cell r="AV559">
            <v>0</v>
          </cell>
          <cell r="AW559">
            <v>-1.8999900000001162</v>
          </cell>
          <cell r="AX559">
            <v>0</v>
          </cell>
          <cell r="AY559">
            <v>0</v>
          </cell>
          <cell r="AZ559">
            <v>0</v>
          </cell>
          <cell r="BA559">
            <v>-0.66289000000000442</v>
          </cell>
          <cell r="BB559">
            <v>-0.38470000000006621</v>
          </cell>
          <cell r="BC559">
            <v>-1.1999900000000139</v>
          </cell>
          <cell r="BD559">
            <v>0</v>
          </cell>
          <cell r="BE559">
            <v>0.72832999999968706</v>
          </cell>
          <cell r="BF559">
            <v>0</v>
          </cell>
          <cell r="BG559">
            <v>1.3027900000000159</v>
          </cell>
          <cell r="BH559">
            <v>-3.127140000000054</v>
          </cell>
          <cell r="BI559">
            <v>3</v>
          </cell>
          <cell r="BJ559">
            <v>0</v>
          </cell>
          <cell r="BK559">
            <v>0</v>
          </cell>
          <cell r="BL559">
            <v>-0.44731999999999061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-6.7837118999996164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-2.5837119</v>
          </cell>
          <cell r="BX559">
            <v>0</v>
          </cell>
          <cell r="BY559">
            <v>0</v>
          </cell>
          <cell r="BZ559">
            <v>0</v>
          </cell>
          <cell r="CA559">
            <v>-3</v>
          </cell>
          <cell r="CB559">
            <v>-1.2000000000000028</v>
          </cell>
          <cell r="CC559">
            <v>0</v>
          </cell>
          <cell r="CD559">
            <v>0</v>
          </cell>
          <cell r="CE559">
            <v>1.1703369999991082</v>
          </cell>
          <cell r="CF559">
            <v>0</v>
          </cell>
          <cell r="CG559">
            <v>4.1147000000002265E-2</v>
          </cell>
          <cell r="CH559">
            <v>-8.6805000000001655</v>
          </cell>
          <cell r="CI559">
            <v>-67.990300000000161</v>
          </cell>
          <cell r="CJ559">
            <v>0</v>
          </cell>
          <cell r="CK559">
            <v>0</v>
          </cell>
          <cell r="CL559">
            <v>79</v>
          </cell>
          <cell r="CM559">
            <v>0</v>
          </cell>
          <cell r="CN559">
            <v>0</v>
          </cell>
          <cell r="CO559">
            <v>-1.2000100000000202</v>
          </cell>
          <cell r="CP559">
            <v>0</v>
          </cell>
          <cell r="CQ559">
            <v>0</v>
          </cell>
          <cell r="CR559">
            <v>-46.889140999998745</v>
          </cell>
          <cell r="CS559">
            <v>0.69111900000000048</v>
          </cell>
          <cell r="CT559">
            <v>-1.0757999999999583</v>
          </cell>
          <cell r="CU559">
            <v>29.922500000000127</v>
          </cell>
          <cell r="CV559">
            <v>-0.4376999999999498</v>
          </cell>
          <cell r="CW559">
            <v>0</v>
          </cell>
          <cell r="CX559">
            <v>0</v>
          </cell>
          <cell r="CY559">
            <v>-0.15676000000001977</v>
          </cell>
          <cell r="CZ559">
            <v>-78.220700000000022</v>
          </cell>
          <cell r="DA559">
            <v>0</v>
          </cell>
          <cell r="DB559">
            <v>2.3882000000000971</v>
          </cell>
          <cell r="DC559">
            <v>0</v>
          </cell>
          <cell r="DD559">
            <v>0</v>
          </cell>
          <cell r="DE559">
            <v>-35.317925999997897</v>
          </cell>
          <cell r="DF559">
            <v>1.3895899999999983</v>
          </cell>
          <cell r="DG559">
            <v>-4.9371999999998479</v>
          </cell>
          <cell r="DH559">
            <v>-2.3463400000000547</v>
          </cell>
          <cell r="DI559">
            <v>-3.1891399999999521</v>
          </cell>
          <cell r="DJ559">
            <v>0</v>
          </cell>
          <cell r="DK559">
            <v>0.69236999999999682</v>
          </cell>
          <cell r="DL559">
            <v>-0.59375</v>
          </cell>
          <cell r="DM559">
            <v>0</v>
          </cell>
          <cell r="DN559">
            <v>0</v>
          </cell>
          <cell r="DO559">
            <v>-17.99779999999987</v>
          </cell>
          <cell r="DP559">
            <v>-3.6271560000000136</v>
          </cell>
          <cell r="DQ559">
            <v>-4.7084999999999582</v>
          </cell>
          <cell r="DR559">
            <v>-85.994817999997395</v>
          </cell>
          <cell r="DS559">
            <v>11.566890000000001</v>
          </cell>
          <cell r="DT559">
            <v>1.3231999999998152</v>
          </cell>
          <cell r="DU559">
            <v>-56.498999999999796</v>
          </cell>
          <cell r="DV559">
            <v>-10.186199999999872</v>
          </cell>
          <cell r="DW559">
            <v>-2.9977099999999837</v>
          </cell>
          <cell r="DX559">
            <v>-1.4872579999999971</v>
          </cell>
          <cell r="DY559">
            <v>-1.9703700000000026</v>
          </cell>
          <cell r="DZ559">
            <v>0.49135999999998603</v>
          </cell>
          <cell r="EA559">
            <v>-1.6111300000000028</v>
          </cell>
          <cell r="EB559">
            <v>-3.5246999999999389</v>
          </cell>
          <cell r="EC559">
            <v>0</v>
          </cell>
          <cell r="ED559">
            <v>-21.099900000000162</v>
          </cell>
        </row>
        <row r="560">
          <cell r="F560">
            <v>-75.49199999999837</v>
          </cell>
          <cell r="G560">
            <v>-13</v>
          </cell>
          <cell r="H560">
            <v>-23.30000000000291</v>
          </cell>
          <cell r="I560">
            <v>-8.7417000000000371</v>
          </cell>
          <cell r="J560">
            <v>-27.742799999999988</v>
          </cell>
          <cell r="K560">
            <v>-2.1520000000018626</v>
          </cell>
          <cell r="L560">
            <v>0</v>
          </cell>
          <cell r="M560">
            <v>0</v>
          </cell>
          <cell r="N560">
            <v>0</v>
          </cell>
          <cell r="O560">
            <v>-56.770000000004075</v>
          </cell>
          <cell r="P560">
            <v>-31.709999999991851</v>
          </cell>
          <cell r="Q560">
            <v>-1.5629999999946449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  <cell r="BZ560">
            <v>0</v>
          </cell>
          <cell r="CA560">
            <v>0</v>
          </cell>
          <cell r="CB560">
            <v>0</v>
          </cell>
          <cell r="CC560">
            <v>0</v>
          </cell>
          <cell r="CD560">
            <v>0</v>
          </cell>
          <cell r="CE560">
            <v>0</v>
          </cell>
          <cell r="CF560">
            <v>0</v>
          </cell>
          <cell r="CG560">
            <v>0</v>
          </cell>
          <cell r="CH560">
            <v>0</v>
          </cell>
          <cell r="CI560">
            <v>0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P560">
            <v>0</v>
          </cell>
          <cell r="CQ560">
            <v>0</v>
          </cell>
          <cell r="CR560">
            <v>0</v>
          </cell>
          <cell r="CS560">
            <v>0</v>
          </cell>
          <cell r="CT560">
            <v>0</v>
          </cell>
          <cell r="CU560">
            <v>0</v>
          </cell>
          <cell r="CV560">
            <v>0</v>
          </cell>
          <cell r="CW560">
            <v>0</v>
          </cell>
          <cell r="CX560">
            <v>0</v>
          </cell>
          <cell r="CY560">
            <v>0</v>
          </cell>
          <cell r="CZ560">
            <v>0</v>
          </cell>
          <cell r="DA560">
            <v>0</v>
          </cell>
          <cell r="DB560">
            <v>0</v>
          </cell>
          <cell r="DC560">
            <v>0</v>
          </cell>
          <cell r="DD560">
            <v>0</v>
          </cell>
          <cell r="DE560">
            <v>0</v>
          </cell>
          <cell r="DF560">
            <v>0</v>
          </cell>
          <cell r="DG560">
            <v>0</v>
          </cell>
          <cell r="DH560">
            <v>0</v>
          </cell>
          <cell r="DI560">
            <v>0</v>
          </cell>
          <cell r="DJ560">
            <v>0</v>
          </cell>
          <cell r="DK560">
            <v>0</v>
          </cell>
          <cell r="DL560">
            <v>0</v>
          </cell>
          <cell r="DM560">
            <v>0</v>
          </cell>
          <cell r="DN560">
            <v>0</v>
          </cell>
          <cell r="DO560">
            <v>0</v>
          </cell>
          <cell r="DP560">
            <v>0</v>
          </cell>
          <cell r="DQ560">
            <v>0</v>
          </cell>
          <cell r="DR560">
            <v>0</v>
          </cell>
          <cell r="DS560">
            <v>0</v>
          </cell>
          <cell r="DT560">
            <v>0</v>
          </cell>
          <cell r="DU560">
            <v>0</v>
          </cell>
          <cell r="DV560">
            <v>0</v>
          </cell>
          <cell r="DW560">
            <v>0</v>
          </cell>
          <cell r="DX560">
            <v>0</v>
          </cell>
          <cell r="DY560">
            <v>0</v>
          </cell>
          <cell r="DZ560">
            <v>0</v>
          </cell>
          <cell r="EA560">
            <v>0</v>
          </cell>
          <cell r="EB560">
            <v>0</v>
          </cell>
          <cell r="EC560">
            <v>0</v>
          </cell>
          <cell r="ED560">
            <v>0</v>
          </cell>
        </row>
        <row r="561"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  <cell r="BZ561">
            <v>0</v>
          </cell>
          <cell r="CA561">
            <v>0</v>
          </cell>
          <cell r="CB561">
            <v>0</v>
          </cell>
          <cell r="CC561">
            <v>0</v>
          </cell>
          <cell r="CD561">
            <v>0</v>
          </cell>
          <cell r="CE561">
            <v>0</v>
          </cell>
          <cell r="CF561">
            <v>0</v>
          </cell>
          <cell r="CG561">
            <v>0</v>
          </cell>
          <cell r="CH561">
            <v>0</v>
          </cell>
          <cell r="CI561">
            <v>0</v>
          </cell>
          <cell r="CJ561">
            <v>0</v>
          </cell>
          <cell r="CK561">
            <v>0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P561">
            <v>0</v>
          </cell>
          <cell r="CQ561">
            <v>0</v>
          </cell>
          <cell r="CR561">
            <v>0</v>
          </cell>
          <cell r="CS561">
            <v>0</v>
          </cell>
          <cell r="CT561">
            <v>0</v>
          </cell>
          <cell r="CU561">
            <v>0</v>
          </cell>
          <cell r="CV561">
            <v>0</v>
          </cell>
          <cell r="CW561">
            <v>0</v>
          </cell>
          <cell r="CX561">
            <v>0</v>
          </cell>
          <cell r="CY561">
            <v>0</v>
          </cell>
          <cell r="CZ561">
            <v>0</v>
          </cell>
          <cell r="DA561">
            <v>0</v>
          </cell>
          <cell r="DB561">
            <v>0</v>
          </cell>
          <cell r="DC561">
            <v>0</v>
          </cell>
          <cell r="DD561">
            <v>0</v>
          </cell>
          <cell r="DE561">
            <v>0</v>
          </cell>
          <cell r="DF561">
            <v>0</v>
          </cell>
          <cell r="DG561">
            <v>0</v>
          </cell>
          <cell r="DH561">
            <v>0</v>
          </cell>
          <cell r="DI561">
            <v>0</v>
          </cell>
          <cell r="DJ561">
            <v>0</v>
          </cell>
          <cell r="DK561">
            <v>0</v>
          </cell>
          <cell r="DL561">
            <v>0</v>
          </cell>
          <cell r="DM561">
            <v>0</v>
          </cell>
          <cell r="DN561">
            <v>0</v>
          </cell>
          <cell r="DO561">
            <v>0</v>
          </cell>
          <cell r="DP561">
            <v>0</v>
          </cell>
          <cell r="DQ561">
            <v>0</v>
          </cell>
          <cell r="DR561">
            <v>0</v>
          </cell>
          <cell r="DS561">
            <v>0</v>
          </cell>
          <cell r="DT561">
            <v>0</v>
          </cell>
          <cell r="DU561">
            <v>0</v>
          </cell>
          <cell r="DV561">
            <v>0</v>
          </cell>
          <cell r="DW561">
            <v>0</v>
          </cell>
          <cell r="DX561">
            <v>0</v>
          </cell>
          <cell r="DY561">
            <v>0</v>
          </cell>
          <cell r="DZ561">
            <v>0</v>
          </cell>
          <cell r="EA561">
            <v>0</v>
          </cell>
          <cell r="EB561">
            <v>0</v>
          </cell>
          <cell r="EC561">
            <v>0</v>
          </cell>
          <cell r="ED561">
            <v>0</v>
          </cell>
        </row>
        <row r="562"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  <cell r="BZ562">
            <v>0</v>
          </cell>
          <cell r="CA562">
            <v>0</v>
          </cell>
          <cell r="CB562">
            <v>0</v>
          </cell>
          <cell r="CC562">
            <v>0</v>
          </cell>
          <cell r="CD562">
            <v>0</v>
          </cell>
          <cell r="CE562">
            <v>0</v>
          </cell>
          <cell r="CF562">
            <v>0</v>
          </cell>
          <cell r="CG562">
            <v>0</v>
          </cell>
          <cell r="CH562">
            <v>0</v>
          </cell>
          <cell r="CI562">
            <v>0</v>
          </cell>
          <cell r="CJ562">
            <v>0</v>
          </cell>
          <cell r="CK562">
            <v>0</v>
          </cell>
          <cell r="CL562">
            <v>0</v>
          </cell>
          <cell r="CM562">
            <v>0</v>
          </cell>
          <cell r="CN562">
            <v>0</v>
          </cell>
          <cell r="CO562">
            <v>0</v>
          </cell>
          <cell r="CP562">
            <v>0</v>
          </cell>
          <cell r="CQ562">
            <v>0</v>
          </cell>
          <cell r="CR562">
            <v>0</v>
          </cell>
          <cell r="CS562">
            <v>0</v>
          </cell>
          <cell r="CT562">
            <v>0</v>
          </cell>
          <cell r="CU562">
            <v>0</v>
          </cell>
          <cell r="CV562">
            <v>0</v>
          </cell>
          <cell r="CW562">
            <v>0</v>
          </cell>
          <cell r="CX562">
            <v>0</v>
          </cell>
          <cell r="CY562">
            <v>0</v>
          </cell>
          <cell r="CZ562">
            <v>0</v>
          </cell>
          <cell r="DA562">
            <v>0</v>
          </cell>
          <cell r="DB562">
            <v>0</v>
          </cell>
          <cell r="DC562">
            <v>0</v>
          </cell>
          <cell r="DD562">
            <v>0</v>
          </cell>
          <cell r="DE562">
            <v>0</v>
          </cell>
          <cell r="DF562">
            <v>0</v>
          </cell>
          <cell r="DG562">
            <v>0</v>
          </cell>
          <cell r="DH562">
            <v>0</v>
          </cell>
          <cell r="DI562">
            <v>0</v>
          </cell>
          <cell r="DJ562">
            <v>0</v>
          </cell>
          <cell r="DK562">
            <v>0</v>
          </cell>
          <cell r="DL562">
            <v>0</v>
          </cell>
          <cell r="DM562">
            <v>0</v>
          </cell>
          <cell r="DN562">
            <v>0</v>
          </cell>
          <cell r="DO562">
            <v>0</v>
          </cell>
          <cell r="DP562">
            <v>0</v>
          </cell>
          <cell r="DQ562">
            <v>0</v>
          </cell>
          <cell r="DR562">
            <v>0</v>
          </cell>
          <cell r="DS562">
            <v>0</v>
          </cell>
          <cell r="DT562">
            <v>0</v>
          </cell>
          <cell r="DU562">
            <v>0</v>
          </cell>
          <cell r="DV562">
            <v>0</v>
          </cell>
          <cell r="DW562">
            <v>0</v>
          </cell>
          <cell r="DX562">
            <v>0</v>
          </cell>
          <cell r="DY562">
            <v>0</v>
          </cell>
          <cell r="DZ562">
            <v>0</v>
          </cell>
          <cell r="EA562">
            <v>0</v>
          </cell>
          <cell r="EB562">
            <v>0</v>
          </cell>
          <cell r="EC562">
            <v>0</v>
          </cell>
          <cell r="ED562">
            <v>0</v>
          </cell>
        </row>
        <row r="564">
          <cell r="F564">
            <v>-91.528613999995287</v>
          </cell>
          <cell r="G564">
            <v>-84.022499999962747</v>
          </cell>
          <cell r="H564">
            <v>-411.35300000000279</v>
          </cell>
          <cell r="I564">
            <v>-460.71149999997579</v>
          </cell>
          <cell r="J564">
            <v>-752.80389999994077</v>
          </cell>
          <cell r="K564">
            <v>-654.23700000008103</v>
          </cell>
          <cell r="L564">
            <v>-555.73496000000159</v>
          </cell>
          <cell r="M564">
            <v>-680.16870000000927</v>
          </cell>
          <cell r="N564">
            <v>-219.90896400000202</v>
          </cell>
          <cell r="O564">
            <v>-164.21550000002026</v>
          </cell>
          <cell r="P564">
            <v>-87.814099999959581</v>
          </cell>
          <cell r="Q564">
            <v>-49.817029999991064</v>
          </cell>
          <cell r="R564">
            <v>-5462.5867600003257</v>
          </cell>
          <cell r="S564">
            <v>15.79700000000048</v>
          </cell>
          <cell r="T564">
            <v>-356.99599999999919</v>
          </cell>
          <cell r="U564">
            <v>-429.14433000001009</v>
          </cell>
          <cell r="V564">
            <v>-1113.9704999999958</v>
          </cell>
          <cell r="W564">
            <v>-1447.1254999999655</v>
          </cell>
          <cell r="X564">
            <v>-799.95317999995314</v>
          </cell>
          <cell r="Y564">
            <v>-469.39544999998179</v>
          </cell>
          <cell r="Z564">
            <v>-228.30519999998796</v>
          </cell>
          <cell r="AA564">
            <v>-66.351999999998952</v>
          </cell>
          <cell r="AB564">
            <v>-344.58660000000964</v>
          </cell>
          <cell r="AC564">
            <v>-204.9654999999766</v>
          </cell>
          <cell r="AD564">
            <v>-17.589500000001863</v>
          </cell>
          <cell r="AE564">
            <v>-5631.6717263502069</v>
          </cell>
          <cell r="AF564">
            <v>3.3995209999993676</v>
          </cell>
          <cell r="AG564">
            <v>-128.30550000000221</v>
          </cell>
          <cell r="AH564">
            <v>-430.99802999995882</v>
          </cell>
          <cell r="AI564">
            <v>-1144.9999699999462</v>
          </cell>
          <cell r="AJ564">
            <v>-1503.2226000000373</v>
          </cell>
          <cell r="AK564">
            <v>-1023.6415000000852</v>
          </cell>
          <cell r="AL564">
            <v>-497.29389999998966</v>
          </cell>
          <cell r="AM564">
            <v>-328.12430000001041</v>
          </cell>
          <cell r="AN564">
            <v>-66.356847349998134</v>
          </cell>
          <cell r="AO564">
            <v>-257.42160000000149</v>
          </cell>
          <cell r="AP564">
            <v>-152.69600000001083</v>
          </cell>
          <cell r="AQ564">
            <v>-102.01100000001315</v>
          </cell>
          <cell r="AR564">
            <v>-5393.6801239997149</v>
          </cell>
          <cell r="AS564">
            <v>-165.87480000000141</v>
          </cell>
          <cell r="AT564">
            <v>-158.14799999999377</v>
          </cell>
          <cell r="AU564">
            <v>-477.3074000000197</v>
          </cell>
          <cell r="AV564">
            <v>-1138.210999999952</v>
          </cell>
          <cell r="AW564">
            <v>-1219.1102899999823</v>
          </cell>
          <cell r="AX564">
            <v>-825.88196999998763</v>
          </cell>
          <cell r="AY564">
            <v>-505.04330000000482</v>
          </cell>
          <cell r="AZ564">
            <v>-249.60899999999674</v>
          </cell>
          <cell r="BA564">
            <v>-155.24307399999816</v>
          </cell>
          <cell r="BB564">
            <v>-222.43130000000383</v>
          </cell>
          <cell r="BC564">
            <v>-181.65799000002153</v>
          </cell>
          <cell r="BD564">
            <v>-95.161999999996624</v>
          </cell>
          <cell r="BE564">
            <v>-1434.326615999802</v>
          </cell>
          <cell r="BF564">
            <v>-19.510130000002391</v>
          </cell>
          <cell r="BG564">
            <v>-40.08770999999615</v>
          </cell>
          <cell r="BH564">
            <v>-181.69219000000157</v>
          </cell>
          <cell r="BI564">
            <v>-367.67600000000675</v>
          </cell>
          <cell r="BJ564">
            <v>-530.35316999998759</v>
          </cell>
          <cell r="BK564">
            <v>-107.12656999999308</v>
          </cell>
          <cell r="BL564">
            <v>-60.770669999998063</v>
          </cell>
          <cell r="BM564">
            <v>-8.5316460000030929</v>
          </cell>
          <cell r="BN564">
            <v>-29.123999999999796</v>
          </cell>
          <cell r="BO564">
            <v>-39.767399999999725</v>
          </cell>
          <cell r="BP564">
            <v>-38.830299999994168</v>
          </cell>
          <cell r="BQ564">
            <v>-10.856829999996989</v>
          </cell>
          <cell r="BR564">
            <v>-1230.3786319000646</v>
          </cell>
          <cell r="BS564">
            <v>15.280760000001465</v>
          </cell>
          <cell r="BT564">
            <v>-26.687000000001717</v>
          </cell>
          <cell r="BU564">
            <v>-110.31169999999111</v>
          </cell>
          <cell r="BV564">
            <v>-292.48642999998992</v>
          </cell>
          <cell r="BW564">
            <v>-549.99401190000935</v>
          </cell>
          <cell r="BX564">
            <v>-51.901630000007572</v>
          </cell>
          <cell r="BY564">
            <v>-79.968720000004396</v>
          </cell>
          <cell r="BZ564">
            <v>-16.629300000000512</v>
          </cell>
          <cell r="CA564">
            <v>-6.2409999999999854</v>
          </cell>
          <cell r="CB564">
            <v>-65.174300000002404</v>
          </cell>
          <cell r="CC564">
            <v>-19.103699999999662</v>
          </cell>
          <cell r="CD564">
            <v>-27.161599999999453</v>
          </cell>
          <cell r="CE564">
            <v>-1443.2678880000021</v>
          </cell>
          <cell r="CF564">
            <v>40.047400000003108</v>
          </cell>
          <cell r="CG564">
            <v>-55.927573000000848</v>
          </cell>
          <cell r="CH564">
            <v>-103.39829999997164</v>
          </cell>
          <cell r="CI564">
            <v>-222.3729100000055</v>
          </cell>
          <cell r="CJ564">
            <v>-706.87121000001207</v>
          </cell>
          <cell r="CK564">
            <v>-96.898134999995818</v>
          </cell>
          <cell r="CL564">
            <v>-0.86009999999805586</v>
          </cell>
          <cell r="CM564">
            <v>-54.073149999996531</v>
          </cell>
          <cell r="CN564">
            <v>-12.067999999999302</v>
          </cell>
          <cell r="CO564">
            <v>-53.292209999999614</v>
          </cell>
          <cell r="CP564">
            <v>-23.933700000008685</v>
          </cell>
          <cell r="CQ564">
            <v>-153.6200000000099</v>
          </cell>
          <cell r="CR564">
            <v>-1230.738050999702</v>
          </cell>
          <cell r="CS564">
            <v>159.74131900000066</v>
          </cell>
          <cell r="CT564">
            <v>-49.508799999995972</v>
          </cell>
          <cell r="CU564">
            <v>-203.57519999996293</v>
          </cell>
          <cell r="CV564">
            <v>-317.67371000003186</v>
          </cell>
          <cell r="CW564">
            <v>-624.36410000000615</v>
          </cell>
          <cell r="CX564">
            <v>-38.535000000003492</v>
          </cell>
          <cell r="CY564">
            <v>-35.89705999999569</v>
          </cell>
          <cell r="CZ564">
            <v>-109.82390000001033</v>
          </cell>
          <cell r="DA564">
            <v>145.31500000000233</v>
          </cell>
          <cell r="DB564">
            <v>-39.181000000000495</v>
          </cell>
          <cell r="DC564">
            <v>-65.763599999998405</v>
          </cell>
          <cell r="DD564">
            <v>-51.471999999994296</v>
          </cell>
          <cell r="DE564">
            <v>-2029.9822200001217</v>
          </cell>
          <cell r="DF564">
            <v>-107.52940999998827</v>
          </cell>
          <cell r="DG564">
            <v>-30.998499999986961</v>
          </cell>
          <cell r="DH564">
            <v>-286.3458400000236</v>
          </cell>
          <cell r="DI564">
            <v>-227.89483999999356</v>
          </cell>
          <cell r="DJ564">
            <v>-476.90919399997802</v>
          </cell>
          <cell r="DK564">
            <v>-217.28989000001457</v>
          </cell>
          <cell r="DL564">
            <v>-13.824050000010175</v>
          </cell>
          <cell r="DM564">
            <v>-51.862209999992047</v>
          </cell>
          <cell r="DN564">
            <v>-117.82674000000407</v>
          </cell>
          <cell r="DO564">
            <v>-117.80400000003283</v>
          </cell>
          <cell r="DP564">
            <v>-355.95757600001525</v>
          </cell>
          <cell r="DQ564">
            <v>-25.739970000024186</v>
          </cell>
          <cell r="DR564">
            <v>-1729.5361079997383</v>
          </cell>
          <cell r="DS564">
            <v>14.198690000004717</v>
          </cell>
          <cell r="DT564">
            <v>-67.471779999963474</v>
          </cell>
          <cell r="DU564">
            <v>-120.82400000002235</v>
          </cell>
          <cell r="DV564">
            <v>-282.9091999999946</v>
          </cell>
          <cell r="DW564">
            <v>-295.15721000000485</v>
          </cell>
          <cell r="DX564">
            <v>-246.88775799999712</v>
          </cell>
          <cell r="DY564">
            <v>-46.897969999990892</v>
          </cell>
          <cell r="DZ564">
            <v>20.449879999971017</v>
          </cell>
          <cell r="EA564">
            <v>-21.501629999998841</v>
          </cell>
          <cell r="EB564">
            <v>-165.11099999994622</v>
          </cell>
          <cell r="EC564">
            <v>-166.46317000000272</v>
          </cell>
          <cell r="ED564">
            <v>-350.96096000002581</v>
          </cell>
        </row>
        <row r="566">
          <cell r="A566" t="str">
            <v xml:space="preserve">Total Purchased Power &amp; Net Interchange </v>
          </cell>
          <cell r="F566">
            <v>1465.2296517279465</v>
          </cell>
          <cell r="G566">
            <v>1510.3185385100078</v>
          </cell>
          <cell r="H566">
            <v>1705.4211572720669</v>
          </cell>
          <cell r="I566">
            <v>2048.4676948708948</v>
          </cell>
          <cell r="J566">
            <v>2680.9403987659607</v>
          </cell>
          <cell r="K566">
            <v>2491.6870702987071</v>
          </cell>
          <cell r="L566">
            <v>2653.1665721628815</v>
          </cell>
          <cell r="M566">
            <v>2199.9949627108872</v>
          </cell>
          <cell r="N566">
            <v>2528.2383270399878</v>
          </cell>
          <cell r="O566">
            <v>2131.9813505318016</v>
          </cell>
          <cell r="P566">
            <v>1535.0114486301318</v>
          </cell>
          <cell r="Q566">
            <v>1110.0562585173175</v>
          </cell>
          <cell r="R566">
            <v>22511.866332761943</v>
          </cell>
          <cell r="S566">
            <v>1564.7714737439528</v>
          </cell>
          <cell r="T566">
            <v>1153.8111013179878</v>
          </cell>
          <cell r="U566">
            <v>1677.0459713849705</v>
          </cell>
          <cell r="V566">
            <v>1363.8979220711626</v>
          </cell>
          <cell r="W566">
            <v>1942.5801997459494</v>
          </cell>
          <cell r="X566">
            <v>2321.0188759269658</v>
          </cell>
          <cell r="Y566">
            <v>2723.4615398921305</v>
          </cell>
          <cell r="Z566">
            <v>2637.4576281288173</v>
          </cell>
          <cell r="AA566">
            <v>2668.0545420701383</v>
          </cell>
          <cell r="AB566">
            <v>1913.5367343049729</v>
          </cell>
          <cell r="AC566">
            <v>1409.7459204600891</v>
          </cell>
          <cell r="AD566">
            <v>1136.4844237139914</v>
          </cell>
          <cell r="AE566">
            <v>22024.504196509719</v>
          </cell>
          <cell r="AF566">
            <v>1544.6291259180289</v>
          </cell>
          <cell r="AG566">
            <v>1374.947562229936</v>
          </cell>
          <cell r="AH566">
            <v>1578.8685944241006</v>
          </cell>
          <cell r="AI566">
            <v>1250.8915855700616</v>
          </cell>
          <cell r="AJ566">
            <v>1858.1440692911856</v>
          </cell>
          <cell r="AK566">
            <v>2090.9019961021841</v>
          </cell>
          <cell r="AL566">
            <v>2669.6987086730078</v>
          </cell>
          <cell r="AM566">
            <v>2523.3096548909089</v>
          </cell>
          <cell r="AN566">
            <v>2654.377668759902</v>
          </cell>
          <cell r="AO566">
            <v>1978.5008160559228</v>
          </cell>
          <cell r="AP566">
            <v>1453.9418644999387</v>
          </cell>
          <cell r="AQ566">
            <v>1046.2925500948913</v>
          </cell>
          <cell r="AR566">
            <v>22228.417384618893</v>
          </cell>
          <cell r="AS566">
            <v>1367.6486503359629</v>
          </cell>
          <cell r="AT566">
            <v>1337.5887991299387</v>
          </cell>
          <cell r="AU566">
            <v>1563.2840628980193</v>
          </cell>
          <cell r="AV566">
            <v>1298.8823702491354</v>
          </cell>
          <cell r="AW566">
            <v>2163.3849406831432</v>
          </cell>
          <cell r="AX566">
            <v>2273.0888009120245</v>
          </cell>
          <cell r="AY566">
            <v>2627.6544791280758</v>
          </cell>
          <cell r="AZ566">
            <v>2587.567850040854</v>
          </cell>
          <cell r="BA566">
            <v>2551.8877719900338</v>
          </cell>
          <cell r="BB566">
            <v>1993.0829333488364</v>
          </cell>
          <cell r="BC566">
            <v>1416.9466907299357</v>
          </cell>
          <cell r="BD566">
            <v>1047.4000351720024</v>
          </cell>
          <cell r="BE566">
            <v>23448.093897199258</v>
          </cell>
          <cell r="BF566">
            <v>1298.3109150839737</v>
          </cell>
          <cell r="BG566">
            <v>1235.6714810199337</v>
          </cell>
          <cell r="BH566">
            <v>1687.8498290468706</v>
          </cell>
          <cell r="BI566">
            <v>1756.6203109689523</v>
          </cell>
          <cell r="BJ566">
            <v>2390.3134828319307</v>
          </cell>
          <cell r="BK566">
            <v>2725.4659527979093</v>
          </cell>
          <cell r="BL566">
            <v>3005.5602673820686</v>
          </cell>
          <cell r="BM566">
            <v>2672.1618491481058</v>
          </cell>
          <cell r="BN566">
            <v>2277.2658670900855</v>
          </cell>
          <cell r="BO566">
            <v>1872.2946919959504</v>
          </cell>
          <cell r="BP566">
            <v>1522.4785756099736</v>
          </cell>
          <cell r="BQ566">
            <v>1004.100674224901</v>
          </cell>
          <cell r="BR566">
            <v>24238.683670913801</v>
          </cell>
          <cell r="BS566">
            <v>1391.0130107398145</v>
          </cell>
          <cell r="BT566">
            <v>1284.7856176841306</v>
          </cell>
          <cell r="BU566">
            <v>1698.5286416399758</v>
          </cell>
          <cell r="BV566">
            <v>1858.2592185129179</v>
          </cell>
          <cell r="BW566">
            <v>2494.4717900198884</v>
          </cell>
          <cell r="BX566">
            <v>2892.3380444400245</v>
          </cell>
          <cell r="BY566">
            <v>2982.8724858439527</v>
          </cell>
          <cell r="BZ566">
            <v>2674.6716324569425</v>
          </cell>
          <cell r="CA566">
            <v>2444.5403635540279</v>
          </cell>
          <cell r="CB566">
            <v>1944.6601947279414</v>
          </cell>
          <cell r="CC566">
            <v>1421.659896550118</v>
          </cell>
          <cell r="CD566">
            <v>1150.88277474395</v>
          </cell>
          <cell r="CE566">
            <v>23485.906359244138</v>
          </cell>
          <cell r="CF566">
            <v>1502.4753501939122</v>
          </cell>
          <cell r="CG566">
            <v>1084.3456756160595</v>
          </cell>
          <cell r="CH566">
            <v>1689.0250957648968</v>
          </cell>
          <cell r="CI566">
            <v>1787.169298506924</v>
          </cell>
          <cell r="CJ566">
            <v>2401.6361965746619</v>
          </cell>
          <cell r="CK566">
            <v>2764.0458203280577</v>
          </cell>
          <cell r="CL566">
            <v>3056.8472516349284</v>
          </cell>
          <cell r="CM566">
            <v>2639.9370038449997</v>
          </cell>
          <cell r="CN566">
            <v>2412.675523140002</v>
          </cell>
          <cell r="CO566">
            <v>1838.8543916920898</v>
          </cell>
          <cell r="CP566">
            <v>1415.6776114498498</v>
          </cell>
          <cell r="CQ566">
            <v>893.21714049670845</v>
          </cell>
          <cell r="CR566">
            <v>23834.748688016087</v>
          </cell>
          <cell r="CS566">
            <v>1537.6269289570628</v>
          </cell>
          <cell r="CT566">
            <v>1198.2919283160008</v>
          </cell>
          <cell r="CU566">
            <v>1593.6494150509825</v>
          </cell>
          <cell r="CV566">
            <v>1879.1865523849847</v>
          </cell>
          <cell r="CW566">
            <v>2454.2705222159857</v>
          </cell>
          <cell r="CX566">
            <v>2856.3273536310298</v>
          </cell>
          <cell r="CY566">
            <v>2965.795096787042</v>
          </cell>
          <cell r="CZ566">
            <v>2582.8293104270706</v>
          </cell>
          <cell r="DA566">
            <v>2555.013692490058</v>
          </cell>
          <cell r="DB566">
            <v>1850.0005467101</v>
          </cell>
          <cell r="DC566">
            <v>1376.1258915601065</v>
          </cell>
          <cell r="DD566">
            <v>985.63144948403351</v>
          </cell>
          <cell r="DE566">
            <v>23733.201062923297</v>
          </cell>
          <cell r="DF566">
            <v>1320.8558363299817</v>
          </cell>
          <cell r="DG566">
            <v>1404.0487006480107</v>
          </cell>
          <cell r="DH566">
            <v>1574.7535250480287</v>
          </cell>
          <cell r="DI566">
            <v>1933.3009786511539</v>
          </cell>
          <cell r="DJ566">
            <v>2666.5071802241728</v>
          </cell>
          <cell r="DK566">
            <v>2686.8214727099985</v>
          </cell>
          <cell r="DL566">
            <v>3063.2332224280108</v>
          </cell>
          <cell r="DM566">
            <v>2665.0110042848391</v>
          </cell>
          <cell r="DN566">
            <v>2422.5016868800158</v>
          </cell>
          <cell r="DO566">
            <v>1872.6626269391272</v>
          </cell>
          <cell r="DP566">
            <v>1105.8413634899771</v>
          </cell>
          <cell r="DQ566">
            <v>1017.6634652909124</v>
          </cell>
          <cell r="DR566">
            <v>23813.510744875297</v>
          </cell>
          <cell r="DS566">
            <v>1374.7656131039839</v>
          </cell>
          <cell r="DT566">
            <v>1327.0621697700117</v>
          </cell>
          <cell r="DU566">
            <v>1609.9316994207911</v>
          </cell>
          <cell r="DV566">
            <v>1822.6318587012356</v>
          </cell>
          <cell r="DW566">
            <v>2761.3347036101623</v>
          </cell>
          <cell r="DX566">
            <v>2704.2069053050363</v>
          </cell>
          <cell r="DY566">
            <v>2970.4697051370749</v>
          </cell>
          <cell r="DZ566">
            <v>2749.6562792547047</v>
          </cell>
          <cell r="EA566">
            <v>2559.5469871599926</v>
          </cell>
          <cell r="EB566">
            <v>1854.8326745539671</v>
          </cell>
          <cell r="EC566">
            <v>1339.4049978901166</v>
          </cell>
          <cell r="ED566">
            <v>739.66715096798725</v>
          </cell>
        </row>
        <row r="568">
          <cell r="A568" t="str">
            <v>Coal Generation</v>
          </cell>
        </row>
        <row r="569">
          <cell r="F569">
            <v>-20.035920000023907</v>
          </cell>
          <cell r="G569">
            <v>-9.2398699999903329</v>
          </cell>
          <cell r="H569">
            <v>-13.054099999993923</v>
          </cell>
          <cell r="I569">
            <v>-4.1777599999913946</v>
          </cell>
          <cell r="J569">
            <v>-7.6355299999995623</v>
          </cell>
          <cell r="K569">
            <v>-8.1938500000105705</v>
          </cell>
          <cell r="L569">
            <v>-258.18447000000742</v>
          </cell>
          <cell r="M569">
            <v>-278.26006000000052</v>
          </cell>
          <cell r="N569">
            <v>-101.31620000000112</v>
          </cell>
          <cell r="O569">
            <v>-17.675069999997504</v>
          </cell>
          <cell r="P569">
            <v>-3.8404200000077253</v>
          </cell>
          <cell r="Q569">
            <v>-18.27823999998509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  <cell r="BZ569">
            <v>0</v>
          </cell>
          <cell r="CA569">
            <v>0</v>
          </cell>
          <cell r="CB569">
            <v>0</v>
          </cell>
          <cell r="CC569">
            <v>0</v>
          </cell>
          <cell r="CD569">
            <v>0</v>
          </cell>
          <cell r="CE569">
            <v>0</v>
          </cell>
          <cell r="CF569">
            <v>0</v>
          </cell>
          <cell r="CG569">
            <v>0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  <cell r="CU569">
            <v>0</v>
          </cell>
          <cell r="CV569">
            <v>0</v>
          </cell>
          <cell r="CW569">
            <v>0</v>
          </cell>
          <cell r="CX569">
            <v>0</v>
          </cell>
          <cell r="CY569">
            <v>0</v>
          </cell>
          <cell r="CZ569">
            <v>0</v>
          </cell>
          <cell r="DA569">
            <v>0</v>
          </cell>
          <cell r="DB569">
            <v>0</v>
          </cell>
          <cell r="DC569">
            <v>0</v>
          </cell>
          <cell r="DD569">
            <v>0</v>
          </cell>
          <cell r="DE569">
            <v>0</v>
          </cell>
          <cell r="DF569">
            <v>0</v>
          </cell>
          <cell r="DG569">
            <v>0</v>
          </cell>
          <cell r="DH569">
            <v>0</v>
          </cell>
          <cell r="DI569">
            <v>0</v>
          </cell>
          <cell r="DJ569">
            <v>0</v>
          </cell>
          <cell r="DK569">
            <v>0</v>
          </cell>
          <cell r="DL569">
            <v>0</v>
          </cell>
          <cell r="DM569">
            <v>0</v>
          </cell>
          <cell r="DN569">
            <v>0</v>
          </cell>
          <cell r="DO569">
            <v>0</v>
          </cell>
          <cell r="DP569">
            <v>0</v>
          </cell>
          <cell r="DQ569">
            <v>0</v>
          </cell>
          <cell r="DR569">
            <v>0</v>
          </cell>
          <cell r="DS569">
            <v>0</v>
          </cell>
          <cell r="DT569">
            <v>0</v>
          </cell>
          <cell r="DU569">
            <v>0</v>
          </cell>
          <cell r="DV569">
            <v>0</v>
          </cell>
          <cell r="DW569">
            <v>0</v>
          </cell>
          <cell r="DX569">
            <v>0</v>
          </cell>
          <cell r="DY569">
            <v>0</v>
          </cell>
          <cell r="DZ569">
            <v>0</v>
          </cell>
          <cell r="EA569">
            <v>0</v>
          </cell>
          <cell r="EB569">
            <v>0</v>
          </cell>
          <cell r="EC569">
            <v>0</v>
          </cell>
          <cell r="ED569">
            <v>0</v>
          </cell>
        </row>
        <row r="570">
          <cell r="F570">
            <v>-90.03014100001019</v>
          </cell>
          <cell r="G570">
            <v>-36.177588999998989</v>
          </cell>
          <cell r="H570">
            <v>-40.845325999995111</v>
          </cell>
          <cell r="I570">
            <v>-50.319680999993579</v>
          </cell>
          <cell r="J570">
            <v>-17.046052000001509</v>
          </cell>
          <cell r="K570">
            <v>-100.57449600000109</v>
          </cell>
          <cell r="L570">
            <v>-79.134997000015574</v>
          </cell>
          <cell r="M570">
            <v>-59.898481999989599</v>
          </cell>
          <cell r="N570">
            <v>-169.31115900000441</v>
          </cell>
          <cell r="O570">
            <v>-36.923280000002705</v>
          </cell>
          <cell r="P570">
            <v>-16.611206000001403</v>
          </cell>
          <cell r="Q570">
            <v>-51.066600999998627</v>
          </cell>
          <cell r="R570">
            <v>-383.34670600004029</v>
          </cell>
          <cell r="S570">
            <v>-25.555339000005915</v>
          </cell>
          <cell r="T570">
            <v>-26.202326000005996</v>
          </cell>
          <cell r="U570">
            <v>-60.637902999995276</v>
          </cell>
          <cell r="V570">
            <v>-1.4319309999918914</v>
          </cell>
          <cell r="W570">
            <v>-1.6275339999992866</v>
          </cell>
          <cell r="X570">
            <v>-20.834172999995644</v>
          </cell>
          <cell r="Y570">
            <v>-70.921753000002354</v>
          </cell>
          <cell r="Z570">
            <v>-62.70108299999265</v>
          </cell>
          <cell r="AA570">
            <v>-42.718160999997053</v>
          </cell>
          <cell r="AB570">
            <v>-22.886000999998942</v>
          </cell>
          <cell r="AC570">
            <v>-8.6302260000084061</v>
          </cell>
          <cell r="AD570">
            <v>-39.200276000003214</v>
          </cell>
          <cell r="AE570">
            <v>-574.21116199984681</v>
          </cell>
          <cell r="AF570">
            <v>-107.29888400000345</v>
          </cell>
          <cell r="AG570">
            <v>-20.619660999996995</v>
          </cell>
          <cell r="AH570">
            <v>-28.967195999997784</v>
          </cell>
          <cell r="AI570">
            <v>1.9154820000039763</v>
          </cell>
          <cell r="AJ570">
            <v>-17.100130999999237</v>
          </cell>
          <cell r="AK570">
            <v>-30.947153999994043</v>
          </cell>
          <cell r="AL570">
            <v>-32.732482999999775</v>
          </cell>
          <cell r="AM570">
            <v>-84.337330999987898</v>
          </cell>
          <cell r="AN570">
            <v>-126.72120000000723</v>
          </cell>
          <cell r="AO570">
            <v>-55.079623999998148</v>
          </cell>
          <cell r="AP570">
            <v>-25.954285999992862</v>
          </cell>
          <cell r="AQ570">
            <v>-46.368694000004325</v>
          </cell>
          <cell r="AR570">
            <v>-413.74363100004848</v>
          </cell>
          <cell r="AS570">
            <v>-38.882771999997203</v>
          </cell>
          <cell r="AT570">
            <v>-46.629285999995773</v>
          </cell>
          <cell r="AU570">
            <v>-15.904129000002285</v>
          </cell>
          <cell r="AV570">
            <v>-0.36350200000742916</v>
          </cell>
          <cell r="AW570">
            <v>-0.22204999999667052</v>
          </cell>
          <cell r="AX570">
            <v>-24.175515999995696</v>
          </cell>
          <cell r="AY570">
            <v>-79.672125000011874</v>
          </cell>
          <cell r="AZ570">
            <v>-64.263789999997243</v>
          </cell>
          <cell r="BA570">
            <v>-65.95772200000647</v>
          </cell>
          <cell r="BB570">
            <v>-15.230184999993071</v>
          </cell>
          <cell r="BC570">
            <v>-34.94923800000106</v>
          </cell>
          <cell r="BD570">
            <v>-27.493316000007326</v>
          </cell>
          <cell r="BE570">
            <v>-89.449622999934945</v>
          </cell>
          <cell r="BF570">
            <v>1.0258379999941099</v>
          </cell>
          <cell r="BG570">
            <v>2.3473739999972167</v>
          </cell>
          <cell r="BH570">
            <v>-2.0626829999964684</v>
          </cell>
          <cell r="BI570">
            <v>0.56550299999798881</v>
          </cell>
          <cell r="BJ570">
            <v>-2.0368059999964316</v>
          </cell>
          <cell r="BK570">
            <v>-4.7646749999985332</v>
          </cell>
          <cell r="BL570">
            <v>-25.651270999995177</v>
          </cell>
          <cell r="BM570">
            <v>-23.916420000001381</v>
          </cell>
          <cell r="BN570">
            <v>-21.370624999995925</v>
          </cell>
          <cell r="BO570">
            <v>-11.222682999999961</v>
          </cell>
          <cell r="BP570">
            <v>5.1971059999923455</v>
          </cell>
          <cell r="BQ570">
            <v>-7.5602810000054887</v>
          </cell>
          <cell r="BR570">
            <v>166.136918000062</v>
          </cell>
          <cell r="BS570">
            <v>-1.5425689999974566</v>
          </cell>
          <cell r="BT570">
            <v>65.988252000002831</v>
          </cell>
          <cell r="BU570">
            <v>-14.514225999999326</v>
          </cell>
          <cell r="BV570">
            <v>-8.5888009999980568</v>
          </cell>
          <cell r="BW570">
            <v>-0.49359099999855971</v>
          </cell>
          <cell r="BX570">
            <v>-3.0969110000005458</v>
          </cell>
          <cell r="BY570">
            <v>-83.660084000002826</v>
          </cell>
          <cell r="BZ570">
            <v>-44.280287999994471</v>
          </cell>
          <cell r="CA570">
            <v>200.15991600000416</v>
          </cell>
          <cell r="CB570">
            <v>-3.5568189999903552</v>
          </cell>
          <cell r="CC570">
            <v>-3.9037970000063069</v>
          </cell>
          <cell r="CD570">
            <v>63.62583600000653</v>
          </cell>
          <cell r="CE570">
            <v>-310.88638800010085</v>
          </cell>
          <cell r="CF570">
            <v>-28.30857300000207</v>
          </cell>
          <cell r="CG570">
            <v>-7.5486810000002151</v>
          </cell>
          <cell r="CH570">
            <v>-20.709257000002253</v>
          </cell>
          <cell r="CI570">
            <v>0.96032800000102725</v>
          </cell>
          <cell r="CJ570">
            <v>-0.42850099999850499</v>
          </cell>
          <cell r="CK570">
            <v>-35.625937000004342</v>
          </cell>
          <cell r="CL570">
            <v>-78.600034999995842</v>
          </cell>
          <cell r="CM570">
            <v>-61.286052999988897</v>
          </cell>
          <cell r="CN570">
            <v>-40.993337999992946</v>
          </cell>
          <cell r="CO570">
            <v>-18.275512000007438</v>
          </cell>
          <cell r="CP570">
            <v>-7.6465429999952903</v>
          </cell>
          <cell r="CQ570">
            <v>-12.424286000001302</v>
          </cell>
          <cell r="CR570">
            <v>-102.50722099991981</v>
          </cell>
          <cell r="CS570">
            <v>3.560395000007702</v>
          </cell>
          <cell r="CT570">
            <v>70.995246000005864</v>
          </cell>
          <cell r="CU570">
            <v>-9.1404739999998128</v>
          </cell>
          <cell r="CV570">
            <v>5.463939000001119</v>
          </cell>
          <cell r="CW570">
            <v>4.0073529999972379</v>
          </cell>
          <cell r="CX570">
            <v>-6.1672280000057071</v>
          </cell>
          <cell r="CY570">
            <v>-74.092713999998523</v>
          </cell>
          <cell r="CZ570">
            <v>-73.524724999995669</v>
          </cell>
          <cell r="DA570">
            <v>1.5765879999962635</v>
          </cell>
          <cell r="DB570">
            <v>-2.8025049999996554</v>
          </cell>
          <cell r="DC570">
            <v>-12.955974999997125</v>
          </cell>
          <cell r="DD570">
            <v>-9.4271210000006249</v>
          </cell>
          <cell r="DE570">
            <v>0</v>
          </cell>
          <cell r="DF570">
            <v>0</v>
          </cell>
          <cell r="DG570">
            <v>0</v>
          </cell>
          <cell r="DH570">
            <v>0</v>
          </cell>
          <cell r="DI570">
            <v>0</v>
          </cell>
          <cell r="DJ570">
            <v>0</v>
          </cell>
          <cell r="DK570">
            <v>0</v>
          </cell>
          <cell r="DL570">
            <v>0</v>
          </cell>
          <cell r="DM570">
            <v>0</v>
          </cell>
          <cell r="DN570">
            <v>0</v>
          </cell>
          <cell r="DO570">
            <v>0</v>
          </cell>
          <cell r="DP570">
            <v>0</v>
          </cell>
          <cell r="DQ570">
            <v>0</v>
          </cell>
          <cell r="DR570">
            <v>0</v>
          </cell>
          <cell r="DS570">
            <v>0</v>
          </cell>
          <cell r="DT570">
            <v>0</v>
          </cell>
          <cell r="DU570">
            <v>0</v>
          </cell>
          <cell r="DV570">
            <v>0</v>
          </cell>
          <cell r="DW570">
            <v>0</v>
          </cell>
          <cell r="DX570">
            <v>0</v>
          </cell>
          <cell r="DY570">
            <v>0</v>
          </cell>
          <cell r="DZ570">
            <v>0</v>
          </cell>
          <cell r="EA570">
            <v>0</v>
          </cell>
          <cell r="EB570">
            <v>0</v>
          </cell>
          <cell r="EC570">
            <v>0</v>
          </cell>
          <cell r="ED570">
            <v>0</v>
          </cell>
        </row>
        <row r="571">
          <cell r="F571">
            <v>23.92646099999547</v>
          </cell>
          <cell r="G571">
            <v>3.5893119999964256</v>
          </cell>
          <cell r="H571">
            <v>-4.541668000005302</v>
          </cell>
          <cell r="I571">
            <v>-0.6807050000061281</v>
          </cell>
          <cell r="J571">
            <v>0</v>
          </cell>
          <cell r="K571">
            <v>0</v>
          </cell>
          <cell r="L571">
            <v>-20.208659000010812</v>
          </cell>
          <cell r="M571">
            <v>-48.575769000002765</v>
          </cell>
          <cell r="N571">
            <v>7.3525810000137426</v>
          </cell>
          <cell r="O571">
            <v>-7.4737000002642162E-2</v>
          </cell>
          <cell r="P571">
            <v>-0.65875499998219311</v>
          </cell>
          <cell r="Q571">
            <v>2.281554999994114</v>
          </cell>
          <cell r="R571">
            <v>-119.40605000010692</v>
          </cell>
          <cell r="S571">
            <v>-5.6386700000002747</v>
          </cell>
          <cell r="T571">
            <v>-8.4935629999963567</v>
          </cell>
          <cell r="U571">
            <v>-1.4555040000122972</v>
          </cell>
          <cell r="V571">
            <v>0</v>
          </cell>
          <cell r="W571">
            <v>-8.8388830000039889</v>
          </cell>
          <cell r="X571">
            <v>0</v>
          </cell>
          <cell r="Y571">
            <v>-58.203882000001613</v>
          </cell>
          <cell r="Z571">
            <v>-21.064553000003798</v>
          </cell>
          <cell r="AA571">
            <v>0</v>
          </cell>
          <cell r="AB571">
            <v>-0.78437500000291038</v>
          </cell>
          <cell r="AC571">
            <v>-0.95084000000497326</v>
          </cell>
          <cell r="AD571">
            <v>-13.975780000007944</v>
          </cell>
          <cell r="AE571">
            <v>-108.18542700004764</v>
          </cell>
          <cell r="AF571">
            <v>-6.4345719999982975</v>
          </cell>
          <cell r="AG571">
            <v>-1.9831140000023879</v>
          </cell>
          <cell r="AH571">
            <v>-1.5815549999970244</v>
          </cell>
          <cell r="AI571">
            <v>-1.0041119999950752</v>
          </cell>
          <cell r="AJ571">
            <v>-4.0900000021792948E-3</v>
          </cell>
          <cell r="AK571">
            <v>0</v>
          </cell>
          <cell r="AL571">
            <v>-55.438803999990341</v>
          </cell>
          <cell r="AM571">
            <v>-33.498835999984294</v>
          </cell>
          <cell r="AN571">
            <v>-7.781753999995999</v>
          </cell>
          <cell r="AO571">
            <v>-0.45858999999472871</v>
          </cell>
          <cell r="AP571">
            <v>0</v>
          </cell>
          <cell r="AQ571">
            <v>0</v>
          </cell>
          <cell r="AR571">
            <v>-32.269372000009753</v>
          </cell>
          <cell r="AS571">
            <v>0</v>
          </cell>
          <cell r="AT571">
            <v>-6.2248540000000503</v>
          </cell>
          <cell r="AU571">
            <v>0</v>
          </cell>
          <cell r="AV571">
            <v>-8.5366199999989476</v>
          </cell>
          <cell r="AW571">
            <v>-0.39632600000186358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-17.111572000001615</v>
          </cell>
          <cell r="BC571">
            <v>0</v>
          </cell>
          <cell r="BD571">
            <v>0</v>
          </cell>
          <cell r="BE571">
            <v>-76.311953000025824</v>
          </cell>
          <cell r="BF571">
            <v>-0.93129900000349153</v>
          </cell>
          <cell r="BG571">
            <v>-8.564622000005329</v>
          </cell>
          <cell r="BH571">
            <v>0</v>
          </cell>
          <cell r="BI571">
            <v>-10.149520999999368</v>
          </cell>
          <cell r="BJ571">
            <v>-16.74786600000516</v>
          </cell>
          <cell r="BK571">
            <v>-18.836197999997239</v>
          </cell>
          <cell r="BL571">
            <v>0</v>
          </cell>
          <cell r="BM571">
            <v>-2.1358249999975669</v>
          </cell>
          <cell r="BN571">
            <v>-17.821796000003815</v>
          </cell>
          <cell r="BO571">
            <v>0</v>
          </cell>
          <cell r="BP571">
            <v>0</v>
          </cell>
          <cell r="BQ571">
            <v>-1.1248259999993024</v>
          </cell>
          <cell r="BR571">
            <v>-58.674799999920651</v>
          </cell>
          <cell r="BS571">
            <v>-1.0639009999940754</v>
          </cell>
          <cell r="BT571">
            <v>0.51911000000109198</v>
          </cell>
          <cell r="BU571">
            <v>-4.2768060000016703</v>
          </cell>
          <cell r="BV571">
            <v>-1.8671050000048126</v>
          </cell>
          <cell r="BW571">
            <v>-24.554677000007359</v>
          </cell>
          <cell r="BX571">
            <v>-14.772164000001794</v>
          </cell>
          <cell r="BY571">
            <v>-8.1268009999985225</v>
          </cell>
          <cell r="BZ571">
            <v>0</v>
          </cell>
          <cell r="CA571">
            <v>0</v>
          </cell>
          <cell r="CB571">
            <v>0.14259300000412622</v>
          </cell>
          <cell r="CC571">
            <v>0</v>
          </cell>
          <cell r="CD571">
            <v>-4.6750489999976708</v>
          </cell>
          <cell r="CE571">
            <v>-125.6415960000013</v>
          </cell>
          <cell r="CF571">
            <v>-15.843917999998666</v>
          </cell>
          <cell r="CG571">
            <v>-9.3507420000023558</v>
          </cell>
          <cell r="CH571">
            <v>-10.320635000003676</v>
          </cell>
          <cell r="CI571">
            <v>0</v>
          </cell>
          <cell r="CJ571">
            <v>-27.704417000000831</v>
          </cell>
          <cell r="CK571">
            <v>-16.672665999998571</v>
          </cell>
          <cell r="CL571">
            <v>0</v>
          </cell>
          <cell r="CM571">
            <v>-8.2266000004892703E-2</v>
          </cell>
          <cell r="CN571">
            <v>-1.8180599999977858</v>
          </cell>
          <cell r="CO571">
            <v>-22.888126999998349</v>
          </cell>
          <cell r="CP571">
            <v>-9.5956880000012461</v>
          </cell>
          <cell r="CQ571">
            <v>-11.365076999994926</v>
          </cell>
          <cell r="CR571">
            <v>0</v>
          </cell>
          <cell r="CS571">
            <v>0</v>
          </cell>
          <cell r="CT571">
            <v>0</v>
          </cell>
          <cell r="CU571">
            <v>0</v>
          </cell>
          <cell r="CV571">
            <v>0</v>
          </cell>
          <cell r="CW571">
            <v>0</v>
          </cell>
          <cell r="CX571">
            <v>0</v>
          </cell>
          <cell r="CY571">
            <v>0</v>
          </cell>
          <cell r="CZ571">
            <v>0</v>
          </cell>
          <cell r="DA571">
            <v>0</v>
          </cell>
          <cell r="DB571">
            <v>0</v>
          </cell>
          <cell r="DC571">
            <v>0</v>
          </cell>
          <cell r="DD571">
            <v>0</v>
          </cell>
          <cell r="DE571">
            <v>0</v>
          </cell>
          <cell r="DF571">
            <v>0</v>
          </cell>
          <cell r="DG571">
            <v>0</v>
          </cell>
          <cell r="DH571">
            <v>0</v>
          </cell>
          <cell r="DI571">
            <v>0</v>
          </cell>
          <cell r="DJ571">
            <v>0</v>
          </cell>
          <cell r="DK571">
            <v>0</v>
          </cell>
          <cell r="DL571">
            <v>0</v>
          </cell>
          <cell r="DM571">
            <v>0</v>
          </cell>
          <cell r="DN571">
            <v>0</v>
          </cell>
          <cell r="DO571">
            <v>0</v>
          </cell>
          <cell r="DP571">
            <v>0</v>
          </cell>
          <cell r="DQ571">
            <v>0</v>
          </cell>
          <cell r="DR571">
            <v>0</v>
          </cell>
          <cell r="DS571">
            <v>0</v>
          </cell>
          <cell r="DT571">
            <v>0</v>
          </cell>
          <cell r="DU571">
            <v>0</v>
          </cell>
          <cell r="DV571">
            <v>0</v>
          </cell>
          <cell r="DW571">
            <v>0</v>
          </cell>
          <cell r="DX571">
            <v>0</v>
          </cell>
          <cell r="DY571">
            <v>0</v>
          </cell>
          <cell r="DZ571">
            <v>0</v>
          </cell>
          <cell r="EA571">
            <v>0</v>
          </cell>
          <cell r="EB571">
            <v>0</v>
          </cell>
          <cell r="EC571">
            <v>0</v>
          </cell>
          <cell r="ED571">
            <v>0</v>
          </cell>
        </row>
        <row r="572">
          <cell r="F572">
            <v>0</v>
          </cell>
          <cell r="G572">
            <v>0</v>
          </cell>
          <cell r="H572">
            <v>-7.9079599999822676</v>
          </cell>
          <cell r="I572">
            <v>-46.722210999985691</v>
          </cell>
          <cell r="J572">
            <v>-351.07593200006522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-13.509767999988981</v>
          </cell>
          <cell r="Q572">
            <v>0</v>
          </cell>
          <cell r="R572">
            <v>-914.69553299993277</v>
          </cell>
          <cell r="S572">
            <v>-3.5671689999871887</v>
          </cell>
          <cell r="T572">
            <v>-33.821590000006836</v>
          </cell>
          <cell r="U572">
            <v>-73.680692000023555</v>
          </cell>
          <cell r="V572">
            <v>-130.4496710000094</v>
          </cell>
          <cell r="W572">
            <v>-185.6179729999858</v>
          </cell>
          <cell r="X572">
            <v>-156.2710739999311</v>
          </cell>
          <cell r="Y572">
            <v>-39.832028999982867</v>
          </cell>
          <cell r="Z572">
            <v>-8.5926789999939501</v>
          </cell>
          <cell r="AA572">
            <v>-64.143416000064462</v>
          </cell>
          <cell r="AB572">
            <v>-132.52482699998654</v>
          </cell>
          <cell r="AC572">
            <v>-73.044218000024557</v>
          </cell>
          <cell r="AD572">
            <v>-13.15019499999471</v>
          </cell>
          <cell r="AE572">
            <v>-1074.8907689992338</v>
          </cell>
          <cell r="AF572">
            <v>-12.722382000065409</v>
          </cell>
          <cell r="AG572">
            <v>-65.69851999997627</v>
          </cell>
          <cell r="AH572">
            <v>-127.53782699996373</v>
          </cell>
          <cell r="AI572">
            <v>-56.597121999948286</v>
          </cell>
          <cell r="AJ572">
            <v>-132.44995499996003</v>
          </cell>
          <cell r="AK572">
            <v>-182.46276399999624</v>
          </cell>
          <cell r="AL572">
            <v>-64.786421999975573</v>
          </cell>
          <cell r="AM572">
            <v>-32.757972000050358</v>
          </cell>
          <cell r="AN572">
            <v>-213.84004899999127</v>
          </cell>
          <cell r="AO572">
            <v>-96.225665999925695</v>
          </cell>
          <cell r="AP572">
            <v>-88.442890000005718</v>
          </cell>
          <cell r="AQ572">
            <v>-1.3691999999573454</v>
          </cell>
          <cell r="AR572">
            <v>-955.12123399972916</v>
          </cell>
          <cell r="AS572">
            <v>-50.463873000000603</v>
          </cell>
          <cell r="AT572">
            <v>-39.207999000034761</v>
          </cell>
          <cell r="AU572">
            <v>-117.01191999996081</v>
          </cell>
          <cell r="AV572">
            <v>-56.442830999963917</v>
          </cell>
          <cell r="AW572">
            <v>-186.37737300002482</v>
          </cell>
          <cell r="AX572">
            <v>-124.7225079999771</v>
          </cell>
          <cell r="AY572">
            <v>-44.07241200003773</v>
          </cell>
          <cell r="AZ572">
            <v>-33.791709999961313</v>
          </cell>
          <cell r="BA572">
            <v>-111.29072699998505</v>
          </cell>
          <cell r="BB572">
            <v>-76.507785000023432</v>
          </cell>
          <cell r="BC572">
            <v>-95.959647000010591</v>
          </cell>
          <cell r="BD572">
            <v>-19.272449000040069</v>
          </cell>
          <cell r="BE572">
            <v>-1031.2922059996054</v>
          </cell>
          <cell r="BF572">
            <v>-59.426005999965128</v>
          </cell>
          <cell r="BG572">
            <v>-73.415610000083689</v>
          </cell>
          <cell r="BH572">
            <v>-54.44911200000206</v>
          </cell>
          <cell r="BI572">
            <v>-33.817301000002772</v>
          </cell>
          <cell r="BJ572">
            <v>-15.191213999991305</v>
          </cell>
          <cell r="BK572">
            <v>-174.55877000000328</v>
          </cell>
          <cell r="BL572">
            <v>-239.85681499994826</v>
          </cell>
          <cell r="BM572">
            <v>-153.62931099999696</v>
          </cell>
          <cell r="BN572">
            <v>-53.03688400000101</v>
          </cell>
          <cell r="BO572">
            <v>-83.348566000000574</v>
          </cell>
          <cell r="BP572">
            <v>-59.019445999991149</v>
          </cell>
          <cell r="BQ572">
            <v>-31.543170999968424</v>
          </cell>
          <cell r="BR572">
            <v>-1231.1556819998659</v>
          </cell>
          <cell r="BS572">
            <v>-24.297013000003062</v>
          </cell>
          <cell r="BT572">
            <v>-91.237080999999307</v>
          </cell>
          <cell r="BU572">
            <v>-59.225961000076495</v>
          </cell>
          <cell r="BV572">
            <v>-29.074771000014152</v>
          </cell>
          <cell r="BW572">
            <v>21.080852999992203</v>
          </cell>
          <cell r="BX572">
            <v>-124.69630899996264</v>
          </cell>
          <cell r="BY572">
            <v>-234.7760460000718</v>
          </cell>
          <cell r="BZ572">
            <v>-279.74173799995333</v>
          </cell>
          <cell r="CA572">
            <v>-214.80323899997165</v>
          </cell>
          <cell r="CB572">
            <v>-87.982323999982327</v>
          </cell>
          <cell r="CC572">
            <v>-50.253241999947932</v>
          </cell>
          <cell r="CD572">
            <v>-56.148810999991838</v>
          </cell>
          <cell r="CE572">
            <v>-1073.0866649993695</v>
          </cell>
          <cell r="CF572">
            <v>-22.901828999980353</v>
          </cell>
          <cell r="CG572">
            <v>-36.409623999963515</v>
          </cell>
          <cell r="CH572">
            <v>-65.495256999973208</v>
          </cell>
          <cell r="CI572">
            <v>-30.960001999977976</v>
          </cell>
          <cell r="CJ572">
            <v>-1.0344010000117123</v>
          </cell>
          <cell r="CK572">
            <v>-167.4138109999476</v>
          </cell>
          <cell r="CL572">
            <v>-231.02299399999902</v>
          </cell>
          <cell r="CM572">
            <v>-277.99119799997425</v>
          </cell>
          <cell r="CN572">
            <v>-98.782372000045143</v>
          </cell>
          <cell r="CO572">
            <v>-75.461774000024889</v>
          </cell>
          <cell r="CP572">
            <v>-58.008296000014525</v>
          </cell>
          <cell r="CQ572">
            <v>-7.6051070000394247</v>
          </cell>
          <cell r="CR572">
            <v>-1149.0737560000271</v>
          </cell>
          <cell r="CS572">
            <v>-56.126511999987997</v>
          </cell>
          <cell r="CT572">
            <v>-30.325485999986995</v>
          </cell>
          <cell r="CU572">
            <v>-36.309849999961443</v>
          </cell>
          <cell r="CV572">
            <v>-24.213291999942157</v>
          </cell>
          <cell r="CW572">
            <v>-10.996578999911435</v>
          </cell>
          <cell r="CX572">
            <v>-190.24146900000051</v>
          </cell>
          <cell r="CY572">
            <v>-302.83350299997255</v>
          </cell>
          <cell r="CZ572">
            <v>-224.31472699996084</v>
          </cell>
          <cell r="DA572">
            <v>-105.70647999999346</v>
          </cell>
          <cell r="DB572">
            <v>-85.486299000040162</v>
          </cell>
          <cell r="DC572">
            <v>-70.861718000029214</v>
          </cell>
          <cell r="DD572">
            <v>-11.657841000007465</v>
          </cell>
          <cell r="DE572">
            <v>0</v>
          </cell>
          <cell r="DF572">
            <v>0</v>
          </cell>
          <cell r="DG572">
            <v>0</v>
          </cell>
          <cell r="DH572">
            <v>0</v>
          </cell>
          <cell r="DI572">
            <v>0</v>
          </cell>
          <cell r="DJ572">
            <v>0</v>
          </cell>
          <cell r="DK572">
            <v>0</v>
          </cell>
          <cell r="DL572">
            <v>0</v>
          </cell>
          <cell r="DM572">
            <v>0</v>
          </cell>
          <cell r="DN572">
            <v>0</v>
          </cell>
          <cell r="DO572">
            <v>0</v>
          </cell>
          <cell r="DP572">
            <v>0</v>
          </cell>
          <cell r="DQ572">
            <v>0</v>
          </cell>
          <cell r="DR572">
            <v>0</v>
          </cell>
          <cell r="DS572">
            <v>0</v>
          </cell>
          <cell r="DT572">
            <v>0</v>
          </cell>
          <cell r="DU572">
            <v>0</v>
          </cell>
          <cell r="DV572">
            <v>0</v>
          </cell>
          <cell r="DW572">
            <v>0</v>
          </cell>
          <cell r="DX572">
            <v>0</v>
          </cell>
          <cell r="DY572">
            <v>0</v>
          </cell>
          <cell r="DZ572">
            <v>0</v>
          </cell>
          <cell r="EA572">
            <v>0</v>
          </cell>
          <cell r="EB572">
            <v>0</v>
          </cell>
          <cell r="EC572">
            <v>0</v>
          </cell>
          <cell r="ED572">
            <v>0</v>
          </cell>
        </row>
        <row r="573">
          <cell r="F573">
            <v>0.93396400000347057</v>
          </cell>
          <cell r="G573">
            <v>5.1555000001826556E-2</v>
          </cell>
          <cell r="H573">
            <v>-0.47949200000221026</v>
          </cell>
          <cell r="I573">
            <v>-6.2015099999989616</v>
          </cell>
          <cell r="J573">
            <v>-5.6038000002445187E-2</v>
          </cell>
          <cell r="K573">
            <v>0</v>
          </cell>
          <cell r="L573">
            <v>-7.8919690000038827</v>
          </cell>
          <cell r="M573">
            <v>-9.7712400000018533</v>
          </cell>
          <cell r="N573">
            <v>-11.946105000002717</v>
          </cell>
          <cell r="O573">
            <v>1.3539610000007087</v>
          </cell>
          <cell r="P573">
            <v>-8.3007999997789739E-2</v>
          </cell>
          <cell r="Q573">
            <v>0.27075200000399491</v>
          </cell>
          <cell r="R573">
            <v>-37.071470000024419</v>
          </cell>
          <cell r="S573">
            <v>0</v>
          </cell>
          <cell r="T573">
            <v>0</v>
          </cell>
          <cell r="U573">
            <v>-3.6454149999990477</v>
          </cell>
          <cell r="V573">
            <v>0</v>
          </cell>
          <cell r="W573">
            <v>0</v>
          </cell>
          <cell r="X573">
            <v>0</v>
          </cell>
          <cell r="Y573">
            <v>-8.9057860000029905</v>
          </cell>
          <cell r="Z573">
            <v>-9.15625</v>
          </cell>
          <cell r="AA573">
            <v>-9.4720990000059828</v>
          </cell>
          <cell r="AB573">
            <v>0</v>
          </cell>
          <cell r="AC573">
            <v>-1.5463879999988421</v>
          </cell>
          <cell r="AD573">
            <v>-4.3455320000066422</v>
          </cell>
          <cell r="AE573">
            <v>-30.460725000069942</v>
          </cell>
          <cell r="AF573">
            <v>-0.28790299999673152</v>
          </cell>
          <cell r="AG573">
            <v>0</v>
          </cell>
          <cell r="AH573">
            <v>-4.6839999995427206E-3</v>
          </cell>
          <cell r="AI573">
            <v>0</v>
          </cell>
          <cell r="AJ573">
            <v>0</v>
          </cell>
          <cell r="AK573">
            <v>0</v>
          </cell>
          <cell r="AL573">
            <v>-8.6585679999989225</v>
          </cell>
          <cell r="AM573">
            <v>-19.07800600000337</v>
          </cell>
          <cell r="AN573">
            <v>-2.431564000005892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0</v>
          </cell>
          <cell r="BR573">
            <v>-3.1711299999733455</v>
          </cell>
          <cell r="BS573">
            <v>0</v>
          </cell>
          <cell r="BT573">
            <v>0</v>
          </cell>
          <cell r="BU573">
            <v>-0.39941399999952409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  <cell r="BZ573">
            <v>0</v>
          </cell>
          <cell r="CA573">
            <v>-2.7717160000029253</v>
          </cell>
          <cell r="CB573">
            <v>0</v>
          </cell>
          <cell r="CC573">
            <v>0</v>
          </cell>
          <cell r="CD573">
            <v>0</v>
          </cell>
          <cell r="CE573">
            <v>-7.1194859999231994</v>
          </cell>
          <cell r="CF573">
            <v>0</v>
          </cell>
          <cell r="CG573">
            <v>-0.71923900000183494</v>
          </cell>
          <cell r="CH573">
            <v>0</v>
          </cell>
          <cell r="CI573">
            <v>0.71899399999529123</v>
          </cell>
          <cell r="CJ573">
            <v>0</v>
          </cell>
          <cell r="CK573">
            <v>-2.4116090000024997</v>
          </cell>
          <cell r="CL573">
            <v>0</v>
          </cell>
          <cell r="CM573">
            <v>0</v>
          </cell>
          <cell r="CN573">
            <v>0</v>
          </cell>
          <cell r="CO573">
            <v>-0.71872499999881256</v>
          </cell>
          <cell r="CP573">
            <v>-3.988906999999017</v>
          </cell>
          <cell r="CQ573">
            <v>0</v>
          </cell>
          <cell r="CR573">
            <v>-104.83634099992923</v>
          </cell>
          <cell r="CS573">
            <v>-41.923108000002685</v>
          </cell>
          <cell r="CT573">
            <v>-13.87397300000157</v>
          </cell>
          <cell r="CU573">
            <v>-6.8097989999987476</v>
          </cell>
          <cell r="CV573">
            <v>-3.6485910000046715</v>
          </cell>
          <cell r="CW573">
            <v>-6.9841589999996359</v>
          </cell>
          <cell r="CX573">
            <v>-0.41024700000707526</v>
          </cell>
          <cell r="CY573">
            <v>-6.5261539999992237</v>
          </cell>
          <cell r="CZ573">
            <v>0</v>
          </cell>
          <cell r="DA573">
            <v>-3.4727969999948982</v>
          </cell>
          <cell r="DB573">
            <v>5.2741390000010142</v>
          </cell>
          <cell r="DC573">
            <v>-19.94854199999827</v>
          </cell>
          <cell r="DD573">
            <v>-6.5131099999998696</v>
          </cell>
          <cell r="DE573">
            <v>-93.325668999925256</v>
          </cell>
          <cell r="DF573">
            <v>-20.70309200000338</v>
          </cell>
          <cell r="DG573">
            <v>-6.4970699999976205</v>
          </cell>
          <cell r="DH573">
            <v>-0.60064599999896018</v>
          </cell>
          <cell r="DI573">
            <v>-6.7238300000026356</v>
          </cell>
          <cell r="DJ573">
            <v>-15.537369000005128</v>
          </cell>
          <cell r="DK573">
            <v>0</v>
          </cell>
          <cell r="DL573">
            <v>0</v>
          </cell>
          <cell r="DM573">
            <v>-5.5473939999938011</v>
          </cell>
          <cell r="DN573">
            <v>-5.9537969999946654</v>
          </cell>
          <cell r="DO573">
            <v>-5.0630339999988792</v>
          </cell>
          <cell r="DP573">
            <v>-19.779824000004737</v>
          </cell>
          <cell r="DQ573">
            <v>-6.9196130000054836</v>
          </cell>
          <cell r="DR573">
            <v>-65.523534999927506</v>
          </cell>
          <cell r="DS573">
            <v>-16.73606799999834</v>
          </cell>
          <cell r="DT573">
            <v>-4.7468420000004699</v>
          </cell>
          <cell r="DU573">
            <v>-2.0709090000018477</v>
          </cell>
          <cell r="DV573">
            <v>-12.277655999998387</v>
          </cell>
          <cell r="DW573">
            <v>-13.479005000001052</v>
          </cell>
          <cell r="DX573">
            <v>-5.0672300000005635</v>
          </cell>
          <cell r="DY573">
            <v>-8.766935999999987</v>
          </cell>
          <cell r="DZ573">
            <v>0</v>
          </cell>
          <cell r="EA573">
            <v>-0.94537200000195298</v>
          </cell>
          <cell r="EB573">
            <v>6.1484370000034687</v>
          </cell>
          <cell r="EC573">
            <v>-9.0240469999989728</v>
          </cell>
          <cell r="ED573">
            <v>1.4420930000051158</v>
          </cell>
        </row>
        <row r="574">
          <cell r="F574">
            <v>-517.71203799999785</v>
          </cell>
          <cell r="G574">
            <v>-494.81467799999518</v>
          </cell>
          <cell r="H574">
            <v>-314.63604099999066</v>
          </cell>
          <cell r="I574">
            <v>-278.00723600000492</v>
          </cell>
          <cell r="J574">
            <v>-225.15752899996005</v>
          </cell>
          <cell r="K574">
            <v>-909.40431999997236</v>
          </cell>
          <cell r="L574">
            <v>-739.549869999988</v>
          </cell>
          <cell r="M574">
            <v>-668.37001499999315</v>
          </cell>
          <cell r="N574">
            <v>-1224.388833999983</v>
          </cell>
          <cell r="O574">
            <v>-599.76436600001762</v>
          </cell>
          <cell r="P574">
            <v>-175.83718400000362</v>
          </cell>
          <cell r="Q574">
            <v>-536.17594399995869</v>
          </cell>
          <cell r="R574">
            <v>-6475.4197329999879</v>
          </cell>
          <cell r="S574">
            <v>-462.55016500002239</v>
          </cell>
          <cell r="T574">
            <v>-455.71191499999259</v>
          </cell>
          <cell r="U574">
            <v>-532.01586000004318</v>
          </cell>
          <cell r="V574">
            <v>-273.63788399996702</v>
          </cell>
          <cell r="W574">
            <v>-572.07229799998458</v>
          </cell>
          <cell r="X574">
            <v>-850.75686499994481</v>
          </cell>
          <cell r="Y574">
            <v>-479.60985400003847</v>
          </cell>
          <cell r="Z574">
            <v>-456.27792000002228</v>
          </cell>
          <cell r="AA574">
            <v>-996.98066300002392</v>
          </cell>
          <cell r="AB574">
            <v>-532.06076600000961</v>
          </cell>
          <cell r="AC574">
            <v>-549.30122499994468</v>
          </cell>
          <cell r="AD574">
            <v>-314.44431799999438</v>
          </cell>
          <cell r="AE574">
            <v>-6128.815034000203</v>
          </cell>
          <cell r="AF574">
            <v>-498.5561409998918</v>
          </cell>
          <cell r="AG574">
            <v>-613.93235900008585</v>
          </cell>
          <cell r="AH574">
            <v>-437.25440500001423</v>
          </cell>
          <cell r="AI574">
            <v>-312.50105399999302</v>
          </cell>
          <cell r="AJ574">
            <v>-707.50540700007696</v>
          </cell>
          <cell r="AK574">
            <v>-765.03458400000818</v>
          </cell>
          <cell r="AL574">
            <v>-329.25661400007084</v>
          </cell>
          <cell r="AM574">
            <v>-292.29143199999817</v>
          </cell>
          <cell r="AN574">
            <v>-743.73750299995299</v>
          </cell>
          <cell r="AO574">
            <v>-613.95567700010724</v>
          </cell>
          <cell r="AP574">
            <v>-530.37851699988823</v>
          </cell>
          <cell r="AQ574">
            <v>-284.41134099999908</v>
          </cell>
          <cell r="AR574">
            <v>-5357.1803540000692</v>
          </cell>
          <cell r="AS574">
            <v>-393.15403599990532</v>
          </cell>
          <cell r="AT574">
            <v>-436.17349599988665</v>
          </cell>
          <cell r="AU574">
            <v>-522.86975399998482</v>
          </cell>
          <cell r="AV574">
            <v>-405.91139500000281</v>
          </cell>
          <cell r="AW574">
            <v>-768.62886599998455</v>
          </cell>
          <cell r="AX574">
            <v>-560.85239700006787</v>
          </cell>
          <cell r="AY574">
            <v>-334.11875200015493</v>
          </cell>
          <cell r="AZ574">
            <v>-259.84676099999342</v>
          </cell>
          <cell r="BA574">
            <v>-525.98649600008503</v>
          </cell>
          <cell r="BB574">
            <v>-542.41368300002068</v>
          </cell>
          <cell r="BC574">
            <v>-419.27721799991559</v>
          </cell>
          <cell r="BD574">
            <v>-187.94750000000931</v>
          </cell>
          <cell r="BE574">
            <v>-2946.2092940015718</v>
          </cell>
          <cell r="BF574">
            <v>-143.35561900003813</v>
          </cell>
          <cell r="BG574">
            <v>-100.00046499999007</v>
          </cell>
          <cell r="BH574">
            <v>-127.73025199997937</v>
          </cell>
          <cell r="BI574">
            <v>-104.69698200002313</v>
          </cell>
          <cell r="BJ574">
            <v>-334.00628600001801</v>
          </cell>
          <cell r="BK574">
            <v>-373.45782600005623</v>
          </cell>
          <cell r="BL574">
            <v>-485.16724799992517</v>
          </cell>
          <cell r="BM574">
            <v>-357.25519900000654</v>
          </cell>
          <cell r="BN574">
            <v>-391.95104800001718</v>
          </cell>
          <cell r="BO574">
            <v>-295.20068200002424</v>
          </cell>
          <cell r="BP574">
            <v>-154.96597600000678</v>
          </cell>
          <cell r="BQ574">
            <v>-78.421711000031792</v>
          </cell>
          <cell r="BR574">
            <v>-2851.7470030011609</v>
          </cell>
          <cell r="BS574">
            <v>-180.34298700001091</v>
          </cell>
          <cell r="BT574">
            <v>-50.824222999974154</v>
          </cell>
          <cell r="BU574">
            <v>-156.72333999996772</v>
          </cell>
          <cell r="BV574">
            <v>-113.46571900002891</v>
          </cell>
          <cell r="BW574">
            <v>-125.94661800004542</v>
          </cell>
          <cell r="BX574">
            <v>-658.25508500006981</v>
          </cell>
          <cell r="BY574">
            <v>-355.42589899990708</v>
          </cell>
          <cell r="BZ574">
            <v>-391.64771399996243</v>
          </cell>
          <cell r="CA574">
            <v>-462.71450799994636</v>
          </cell>
          <cell r="CB574">
            <v>-199.00376999995206</v>
          </cell>
          <cell r="CC574">
            <v>-120.57342299999436</v>
          </cell>
          <cell r="CD574">
            <v>-36.823717000079341</v>
          </cell>
          <cell r="CE574">
            <v>-3000.9994200002402</v>
          </cell>
          <cell r="CF574">
            <v>-150.60984599997755</v>
          </cell>
          <cell r="CG574">
            <v>-102.50347500003409</v>
          </cell>
          <cell r="CH574">
            <v>-285.69377299997723</v>
          </cell>
          <cell r="CI574">
            <v>-253.82207799993921</v>
          </cell>
          <cell r="CJ574">
            <v>-130.67242899996927</v>
          </cell>
          <cell r="CK574">
            <v>-484.06500899989624</v>
          </cell>
          <cell r="CL574">
            <v>-252.51502900011837</v>
          </cell>
          <cell r="CM574">
            <v>-565.10411299997941</v>
          </cell>
          <cell r="CN574">
            <v>-440.44848700007424</v>
          </cell>
          <cell r="CO574">
            <v>-165.78821999998763</v>
          </cell>
          <cell r="CP574">
            <v>-179.20252100005746</v>
          </cell>
          <cell r="CQ574">
            <v>9.4255600000033155</v>
          </cell>
          <cell r="CR574">
            <v>-3363.2250070003793</v>
          </cell>
          <cell r="CS574">
            <v>-228.14401999989059</v>
          </cell>
          <cell r="CT574">
            <v>-158.84026399999857</v>
          </cell>
          <cell r="CU574">
            <v>-194.99888299999293</v>
          </cell>
          <cell r="CV574">
            <v>-154.1433890000917</v>
          </cell>
          <cell r="CW574">
            <v>-261.45975999999791</v>
          </cell>
          <cell r="CX574">
            <v>-339.90841999999247</v>
          </cell>
          <cell r="CY574">
            <v>-373.04410499997903</v>
          </cell>
          <cell r="CZ574">
            <v>-379.69885900011286</v>
          </cell>
          <cell r="DA574">
            <v>-762.70258099993225</v>
          </cell>
          <cell r="DB574">
            <v>-221.37180399999488</v>
          </cell>
          <cell r="DC574">
            <v>-184.9859319999814</v>
          </cell>
          <cell r="DD574">
            <v>-103.926989999949</v>
          </cell>
          <cell r="DE574">
            <v>-3527.0272449981421</v>
          </cell>
          <cell r="DF574">
            <v>-368.3417929999996</v>
          </cell>
          <cell r="DG574">
            <v>-186.06115200009663</v>
          </cell>
          <cell r="DH574">
            <v>-208.70182899996871</v>
          </cell>
          <cell r="DI574">
            <v>-68.128830999950878</v>
          </cell>
          <cell r="DJ574">
            <v>-495.39264999999432</v>
          </cell>
          <cell r="DK574">
            <v>-452.95893099997193</v>
          </cell>
          <cell r="DL574">
            <v>-378.41932999994606</v>
          </cell>
          <cell r="DM574">
            <v>-271.01689700002316</v>
          </cell>
          <cell r="DN574">
            <v>-487.41392499988433</v>
          </cell>
          <cell r="DO574">
            <v>-280.88072300003842</v>
          </cell>
          <cell r="DP574">
            <v>-243.6223479998298</v>
          </cell>
          <cell r="DQ574">
            <v>-86.088835999951698</v>
          </cell>
          <cell r="DR574">
            <v>-2884.2666819998994</v>
          </cell>
          <cell r="DS574">
            <v>-225.2137690000236</v>
          </cell>
          <cell r="DT574">
            <v>-194.67471199994907</v>
          </cell>
          <cell r="DU574">
            <v>-182.51318000000902</v>
          </cell>
          <cell r="DV574">
            <v>-78.588953000027686</v>
          </cell>
          <cell r="DW574">
            <v>-661.40028900001198</v>
          </cell>
          <cell r="DX574">
            <v>-492.82808699994348</v>
          </cell>
          <cell r="DY574">
            <v>-247.81055200006813</v>
          </cell>
          <cell r="DZ574">
            <v>-247.39627500006463</v>
          </cell>
          <cell r="EA574">
            <v>-237.25261399999727</v>
          </cell>
          <cell r="EB574">
            <v>-326.73004199995194</v>
          </cell>
          <cell r="EC574">
            <v>-226.90731799998321</v>
          </cell>
          <cell r="ED574">
            <v>237.04910900001414</v>
          </cell>
        </row>
        <row r="575">
          <cell r="F575">
            <v>-79.826960000093095</v>
          </cell>
          <cell r="G575">
            <v>-267.71872400003485</v>
          </cell>
          <cell r="H575">
            <v>-387.61100000003353</v>
          </cell>
          <cell r="I575">
            <v>-369.69272499997169</v>
          </cell>
          <cell r="J575">
            <v>-332.62245999998413</v>
          </cell>
          <cell r="K575">
            <v>-318.64041899994481</v>
          </cell>
          <cell r="L575">
            <v>-156.97282100003213</v>
          </cell>
          <cell r="M575">
            <v>-86.93834400002379</v>
          </cell>
          <cell r="N575">
            <v>-156.84032100002514</v>
          </cell>
          <cell r="O575">
            <v>-443.07811399997445</v>
          </cell>
          <cell r="P575">
            <v>-471.45182200003183</v>
          </cell>
          <cell r="Q575">
            <v>-151.27112100017257</v>
          </cell>
          <cell r="R575">
            <v>-4251.8343399995938</v>
          </cell>
          <cell r="S575">
            <v>-393.66550699993968</v>
          </cell>
          <cell r="T575">
            <v>-339.69150499999523</v>
          </cell>
          <cell r="U575">
            <v>-354.32339400006458</v>
          </cell>
          <cell r="V575">
            <v>-384.4731300000567</v>
          </cell>
          <cell r="W575">
            <v>-435.08569100004388</v>
          </cell>
          <cell r="X575">
            <v>-594.71006400004262</v>
          </cell>
          <cell r="Y575">
            <v>-177.44073499995284</v>
          </cell>
          <cell r="Z575">
            <v>-256.72594500007108</v>
          </cell>
          <cell r="AA575">
            <v>-326.91733500000555</v>
          </cell>
          <cell r="AB575">
            <v>-391.66731100005563</v>
          </cell>
          <cell r="AC575">
            <v>-336.80234499997459</v>
          </cell>
          <cell r="AD575">
            <v>-260.3313780000899</v>
          </cell>
          <cell r="AE575">
            <v>-3785.7668050024658</v>
          </cell>
          <cell r="AF575">
            <v>-227.92336999997497</v>
          </cell>
          <cell r="AG575">
            <v>-287.21433500002604</v>
          </cell>
          <cell r="AH575">
            <v>-452.81397099990863</v>
          </cell>
          <cell r="AI575">
            <v>-420.60045500000706</v>
          </cell>
          <cell r="AJ575">
            <v>-461.46982800000114</v>
          </cell>
          <cell r="AK575">
            <v>-569.6284539999906</v>
          </cell>
          <cell r="AL575">
            <v>-263.33358000009321</v>
          </cell>
          <cell r="AM575">
            <v>-134.49635999999009</v>
          </cell>
          <cell r="AN575">
            <v>-213.01514099998167</v>
          </cell>
          <cell r="AO575">
            <v>-338.26226200000383</v>
          </cell>
          <cell r="AP575">
            <v>-334.00649300008081</v>
          </cell>
          <cell r="AQ575">
            <v>-83.002556000021286</v>
          </cell>
          <cell r="AR575">
            <v>-3492.2098059998825</v>
          </cell>
          <cell r="AS575">
            <v>-208.27138600009494</v>
          </cell>
          <cell r="AT575">
            <v>-297.3724720000755</v>
          </cell>
          <cell r="AU575">
            <v>-390.69578499998897</v>
          </cell>
          <cell r="AV575">
            <v>-347.8888460000162</v>
          </cell>
          <cell r="AW575">
            <v>-577.83318999997573</v>
          </cell>
          <cell r="AX575">
            <v>-344.68856299994513</v>
          </cell>
          <cell r="AY575">
            <v>-120.66311600001063</v>
          </cell>
          <cell r="AZ575">
            <v>-119.68678999994881</v>
          </cell>
          <cell r="BA575">
            <v>-241.29849999997532</v>
          </cell>
          <cell r="BB575">
            <v>-341.74542500003008</v>
          </cell>
          <cell r="BC575">
            <v>-336.67184299998917</v>
          </cell>
          <cell r="BD575">
            <v>-165.39388999994844</v>
          </cell>
          <cell r="BE575">
            <v>-2389.5140820005909</v>
          </cell>
          <cell r="BF575">
            <v>-288.78093300008914</v>
          </cell>
          <cell r="BG575">
            <v>-115.94216499995673</v>
          </cell>
          <cell r="BH575">
            <v>-197.20944900001632</v>
          </cell>
          <cell r="BI575">
            <v>-46.282013999996707</v>
          </cell>
          <cell r="BJ575">
            <v>-39.847728999971878</v>
          </cell>
          <cell r="BK575">
            <v>-314.75290399999358</v>
          </cell>
          <cell r="BL575">
            <v>-350.39216899999883</v>
          </cell>
          <cell r="BM575">
            <v>-270.34702800004743</v>
          </cell>
          <cell r="BN575">
            <v>-329.14536000002408</v>
          </cell>
          <cell r="BO575">
            <v>-191.78272300004028</v>
          </cell>
          <cell r="BP575">
            <v>-156.53445499995723</v>
          </cell>
          <cell r="BQ575">
            <v>-88.497153000032995</v>
          </cell>
          <cell r="BR575">
            <v>-2220.2579350005835</v>
          </cell>
          <cell r="BS575">
            <v>-215.03591899992898</v>
          </cell>
          <cell r="BT575">
            <v>-86.159190000034869</v>
          </cell>
          <cell r="BU575">
            <v>-152.91680400003679</v>
          </cell>
          <cell r="BV575">
            <v>-133.16984099999536</v>
          </cell>
          <cell r="BW575">
            <v>-224.0170780000044</v>
          </cell>
          <cell r="BX575">
            <v>-264.45375099999364</v>
          </cell>
          <cell r="BY575">
            <v>-235.26626399997622</v>
          </cell>
          <cell r="BZ575">
            <v>-181.78310799994506</v>
          </cell>
          <cell r="CA575">
            <v>-279.57054800004698</v>
          </cell>
          <cell r="CB575">
            <v>-183.35870499996236</v>
          </cell>
          <cell r="CC575">
            <v>-148.0153949999949</v>
          </cell>
          <cell r="CD575">
            <v>-116.51133200002369</v>
          </cell>
          <cell r="CE575">
            <v>-2834.929538000375</v>
          </cell>
          <cell r="CF575">
            <v>-356.77583200001391</v>
          </cell>
          <cell r="CG575">
            <v>-84.26144600007683</v>
          </cell>
          <cell r="CH575">
            <v>-213.31190999993123</v>
          </cell>
          <cell r="CI575">
            <v>-135.90721500001382</v>
          </cell>
          <cell r="CJ575">
            <v>-255.81294500001241</v>
          </cell>
          <cell r="CK575">
            <v>-222.34814900002675</v>
          </cell>
          <cell r="CL575">
            <v>-320.28867999999784</v>
          </cell>
          <cell r="CM575">
            <v>-304.06923600006849</v>
          </cell>
          <cell r="CN575">
            <v>-348.10325400001602</v>
          </cell>
          <cell r="CO575">
            <v>-155.23207600001479</v>
          </cell>
          <cell r="CP575">
            <v>-170.96046199998818</v>
          </cell>
          <cell r="CQ575">
            <v>-267.85833299998194</v>
          </cell>
          <cell r="CR575">
            <v>-2571.871125000529</v>
          </cell>
          <cell r="CS575">
            <v>-310.31741199997487</v>
          </cell>
          <cell r="CT575">
            <v>-133.24810600001365</v>
          </cell>
          <cell r="CU575">
            <v>-170.03662499994971</v>
          </cell>
          <cell r="CV575">
            <v>-79.419821000017691</v>
          </cell>
          <cell r="CW575">
            <v>-247.66180299996631</v>
          </cell>
          <cell r="CX575">
            <v>-313.16486499999883</v>
          </cell>
          <cell r="CY575">
            <v>-211.88529200002085</v>
          </cell>
          <cell r="CZ575">
            <v>-238.66585799993481</v>
          </cell>
          <cell r="DA575">
            <v>-248.38290700002108</v>
          </cell>
          <cell r="DB575">
            <v>-294.54330800008029</v>
          </cell>
          <cell r="DC575">
            <v>-199.43405099998927</v>
          </cell>
          <cell r="DD575">
            <v>-125.11107700003777</v>
          </cell>
          <cell r="DE575">
            <v>-2405.2006540000439</v>
          </cell>
          <cell r="DF575">
            <v>-253.02830600005109</v>
          </cell>
          <cell r="DG575">
            <v>-156.91399699996691</v>
          </cell>
          <cell r="DH575">
            <v>-155.27489200001583</v>
          </cell>
          <cell r="DI575">
            <v>-65.108497000008356</v>
          </cell>
          <cell r="DJ575">
            <v>-376.25332799996249</v>
          </cell>
          <cell r="DK575">
            <v>-390.39005099999486</v>
          </cell>
          <cell r="DL575">
            <v>-106.51490999991074</v>
          </cell>
          <cell r="DM575">
            <v>-126.54213199997321</v>
          </cell>
          <cell r="DN575">
            <v>-223.37084499996854</v>
          </cell>
          <cell r="DO575">
            <v>-140.1372599999886</v>
          </cell>
          <cell r="DP575">
            <v>-187.06203899998218</v>
          </cell>
          <cell r="DQ575">
            <v>-224.60439699993003</v>
          </cell>
          <cell r="DR575">
            <v>-2387.4220629995689</v>
          </cell>
          <cell r="DS575">
            <v>-314.03968799998984</v>
          </cell>
          <cell r="DT575">
            <v>-130.24951300001703</v>
          </cell>
          <cell r="DU575">
            <v>-137.35434000001987</v>
          </cell>
          <cell r="DV575">
            <v>-143.47700499999337</v>
          </cell>
          <cell r="DW575">
            <v>-368.33477700001094</v>
          </cell>
          <cell r="DX575">
            <v>-324.96404399996391</v>
          </cell>
          <cell r="DY575">
            <v>-181.15046500007156</v>
          </cell>
          <cell r="DZ575">
            <v>-145.29090000002179</v>
          </cell>
          <cell r="EA575">
            <v>-201.01014999998733</v>
          </cell>
          <cell r="EB575">
            <v>-111.48395699996036</v>
          </cell>
          <cell r="EC575">
            <v>-211.29402300005313</v>
          </cell>
          <cell r="ED575">
            <v>-118.7732009999454</v>
          </cell>
        </row>
        <row r="576">
          <cell r="F576">
            <v>-268.44310999987647</v>
          </cell>
          <cell r="G576">
            <v>-547.97014699992724</v>
          </cell>
          <cell r="H576">
            <v>-316.96586500003468</v>
          </cell>
          <cell r="I576">
            <v>-463.47811200004071</v>
          </cell>
          <cell r="J576">
            <v>-570.73244900000282</v>
          </cell>
          <cell r="K576">
            <v>-523.04418599989731</v>
          </cell>
          <cell r="L576">
            <v>-340.50055200024508</v>
          </cell>
          <cell r="M576">
            <v>-371.44299999985378</v>
          </cell>
          <cell r="N576">
            <v>-441.42905999999493</v>
          </cell>
          <cell r="O576">
            <v>-661.20218400005251</v>
          </cell>
          <cell r="P576">
            <v>-434.35443599987775</v>
          </cell>
          <cell r="Q576">
            <v>-176.36418399983086</v>
          </cell>
          <cell r="R576">
            <v>-2945.7841950003058</v>
          </cell>
          <cell r="S576">
            <v>-109.14067100000102</v>
          </cell>
          <cell r="T576">
            <v>-94.134977000008803</v>
          </cell>
          <cell r="U576">
            <v>-192.04893400002038</v>
          </cell>
          <cell r="V576">
            <v>-60.633407999994233</v>
          </cell>
          <cell r="W576">
            <v>-61.87111999996705</v>
          </cell>
          <cell r="X576">
            <v>-90.3971629999578</v>
          </cell>
          <cell r="Y576">
            <v>-809.78787899995223</v>
          </cell>
          <cell r="Z576">
            <v>-826.63626800006023</v>
          </cell>
          <cell r="AA576">
            <v>-254.44147399993381</v>
          </cell>
          <cell r="AB576">
            <v>-162.21955899999011</v>
          </cell>
          <cell r="AC576">
            <v>-81.143604999990202</v>
          </cell>
          <cell r="AD576">
            <v>-203.32913699996425</v>
          </cell>
          <cell r="AE576">
            <v>-2618.7584440009668</v>
          </cell>
          <cell r="AF576">
            <v>-198.50231599999825</v>
          </cell>
          <cell r="AG576">
            <v>-78.31009299994912</v>
          </cell>
          <cell r="AH576">
            <v>-104.17306199995801</v>
          </cell>
          <cell r="AI576">
            <v>-52.424314000061713</v>
          </cell>
          <cell r="AJ576">
            <v>-47.533393000019714</v>
          </cell>
          <cell r="AK576">
            <v>-123.72082200000295</v>
          </cell>
          <cell r="AL576">
            <v>-740.05738000001293</v>
          </cell>
          <cell r="AM576">
            <v>-635.71522399998503</v>
          </cell>
          <cell r="AN576">
            <v>-251.79897400003392</v>
          </cell>
          <cell r="AO576">
            <v>-135.75985199993011</v>
          </cell>
          <cell r="AP576">
            <v>-98.495529000065289</v>
          </cell>
          <cell r="AQ576">
            <v>-152.2674850000185</v>
          </cell>
          <cell r="AR576">
            <v>-2593.5753709999844</v>
          </cell>
          <cell r="AS576">
            <v>-144.16067399992608</v>
          </cell>
          <cell r="AT576">
            <v>-123.19629200006602</v>
          </cell>
          <cell r="AU576">
            <v>-80.90023300005123</v>
          </cell>
          <cell r="AV576">
            <v>-51.11493199999677</v>
          </cell>
          <cell r="AW576">
            <v>-102.32007299998077</v>
          </cell>
          <cell r="AX576">
            <v>-140.07472500001313</v>
          </cell>
          <cell r="AY576">
            <v>-697.62320099992212</v>
          </cell>
          <cell r="AZ576">
            <v>-577.67234900000039</v>
          </cell>
          <cell r="BA576">
            <v>-207.5031650000019</v>
          </cell>
          <cell r="BB576">
            <v>-211.99793400004273</v>
          </cell>
          <cell r="BC576">
            <v>-98.484164000023156</v>
          </cell>
          <cell r="BD576">
            <v>-158.52762899996014</v>
          </cell>
          <cell r="BE576">
            <v>-200.36440699920058</v>
          </cell>
          <cell r="BF576">
            <v>-16.72031300002709</v>
          </cell>
          <cell r="BG576">
            <v>100.64550099999178</v>
          </cell>
          <cell r="BH576">
            <v>11.897369999962393</v>
          </cell>
          <cell r="BI576">
            <v>10.792380999977468</v>
          </cell>
          <cell r="BJ576">
            <v>0.17560900002717972</v>
          </cell>
          <cell r="BK576">
            <v>-25.794037999992725</v>
          </cell>
          <cell r="BL576">
            <v>-100.5753750000149</v>
          </cell>
          <cell r="BM576">
            <v>-68.348315000010189</v>
          </cell>
          <cell r="BN576">
            <v>-21.347982000006596</v>
          </cell>
          <cell r="BO576">
            <v>-16.515530000004219</v>
          </cell>
          <cell r="BP576">
            <v>-24.78279000002658</v>
          </cell>
          <cell r="BQ576">
            <v>-49.790924999979325</v>
          </cell>
          <cell r="BR576">
            <v>-561.79205700103194</v>
          </cell>
          <cell r="BS576">
            <v>-59.190310999983922</v>
          </cell>
          <cell r="BT576">
            <v>-291.69065600004978</v>
          </cell>
          <cell r="BU576">
            <v>-37.568127000005916</v>
          </cell>
          <cell r="BV576">
            <v>-4.5887680000159889</v>
          </cell>
          <cell r="BW576">
            <v>0.68100000004051253</v>
          </cell>
          <cell r="BX576">
            <v>-25.959315000014612</v>
          </cell>
          <cell r="BY576">
            <v>-98.597404000000097</v>
          </cell>
          <cell r="BZ576">
            <v>9.7027389999711886</v>
          </cell>
          <cell r="CA576">
            <v>-0.1927809999906458</v>
          </cell>
          <cell r="CB576">
            <v>-3.398847999953432</v>
          </cell>
          <cell r="CC576">
            <v>-31.562175000028219</v>
          </cell>
          <cell r="CD576">
            <v>-19.427411000011489</v>
          </cell>
          <cell r="CE576">
            <v>-392.0975020006299</v>
          </cell>
          <cell r="CF576">
            <v>-75.82689299993217</v>
          </cell>
          <cell r="CG576">
            <v>-33.751459999999497</v>
          </cell>
          <cell r="CH576">
            <v>-8.4255209999973886</v>
          </cell>
          <cell r="CI576">
            <v>-16.786985999962781</v>
          </cell>
          <cell r="CJ576">
            <v>19.412164999986999</v>
          </cell>
          <cell r="CK576">
            <v>-15.80408299996634</v>
          </cell>
          <cell r="CL576">
            <v>-197.0132159999921</v>
          </cell>
          <cell r="CM576">
            <v>21.069859000039287</v>
          </cell>
          <cell r="CN576">
            <v>10.104716000001645</v>
          </cell>
          <cell r="CO576">
            <v>-35.939558999991277</v>
          </cell>
          <cell r="CP576">
            <v>-54.082345000002533</v>
          </cell>
          <cell r="CQ576">
            <v>-5.0541789999697357</v>
          </cell>
          <cell r="CR576">
            <v>-1114.003171000164</v>
          </cell>
          <cell r="CS576">
            <v>-35.793944999983069</v>
          </cell>
          <cell r="CT576">
            <v>-129.31624000001466</v>
          </cell>
          <cell r="CU576">
            <v>-86.41956199996639</v>
          </cell>
          <cell r="CV576">
            <v>-14.825171999982558</v>
          </cell>
          <cell r="CW576">
            <v>-13.897885000013048</v>
          </cell>
          <cell r="CX576">
            <v>-74.162830999994185</v>
          </cell>
          <cell r="CY576">
            <v>-263.84033999999519</v>
          </cell>
          <cell r="CZ576">
            <v>-299.49600200005807</v>
          </cell>
          <cell r="DA576">
            <v>-56.654886999982409</v>
          </cell>
          <cell r="DB576">
            <v>-72.300180999969598</v>
          </cell>
          <cell r="DC576">
            <v>-46.457865000003949</v>
          </cell>
          <cell r="DD576">
            <v>-20.838260999997146</v>
          </cell>
          <cell r="DE576">
            <v>-1525.1924510002136</v>
          </cell>
          <cell r="DF576">
            <v>-82.005635000008624</v>
          </cell>
          <cell r="DG576">
            <v>-101.31257000000915</v>
          </cell>
          <cell r="DH576">
            <v>-97.950405000010505</v>
          </cell>
          <cell r="DI576">
            <v>-61.984747999988031</v>
          </cell>
          <cell r="DJ576">
            <v>105.68545600000652</v>
          </cell>
          <cell r="DK576">
            <v>-144.70110499998555</v>
          </cell>
          <cell r="DL576">
            <v>-424.7966749999905</v>
          </cell>
          <cell r="DM576">
            <v>-420.61057799996343</v>
          </cell>
          <cell r="DN576">
            <v>-112.87399599998025</v>
          </cell>
          <cell r="DO576">
            <v>-115.25782999995863</v>
          </cell>
          <cell r="DP576">
            <v>-87.931680999987293</v>
          </cell>
          <cell r="DQ576">
            <v>18.54731599992374</v>
          </cell>
          <cell r="DR576">
            <v>-1357.1471899989992</v>
          </cell>
          <cell r="DS576">
            <v>-130.44073000003118</v>
          </cell>
          <cell r="DT576">
            <v>-8.5075300000025891</v>
          </cell>
          <cell r="DU576">
            <v>-102.08686999999918</v>
          </cell>
          <cell r="DV576">
            <v>-57.22741000005044</v>
          </cell>
          <cell r="DW576">
            <v>-47.801110000000335</v>
          </cell>
          <cell r="DX576">
            <v>-63.854549999930896</v>
          </cell>
          <cell r="DY576">
            <v>-92.561820000002626</v>
          </cell>
          <cell r="DZ576">
            <v>-219.85717999993358</v>
          </cell>
          <cell r="EA576">
            <v>-171.36325999998371</v>
          </cell>
          <cell r="EB576">
            <v>-91.789980000001378</v>
          </cell>
          <cell r="EC576">
            <v>-82.01725999993505</v>
          </cell>
          <cell r="ED576">
            <v>-289.63948999997228</v>
          </cell>
        </row>
        <row r="577">
          <cell r="F577">
            <v>0</v>
          </cell>
          <cell r="G577">
            <v>0</v>
          </cell>
          <cell r="H577">
            <v>-102.12353699997766</v>
          </cell>
          <cell r="I577">
            <v>-295.82257799999206</v>
          </cell>
          <cell r="J577">
            <v>-365.30275499998243</v>
          </cell>
          <cell r="K577">
            <v>-21.277581000002101</v>
          </cell>
          <cell r="L577">
            <v>0</v>
          </cell>
          <cell r="M577">
            <v>0</v>
          </cell>
          <cell r="N577">
            <v>0</v>
          </cell>
          <cell r="O577">
            <v>-46.572499000001699</v>
          </cell>
          <cell r="P577">
            <v>-43.398700000019744</v>
          </cell>
          <cell r="Q577">
            <v>0</v>
          </cell>
          <cell r="R577">
            <v>-1678.7050549997948</v>
          </cell>
          <cell r="S577">
            <v>-88.943335999996634</v>
          </cell>
          <cell r="T577">
            <v>-176.23352300000261</v>
          </cell>
          <cell r="U577">
            <v>-205.04162900001393</v>
          </cell>
          <cell r="V577">
            <v>-188.71953299999586</v>
          </cell>
          <cell r="W577">
            <v>-237.92150599998422</v>
          </cell>
          <cell r="X577">
            <v>-201.23652299999958</v>
          </cell>
          <cell r="Y577">
            <v>-100.08105600002455</v>
          </cell>
          <cell r="Z577">
            <v>-36.064936999988277</v>
          </cell>
          <cell r="AA577">
            <v>-125.78223800001433</v>
          </cell>
          <cell r="AB577">
            <v>-129.85391000000527</v>
          </cell>
          <cell r="AC577">
            <v>-164.43867500001215</v>
          </cell>
          <cell r="AD577">
            <v>-24.388188999990234</v>
          </cell>
          <cell r="AE577">
            <v>-1971.9882689996157</v>
          </cell>
          <cell r="AF577">
            <v>-228.98814099997981</v>
          </cell>
          <cell r="AG577">
            <v>-90.795822999993106</v>
          </cell>
          <cell r="AH577">
            <v>-96.209524999998393</v>
          </cell>
          <cell r="AI577">
            <v>-58.299979999981588</v>
          </cell>
          <cell r="AJ577">
            <v>-40.912184000000707</v>
          </cell>
          <cell r="AK577">
            <v>-148.44102199998451</v>
          </cell>
          <cell r="AL577">
            <v>-476.80355399998371</v>
          </cell>
          <cell r="AM577">
            <v>-385.56241799998679</v>
          </cell>
          <cell r="AN577">
            <v>-247.64216399998986</v>
          </cell>
          <cell r="AO577">
            <v>-38.130288999993354</v>
          </cell>
          <cell r="AP577">
            <v>-30.86223099999188</v>
          </cell>
          <cell r="AQ577">
            <v>-129.34093800000846</v>
          </cell>
          <cell r="AR577">
            <v>-1971.6505340000149</v>
          </cell>
          <cell r="AS577">
            <v>-118.14921299999696</v>
          </cell>
          <cell r="AT577">
            <v>-102.62947400000121</v>
          </cell>
          <cell r="AU577">
            <v>-88.792250999991666</v>
          </cell>
          <cell r="AV577">
            <v>-40.425404999987222</v>
          </cell>
          <cell r="AW577">
            <v>-40.596932000000379</v>
          </cell>
          <cell r="AX577">
            <v>-183.52971400000388</v>
          </cell>
          <cell r="AY577">
            <v>-346.11168900001212</v>
          </cell>
          <cell r="AZ577">
            <v>-443.10938000000897</v>
          </cell>
          <cell r="BA577">
            <v>-272.98479899999802</v>
          </cell>
          <cell r="BB577">
            <v>-55.74657100001059</v>
          </cell>
          <cell r="BC577">
            <v>-69.664681000009296</v>
          </cell>
          <cell r="BD577">
            <v>-209.91042500000913</v>
          </cell>
          <cell r="BE577">
            <v>-393.79912700003479</v>
          </cell>
          <cell r="BF577">
            <v>-25.39594400000351</v>
          </cell>
          <cell r="BG577">
            <v>21.430360000013025</v>
          </cell>
          <cell r="BH577">
            <v>-3.0019380000012461</v>
          </cell>
          <cell r="BI577">
            <v>-12.400565999996616</v>
          </cell>
          <cell r="BJ577">
            <v>0.71591600000101607</v>
          </cell>
          <cell r="BK577">
            <v>-46.34751800000231</v>
          </cell>
          <cell r="BL577">
            <v>-67.861908000006224</v>
          </cell>
          <cell r="BM577">
            <v>-83.21640400000615</v>
          </cell>
          <cell r="BN577">
            <v>-67.442825000005541</v>
          </cell>
          <cell r="BO577">
            <v>-18.272909999999683</v>
          </cell>
          <cell r="BP577">
            <v>-32.017078000004403</v>
          </cell>
          <cell r="BQ577">
            <v>-59.988312000001315</v>
          </cell>
          <cell r="BR577">
            <v>-184.45071200001985</v>
          </cell>
          <cell r="BS577">
            <v>-5.0858699999953387</v>
          </cell>
          <cell r="BT577">
            <v>124.07965800000238</v>
          </cell>
          <cell r="BU577">
            <v>-64.277601000008872</v>
          </cell>
          <cell r="BV577">
            <v>-24.743059000000358</v>
          </cell>
          <cell r="BW577">
            <v>-1.5881690000023809</v>
          </cell>
          <cell r="BX577">
            <v>-36.000396000003093</v>
          </cell>
          <cell r="BY577">
            <v>-146.83456900002784</v>
          </cell>
          <cell r="BZ577">
            <v>-126.23237900002277</v>
          </cell>
          <cell r="CA577">
            <v>200.30590599999414</v>
          </cell>
          <cell r="CB577">
            <v>-8.0698379999957979</v>
          </cell>
          <cell r="CC577">
            <v>-8.6474519999901531</v>
          </cell>
          <cell r="CD577">
            <v>-87.356942999991588</v>
          </cell>
          <cell r="CE577">
            <v>0</v>
          </cell>
          <cell r="CF577">
            <v>0</v>
          </cell>
          <cell r="CG577">
            <v>0</v>
          </cell>
          <cell r="CH577">
            <v>0</v>
          </cell>
          <cell r="CI577">
            <v>0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N577">
            <v>0</v>
          </cell>
          <cell r="CO577">
            <v>0</v>
          </cell>
          <cell r="CP577">
            <v>0</v>
          </cell>
          <cell r="CQ577">
            <v>0</v>
          </cell>
          <cell r="CR577">
            <v>0</v>
          </cell>
          <cell r="CS577">
            <v>0</v>
          </cell>
          <cell r="CT577">
            <v>0</v>
          </cell>
          <cell r="CU577">
            <v>0</v>
          </cell>
          <cell r="CV577">
            <v>0</v>
          </cell>
          <cell r="CW577">
            <v>0</v>
          </cell>
          <cell r="CX577">
            <v>0</v>
          </cell>
          <cell r="CY577">
            <v>0</v>
          </cell>
          <cell r="CZ577">
            <v>0</v>
          </cell>
          <cell r="DA577">
            <v>0</v>
          </cell>
          <cell r="DB577">
            <v>0</v>
          </cell>
          <cell r="DC577">
            <v>0</v>
          </cell>
          <cell r="DD577">
            <v>0</v>
          </cell>
          <cell r="DE577">
            <v>0</v>
          </cell>
          <cell r="DF577">
            <v>0</v>
          </cell>
          <cell r="DG577">
            <v>0</v>
          </cell>
          <cell r="DH577">
            <v>0</v>
          </cell>
          <cell r="DI577">
            <v>0</v>
          </cell>
          <cell r="DJ577">
            <v>0</v>
          </cell>
          <cell r="DK577">
            <v>0</v>
          </cell>
          <cell r="DL577">
            <v>0</v>
          </cell>
          <cell r="DM577">
            <v>0</v>
          </cell>
          <cell r="DN577">
            <v>0</v>
          </cell>
          <cell r="DO577">
            <v>0</v>
          </cell>
          <cell r="DP577">
            <v>0</v>
          </cell>
          <cell r="DQ577">
            <v>0</v>
          </cell>
          <cell r="DR577">
            <v>0</v>
          </cell>
          <cell r="DS577">
            <v>0</v>
          </cell>
          <cell r="DT577">
            <v>0</v>
          </cell>
          <cell r="DU577">
            <v>0</v>
          </cell>
          <cell r="DV577">
            <v>0</v>
          </cell>
          <cell r="DW577">
            <v>0</v>
          </cell>
          <cell r="DX577">
            <v>0</v>
          </cell>
          <cell r="DY577">
            <v>0</v>
          </cell>
          <cell r="DZ577">
            <v>0</v>
          </cell>
          <cell r="EA577">
            <v>0</v>
          </cell>
          <cell r="EB577">
            <v>0</v>
          </cell>
          <cell r="EC577">
            <v>0</v>
          </cell>
          <cell r="ED577">
            <v>0</v>
          </cell>
        </row>
        <row r="578">
          <cell r="F578">
            <v>0</v>
          </cell>
          <cell r="G578">
            <v>0</v>
          </cell>
          <cell r="H578">
            <v>0</v>
          </cell>
          <cell r="I578">
            <v>-7.4824200000002747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-12.71565999975428</v>
          </cell>
          <cell r="S578">
            <v>0</v>
          </cell>
          <cell r="T578">
            <v>0</v>
          </cell>
          <cell r="U578">
            <v>-7.8681700000015553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-4.847490000014659</v>
          </cell>
          <cell r="AC578">
            <v>0</v>
          </cell>
          <cell r="AD578">
            <v>0</v>
          </cell>
          <cell r="AE578">
            <v>-15.33887999993749</v>
          </cell>
          <cell r="AF578">
            <v>0</v>
          </cell>
          <cell r="AG578">
            <v>0</v>
          </cell>
          <cell r="AH578">
            <v>-7.3728100000007544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-7.9660699999949429</v>
          </cell>
          <cell r="AP578">
            <v>0</v>
          </cell>
          <cell r="AQ578">
            <v>0</v>
          </cell>
          <cell r="AR578">
            <v>-37.815070000011474</v>
          </cell>
          <cell r="AS578">
            <v>0</v>
          </cell>
          <cell r="AT578">
            <v>-5.7823599999974249</v>
          </cell>
          <cell r="AU578">
            <v>0</v>
          </cell>
          <cell r="AV578">
            <v>-8.5366099999955622</v>
          </cell>
          <cell r="AW578">
            <v>-9.7373099999967963</v>
          </cell>
          <cell r="AX578">
            <v>-8.7248499999986961</v>
          </cell>
          <cell r="AY578">
            <v>-5.0339399999938905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-378.92039000010118</v>
          </cell>
          <cell r="BF578">
            <v>-23.807780000002822</v>
          </cell>
          <cell r="BG578">
            <v>-24.210420000003069</v>
          </cell>
          <cell r="BH578">
            <v>-12.016459999998915</v>
          </cell>
          <cell r="BI578">
            <v>-46.91302999999607</v>
          </cell>
          <cell r="BJ578">
            <v>-75.379879999993136</v>
          </cell>
          <cell r="BK578">
            <v>-30.380709999997634</v>
          </cell>
          <cell r="BL578">
            <v>-17.509210000018356</v>
          </cell>
          <cell r="BM578">
            <v>-34.196540000004461</v>
          </cell>
          <cell r="BN578">
            <v>-32.298160000005737</v>
          </cell>
          <cell r="BO578">
            <v>-22.258560000016587</v>
          </cell>
          <cell r="BP578">
            <v>-43.926579999999376</v>
          </cell>
          <cell r="BQ578">
            <v>-16.023059999992256</v>
          </cell>
          <cell r="BR578">
            <v>-385.99282000027597</v>
          </cell>
          <cell r="BS578">
            <v>-44.98355000000447</v>
          </cell>
          <cell r="BT578">
            <v>-26.779179999997723</v>
          </cell>
          <cell r="BU578">
            <v>-16.92160000000149</v>
          </cell>
          <cell r="BV578">
            <v>-8.6478300000017043</v>
          </cell>
          <cell r="BW578">
            <v>-50.953149999986636</v>
          </cell>
          <cell r="BX578">
            <v>-60.13733999998658</v>
          </cell>
          <cell r="BY578">
            <v>-24.568150000006426</v>
          </cell>
          <cell r="BZ578">
            <v>-15.384799999999814</v>
          </cell>
          <cell r="CA578">
            <v>-59.306180000014137</v>
          </cell>
          <cell r="CB578">
            <v>-50.767460000002757</v>
          </cell>
          <cell r="CC578">
            <v>-24.870809999993071</v>
          </cell>
          <cell r="CD578">
            <v>-2.6727700000046752</v>
          </cell>
          <cell r="CE578">
            <v>-279.66484999959357</v>
          </cell>
          <cell r="CF578">
            <v>57.325210000009974</v>
          </cell>
          <cell r="CG578">
            <v>-26.437269999994896</v>
          </cell>
          <cell r="CH578">
            <v>0</v>
          </cell>
          <cell r="CI578">
            <v>-13.80460000000312</v>
          </cell>
          <cell r="CJ578">
            <v>-78.272669999976642</v>
          </cell>
          <cell r="CK578">
            <v>-60.887390000018058</v>
          </cell>
          <cell r="CL578">
            <v>-6.9205200000142213</v>
          </cell>
          <cell r="CM578">
            <v>-23.401440000016009</v>
          </cell>
          <cell r="CN578">
            <v>-52.869849999988219</v>
          </cell>
          <cell r="CO578">
            <v>-38.890330000023823</v>
          </cell>
          <cell r="CP578">
            <v>-33.669499999989057</v>
          </cell>
          <cell r="CQ578">
            <v>-1.8364900000015041</v>
          </cell>
          <cell r="CR578">
            <v>-144.95879999967292</v>
          </cell>
          <cell r="CS578">
            <v>-32.201620000007097</v>
          </cell>
          <cell r="CT578">
            <v>-22.318050000001676</v>
          </cell>
          <cell r="CU578">
            <v>-10.537020000003395</v>
          </cell>
          <cell r="CV578">
            <v>-6.0274800000042887</v>
          </cell>
          <cell r="CW578">
            <v>-59.45584000000963</v>
          </cell>
          <cell r="CX578">
            <v>-69.217449999996461</v>
          </cell>
          <cell r="CY578">
            <v>-1.8250200000184122</v>
          </cell>
          <cell r="CZ578">
            <v>-23.324129999993602</v>
          </cell>
          <cell r="DA578">
            <v>134.97217000002274</v>
          </cell>
          <cell r="DB578">
            <v>-28.661519999994198</v>
          </cell>
          <cell r="DC578">
            <v>-22.014049999997951</v>
          </cell>
          <cell r="DD578">
            <v>-4.3487900000036461</v>
          </cell>
          <cell r="DE578">
            <v>-230.57790000014938</v>
          </cell>
          <cell r="DF578">
            <v>-2.6164599999901839</v>
          </cell>
          <cell r="DG578">
            <v>-22.035430000018096</v>
          </cell>
          <cell r="DH578">
            <v>-10.067809999993187</v>
          </cell>
          <cell r="DI578">
            <v>-13.0239600000059</v>
          </cell>
          <cell r="DJ578">
            <v>-48.489130000001751</v>
          </cell>
          <cell r="DK578">
            <v>-15.423250000021653</v>
          </cell>
          <cell r="DL578">
            <v>-5.2425900000089314</v>
          </cell>
          <cell r="DM578">
            <v>-5.2647799999976996</v>
          </cell>
          <cell r="DN578">
            <v>-28.232649999990826</v>
          </cell>
          <cell r="DO578">
            <v>-21.1541599999764</v>
          </cell>
          <cell r="DP578">
            <v>-46.62434999999823</v>
          </cell>
          <cell r="DQ578">
            <v>-12.403330000001006</v>
          </cell>
          <cell r="DR578">
            <v>-425.02567999996245</v>
          </cell>
          <cell r="DS578">
            <v>-27.881500000017695</v>
          </cell>
          <cell r="DT578">
            <v>-15.861059999995632</v>
          </cell>
          <cell r="DU578">
            <v>-11.358250000004773</v>
          </cell>
          <cell r="DV578">
            <v>-3.4185900000011316</v>
          </cell>
          <cell r="DW578">
            <v>-80.133219999988796</v>
          </cell>
          <cell r="DX578">
            <v>-41.676290000003064</v>
          </cell>
          <cell r="DY578">
            <v>-33.715720000007423</v>
          </cell>
          <cell r="DZ578">
            <v>-51.144280000007711</v>
          </cell>
          <cell r="EA578">
            <v>-60.422289999987697</v>
          </cell>
          <cell r="EB578">
            <v>-8.8048899999994319</v>
          </cell>
          <cell r="EC578">
            <v>-78.22819000002346</v>
          </cell>
          <cell r="ED578">
            <v>-12.381400000012945</v>
          </cell>
        </row>
        <row r="579"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  <cell r="BZ579">
            <v>0</v>
          </cell>
          <cell r="CA579">
            <v>0</v>
          </cell>
          <cell r="CB579">
            <v>0</v>
          </cell>
          <cell r="CC579">
            <v>0</v>
          </cell>
          <cell r="CD579">
            <v>0</v>
          </cell>
          <cell r="CE579">
            <v>0</v>
          </cell>
          <cell r="CF579">
            <v>0</v>
          </cell>
          <cell r="CG579">
            <v>0</v>
          </cell>
          <cell r="CH579">
            <v>0</v>
          </cell>
          <cell r="CI579">
            <v>0</v>
          </cell>
          <cell r="CJ579">
            <v>0</v>
          </cell>
          <cell r="CK579">
            <v>0</v>
          </cell>
          <cell r="CL579">
            <v>0</v>
          </cell>
          <cell r="CM579">
            <v>0</v>
          </cell>
          <cell r="CN579">
            <v>0</v>
          </cell>
          <cell r="CO579">
            <v>0</v>
          </cell>
          <cell r="CP579">
            <v>0</v>
          </cell>
          <cell r="CQ579">
            <v>0</v>
          </cell>
          <cell r="CR579">
            <v>0</v>
          </cell>
          <cell r="CS579">
            <v>0</v>
          </cell>
          <cell r="CT579">
            <v>0</v>
          </cell>
          <cell r="CU579">
            <v>0</v>
          </cell>
          <cell r="CV579">
            <v>0</v>
          </cell>
          <cell r="CW579">
            <v>0</v>
          </cell>
          <cell r="CX579">
            <v>0</v>
          </cell>
          <cell r="CY579">
            <v>0</v>
          </cell>
          <cell r="CZ579">
            <v>0</v>
          </cell>
          <cell r="DA579">
            <v>0</v>
          </cell>
          <cell r="DB579">
            <v>0</v>
          </cell>
          <cell r="DC579">
            <v>0</v>
          </cell>
          <cell r="DD579">
            <v>0</v>
          </cell>
          <cell r="DE579">
            <v>0</v>
          </cell>
          <cell r="DF579">
            <v>0</v>
          </cell>
          <cell r="DG579">
            <v>0</v>
          </cell>
          <cell r="DH579">
            <v>0</v>
          </cell>
          <cell r="DI579">
            <v>0</v>
          </cell>
          <cell r="DJ579">
            <v>0</v>
          </cell>
          <cell r="DK579">
            <v>0</v>
          </cell>
          <cell r="DL579">
            <v>0</v>
          </cell>
          <cell r="DM579">
            <v>0</v>
          </cell>
          <cell r="DN579">
            <v>0</v>
          </cell>
          <cell r="DO579">
            <v>0</v>
          </cell>
          <cell r="DP579">
            <v>0</v>
          </cell>
          <cell r="DQ579">
            <v>0</v>
          </cell>
          <cell r="DR579">
            <v>0</v>
          </cell>
          <cell r="DS579">
            <v>0</v>
          </cell>
          <cell r="DT579">
            <v>0</v>
          </cell>
          <cell r="DU579">
            <v>0</v>
          </cell>
          <cell r="DV579">
            <v>0</v>
          </cell>
          <cell r="DW579">
            <v>0</v>
          </cell>
          <cell r="DX579">
            <v>0</v>
          </cell>
          <cell r="DY579">
            <v>0</v>
          </cell>
          <cell r="DZ579">
            <v>0</v>
          </cell>
          <cell r="EA579">
            <v>0</v>
          </cell>
          <cell r="EB579">
            <v>0</v>
          </cell>
          <cell r="EC579">
            <v>0</v>
          </cell>
          <cell r="ED579">
            <v>0</v>
          </cell>
        </row>
        <row r="581">
          <cell r="A581" t="str">
            <v>Total Coal Generation</v>
          </cell>
          <cell r="F581">
            <v>-951.18774399999529</v>
          </cell>
          <cell r="G581">
            <v>-1352.2801409997046</v>
          </cell>
          <cell r="H581">
            <v>-1188.1649890001863</v>
          </cell>
          <cell r="I581">
            <v>-1522.584938000422</v>
          </cell>
          <cell r="J581">
            <v>-1869.6287450001109</v>
          </cell>
          <cell r="K581">
            <v>-1881.1348520000465</v>
          </cell>
          <cell r="L581">
            <v>-1602.4433380006813</v>
          </cell>
          <cell r="M581">
            <v>-1523.2569099999964</v>
          </cell>
          <cell r="N581">
            <v>-2097.8790980000049</v>
          </cell>
          <cell r="O581">
            <v>-1803.9362889998592</v>
          </cell>
          <cell r="P581">
            <v>-1159.7452989998274</v>
          </cell>
          <cell r="Q581">
            <v>-930.60378300026059</v>
          </cell>
          <cell r="R581">
            <v>-16818.978741999716</v>
          </cell>
          <cell r="S581">
            <v>-1089.0608569998294</v>
          </cell>
          <cell r="T581">
            <v>-1134.2893990003504</v>
          </cell>
          <cell r="U581">
            <v>-1430.7175010000356</v>
          </cell>
          <cell r="V581">
            <v>-1039.3455569997896</v>
          </cell>
          <cell r="W581">
            <v>-1503.0350049999543</v>
          </cell>
          <cell r="X581">
            <v>-1914.2058619996533</v>
          </cell>
          <cell r="Y581">
            <v>-1744.7829739996232</v>
          </cell>
          <cell r="Z581">
            <v>-1677.2196349999867</v>
          </cell>
          <cell r="AA581">
            <v>-1820.4553859997541</v>
          </cell>
          <cell r="AB581">
            <v>-1376.844239000231</v>
          </cell>
          <cell r="AC581">
            <v>-1215.8575219996274</v>
          </cell>
          <cell r="AD581">
            <v>-873.16480500018224</v>
          </cell>
          <cell r="AE581">
            <v>-16308.415515001863</v>
          </cell>
          <cell r="AF581">
            <v>-1280.7137090004981</v>
          </cell>
          <cell r="AG581">
            <v>-1158.5539049999788</v>
          </cell>
          <cell r="AH581">
            <v>-1255.9150349996053</v>
          </cell>
          <cell r="AI581">
            <v>-899.51155499974266</v>
          </cell>
          <cell r="AJ581">
            <v>-1406.9749880000018</v>
          </cell>
          <cell r="AK581">
            <v>-1820.2348000002094</v>
          </cell>
          <cell r="AL581">
            <v>-1971.067405000329</v>
          </cell>
          <cell r="AM581">
            <v>-1617.7375790001824</v>
          </cell>
          <cell r="AN581">
            <v>-1806.9683489999734</v>
          </cell>
          <cell r="AO581">
            <v>-1285.8380299999844</v>
          </cell>
          <cell r="AP581">
            <v>-1108.1399459997192</v>
          </cell>
          <cell r="AQ581">
            <v>-696.76021400047466</v>
          </cell>
          <cell r="AR581">
            <v>-14853.56537200138</v>
          </cell>
          <cell r="AS581">
            <v>-953.08195400051773</v>
          </cell>
          <cell r="AT581">
            <v>-1057.2162329996936</v>
          </cell>
          <cell r="AU581">
            <v>-1216.1740719999652</v>
          </cell>
          <cell r="AV581">
            <v>-919.22014099988155</v>
          </cell>
          <cell r="AW581">
            <v>-1686.112119999947</v>
          </cell>
          <cell r="AX581">
            <v>-1386.7682729996741</v>
          </cell>
          <cell r="AY581">
            <v>-1627.2952350005507</v>
          </cell>
          <cell r="AZ581">
            <v>-1498.3707800004631</v>
          </cell>
          <cell r="BA581">
            <v>-1425.0214090002701</v>
          </cell>
          <cell r="BB581">
            <v>-1260.7531550000422</v>
          </cell>
          <cell r="BC581">
            <v>-1055.0067910002545</v>
          </cell>
          <cell r="BD581">
            <v>-768.54520899988711</v>
          </cell>
          <cell r="BE581">
            <v>-7505.8610820025206</v>
          </cell>
          <cell r="BF581">
            <v>-557.39205600041896</v>
          </cell>
          <cell r="BG581">
            <v>-197.7100470000878</v>
          </cell>
          <cell r="BH581">
            <v>-384.57252399995923</v>
          </cell>
          <cell r="BI581">
            <v>-242.90152999991551</v>
          </cell>
          <cell r="BJ581">
            <v>-482.31825600005686</v>
          </cell>
          <cell r="BK581">
            <v>-988.8926390002016</v>
          </cell>
          <cell r="BL581">
            <v>-1287.013995999936</v>
          </cell>
          <cell r="BM581">
            <v>-993.04504199977964</v>
          </cell>
          <cell r="BN581">
            <v>-934.41468000016175</v>
          </cell>
          <cell r="BO581">
            <v>-638.60165400011465</v>
          </cell>
          <cell r="BP581">
            <v>-466.04921899945475</v>
          </cell>
          <cell r="BQ581">
            <v>-332.94943899987265</v>
          </cell>
          <cell r="BR581">
            <v>-7331.1052209995687</v>
          </cell>
          <cell r="BS581">
            <v>-531.54211999941617</v>
          </cell>
          <cell r="BT581">
            <v>-356.10330999991857</v>
          </cell>
          <cell r="BU581">
            <v>-506.82387900026515</v>
          </cell>
          <cell r="BV581">
            <v>-324.14589399984106</v>
          </cell>
          <cell r="BW581">
            <v>-405.79142999998294</v>
          </cell>
          <cell r="BX581">
            <v>-1187.3712710002437</v>
          </cell>
          <cell r="BY581">
            <v>-1187.2552169999108</v>
          </cell>
          <cell r="BZ581">
            <v>-1029.367288000416</v>
          </cell>
          <cell r="CA581">
            <v>-618.89314999966882</v>
          </cell>
          <cell r="CB581">
            <v>-535.99517100001685</v>
          </cell>
          <cell r="CC581">
            <v>-387.82629399979487</v>
          </cell>
          <cell r="CD581">
            <v>-259.99019699986093</v>
          </cell>
          <cell r="CE581">
            <v>-8024.4254450015724</v>
          </cell>
          <cell r="CF581">
            <v>-592.9416809999384</v>
          </cell>
          <cell r="CG581">
            <v>-300.98193700052798</v>
          </cell>
          <cell r="CH581">
            <v>-603.95635299989954</v>
          </cell>
          <cell r="CI581">
            <v>-449.6015590003226</v>
          </cell>
          <cell r="CJ581">
            <v>-474.51319799991325</v>
          </cell>
          <cell r="CK581">
            <v>-1005.2286539999768</v>
          </cell>
          <cell r="CL581">
            <v>-1086.3604740002193</v>
          </cell>
          <cell r="CM581">
            <v>-1210.8644470004365</v>
          </cell>
          <cell r="CN581">
            <v>-972.91064499993809</v>
          </cell>
          <cell r="CO581">
            <v>-513.19432300003245</v>
          </cell>
          <cell r="CP581">
            <v>-517.15426199999638</v>
          </cell>
          <cell r="CQ581">
            <v>-296.71791199967265</v>
          </cell>
          <cell r="CR581">
            <v>-8550.475421000272</v>
          </cell>
          <cell r="CS581">
            <v>-700.94622199982405</v>
          </cell>
          <cell r="CT581">
            <v>-416.92687299987301</v>
          </cell>
          <cell r="CU581">
            <v>-514.25221300008707</v>
          </cell>
          <cell r="CV581">
            <v>-276.81380599993281</v>
          </cell>
          <cell r="CW581">
            <v>-596.44867299962789</v>
          </cell>
          <cell r="CX581">
            <v>-993.27250999980606</v>
          </cell>
          <cell r="CY581">
            <v>-1234.047127999831</v>
          </cell>
          <cell r="CZ581">
            <v>-1239.0243010004051</v>
          </cell>
          <cell r="DA581">
            <v>-1040.3708939999342</v>
          </cell>
          <cell r="DB581">
            <v>-699.8914779999759</v>
          </cell>
          <cell r="DC581">
            <v>-556.65813299990259</v>
          </cell>
          <cell r="DD581">
            <v>-281.82319000014104</v>
          </cell>
          <cell r="DE581">
            <v>-7781.3239189982414</v>
          </cell>
          <cell r="DF581">
            <v>-726.69528599991463</v>
          </cell>
          <cell r="DG581">
            <v>-472.82021900010295</v>
          </cell>
          <cell r="DH581">
            <v>-472.59558199974708</v>
          </cell>
          <cell r="DI581">
            <v>-214.96986600011587</v>
          </cell>
          <cell r="DJ581">
            <v>-829.98702099989168</v>
          </cell>
          <cell r="DK581">
            <v>-1003.4733370000031</v>
          </cell>
          <cell r="DL581">
            <v>-914.9735049996525</v>
          </cell>
          <cell r="DM581">
            <v>-828.98178099957295</v>
          </cell>
          <cell r="DN581">
            <v>-857.8452129997313</v>
          </cell>
          <cell r="DO581">
            <v>-562.49300700007007</v>
          </cell>
          <cell r="DP581">
            <v>-585.02024199999869</v>
          </cell>
          <cell r="DQ581">
            <v>-311.46885999990627</v>
          </cell>
          <cell r="DR581">
            <v>-7119.3851500079036</v>
          </cell>
          <cell r="DS581">
            <v>-714.31175499991514</v>
          </cell>
          <cell r="DT581">
            <v>-354.03965699998662</v>
          </cell>
          <cell r="DU581">
            <v>-435.38354900013655</v>
          </cell>
          <cell r="DV581">
            <v>-294.98961400007829</v>
          </cell>
          <cell r="DW581">
            <v>-1171.1484010003041</v>
          </cell>
          <cell r="DX581">
            <v>-928.39020100003108</v>
          </cell>
          <cell r="DY581">
            <v>-564.00549300014973</v>
          </cell>
          <cell r="DZ581">
            <v>-663.68863500002772</v>
          </cell>
          <cell r="EA581">
            <v>-670.99368599965237</v>
          </cell>
          <cell r="EB581">
            <v>-532.66043199994601</v>
          </cell>
          <cell r="EC581">
            <v>-607.47083799983375</v>
          </cell>
          <cell r="ED581">
            <v>-182.30288899992593</v>
          </cell>
        </row>
        <row r="583">
          <cell r="A583" t="str">
            <v>Gas Generation</v>
          </cell>
        </row>
        <row r="584">
          <cell r="F584">
            <v>4.2269200000155251</v>
          </cell>
          <cell r="G584">
            <v>-6.6597299999848474</v>
          </cell>
          <cell r="H584">
            <v>-60.041129999997793</v>
          </cell>
          <cell r="I584">
            <v>0</v>
          </cell>
          <cell r="J584">
            <v>0</v>
          </cell>
          <cell r="K584">
            <v>0</v>
          </cell>
          <cell r="L584">
            <v>-75.274890000000596</v>
          </cell>
          <cell r="M584">
            <v>-63.199359999998705</v>
          </cell>
          <cell r="N584">
            <v>-9.434320000000298</v>
          </cell>
          <cell r="O584">
            <v>-104.85915000003297</v>
          </cell>
          <cell r="P584">
            <v>0</v>
          </cell>
          <cell r="Q584">
            <v>-0.4137300000002142</v>
          </cell>
          <cell r="R584">
            <v>-612.75985000049695</v>
          </cell>
          <cell r="S584">
            <v>2.7878700000001118</v>
          </cell>
          <cell r="T584">
            <v>0</v>
          </cell>
          <cell r="U584">
            <v>-26.770080000002054</v>
          </cell>
          <cell r="V584">
            <v>-17.885290000005625</v>
          </cell>
          <cell r="W584">
            <v>-9.9499700000014855</v>
          </cell>
          <cell r="X584">
            <v>0</v>
          </cell>
          <cell r="Y584">
            <v>-144.56943999999203</v>
          </cell>
          <cell r="Z584">
            <v>-89.331640000047628</v>
          </cell>
          <cell r="AA584">
            <v>-186.10221000001184</v>
          </cell>
          <cell r="AB584">
            <v>-137.23998999997275</v>
          </cell>
          <cell r="AC584">
            <v>-2.2203999999910593</v>
          </cell>
          <cell r="AD584">
            <v>-1.4786999999778345</v>
          </cell>
          <cell r="AE584">
            <v>-524.92049000039697</v>
          </cell>
          <cell r="AF584">
            <v>-5.559999990509823E-3</v>
          </cell>
          <cell r="AG584">
            <v>-1.9158300000126474</v>
          </cell>
          <cell r="AH584">
            <v>-0.46506999999837717</v>
          </cell>
          <cell r="AI584">
            <v>-29.498519999993732</v>
          </cell>
          <cell r="AJ584">
            <v>0</v>
          </cell>
          <cell r="AK584">
            <v>0</v>
          </cell>
          <cell r="AL584">
            <v>-81.1646999999939</v>
          </cell>
          <cell r="AM584">
            <v>-91.822820000001229</v>
          </cell>
          <cell r="AN584">
            <v>-181.74255000002449</v>
          </cell>
          <cell r="AO584">
            <v>-130.16256000002613</v>
          </cell>
          <cell r="AP584">
            <v>-3.9173200000077486</v>
          </cell>
          <cell r="AQ584">
            <v>-4.225559999991674</v>
          </cell>
          <cell r="AR584">
            <v>-561.11918999999762</v>
          </cell>
          <cell r="AS584">
            <v>2.0074599999934435</v>
          </cell>
          <cell r="AT584">
            <v>-18.076939999999013</v>
          </cell>
          <cell r="AU584">
            <v>-19.27846000000136</v>
          </cell>
          <cell r="AV584">
            <v>-15.074380000005476</v>
          </cell>
          <cell r="AW584">
            <v>0</v>
          </cell>
          <cell r="AX584">
            <v>-46.200349999999162</v>
          </cell>
          <cell r="AY584">
            <v>-58.611010000022361</v>
          </cell>
          <cell r="AZ584">
            <v>-145.88224999996601</v>
          </cell>
          <cell r="BA584">
            <v>-192.3045099999872</v>
          </cell>
          <cell r="BB584">
            <v>-69.353839999996126</v>
          </cell>
          <cell r="BC584">
            <v>1.6550900000002002</v>
          </cell>
          <cell r="BD584">
            <v>0</v>
          </cell>
          <cell r="BE584">
            <v>-292.4719800001476</v>
          </cell>
          <cell r="BF584">
            <v>-6.9995599999965634</v>
          </cell>
          <cell r="BG584">
            <v>-149.44375999999465</v>
          </cell>
          <cell r="BH584">
            <v>7.8181299999996554</v>
          </cell>
          <cell r="BI584">
            <v>-1.1800699999948847</v>
          </cell>
          <cell r="BJ584">
            <v>0</v>
          </cell>
          <cell r="BK584">
            <v>0</v>
          </cell>
          <cell r="BL584">
            <v>-33.89767999999458</v>
          </cell>
          <cell r="BM584">
            <v>-66.654670000018086</v>
          </cell>
          <cell r="BN584">
            <v>-27.189689999999246</v>
          </cell>
          <cell r="BO584">
            <v>-12.591339999984484</v>
          </cell>
          <cell r="BP584">
            <v>0</v>
          </cell>
          <cell r="BQ584">
            <v>-2.3333400000046822</v>
          </cell>
          <cell r="BR584">
            <v>-216.60893999994732</v>
          </cell>
          <cell r="BS584">
            <v>0</v>
          </cell>
          <cell r="BT584">
            <v>1.3587699999989127</v>
          </cell>
          <cell r="BU584">
            <v>0.6071299999994153</v>
          </cell>
          <cell r="BV584">
            <v>1.0034999999916181</v>
          </cell>
          <cell r="BW584">
            <v>0</v>
          </cell>
          <cell r="BX584">
            <v>0</v>
          </cell>
          <cell r="BY584">
            <v>-46.990950000006706</v>
          </cell>
          <cell r="BZ584">
            <v>-65.927649999968708</v>
          </cell>
          <cell r="CA584">
            <v>-102.0603500000143</v>
          </cell>
          <cell r="CB584">
            <v>-5.2222300000139512</v>
          </cell>
          <cell r="CC584">
            <v>0</v>
          </cell>
          <cell r="CD584">
            <v>0.62284000000363449</v>
          </cell>
          <cell r="CE584">
            <v>-278.15889999992214</v>
          </cell>
          <cell r="CF584">
            <v>-11.873630000001867</v>
          </cell>
          <cell r="CG584">
            <v>-8.125049999973271</v>
          </cell>
          <cell r="CH584">
            <v>3.6433999999972002</v>
          </cell>
          <cell r="CI584">
            <v>10.258719999983441</v>
          </cell>
          <cell r="CJ584">
            <v>0</v>
          </cell>
          <cell r="CK584">
            <v>0</v>
          </cell>
          <cell r="CL584">
            <v>-77.589589999988675</v>
          </cell>
          <cell r="CM584">
            <v>-114.60810999997193</v>
          </cell>
          <cell r="CN584">
            <v>-41.264130000025034</v>
          </cell>
          <cell r="CO584">
            <v>-31.963770000002114</v>
          </cell>
          <cell r="CP584">
            <v>-2.7227400000010675</v>
          </cell>
          <cell r="CQ584">
            <v>-3.9139999999897555</v>
          </cell>
          <cell r="CR584">
            <v>-239.51276999968104</v>
          </cell>
          <cell r="CS584">
            <v>-2.0100700000039069</v>
          </cell>
          <cell r="CT584">
            <v>-27.361470000003465</v>
          </cell>
          <cell r="CU584">
            <v>-6.7056100000008882</v>
          </cell>
          <cell r="CV584">
            <v>-6.1701000000030035</v>
          </cell>
          <cell r="CW584">
            <v>-2.3200000000542786E-3</v>
          </cell>
          <cell r="CX584">
            <v>-3.7460700000010547</v>
          </cell>
          <cell r="CY584">
            <v>-65.485750000021653</v>
          </cell>
          <cell r="CZ584">
            <v>-64.147989999968559</v>
          </cell>
          <cell r="DA584">
            <v>-9.9357799999997951</v>
          </cell>
          <cell r="DB584">
            <v>-47.162149999989197</v>
          </cell>
          <cell r="DC584">
            <v>-1.5675400000036461</v>
          </cell>
          <cell r="DD584">
            <v>-5.2179199999955017</v>
          </cell>
          <cell r="DE584">
            <v>-371.50637999991886</v>
          </cell>
          <cell r="DF584">
            <v>-1.4929699999993318</v>
          </cell>
          <cell r="DG584">
            <v>-6.853690000003553</v>
          </cell>
          <cell r="DH584">
            <v>2.8600699999988137</v>
          </cell>
          <cell r="DI584">
            <v>-8.9634099999966566</v>
          </cell>
          <cell r="DJ584">
            <v>0</v>
          </cell>
          <cell r="DK584">
            <v>-6.7528500000044005</v>
          </cell>
          <cell r="DL584">
            <v>-69.879570000019157</v>
          </cell>
          <cell r="DM584">
            <v>-106.95191000000341</v>
          </cell>
          <cell r="DN584">
            <v>-99.961840000003576</v>
          </cell>
          <cell r="DO584">
            <v>-35.224930000025779</v>
          </cell>
          <cell r="DP584">
            <v>-5.5163699999975506</v>
          </cell>
          <cell r="DQ584">
            <v>-32.768909999984317</v>
          </cell>
          <cell r="DR584">
            <v>-360.45781000028364</v>
          </cell>
          <cell r="DS584">
            <v>38.647430000011809</v>
          </cell>
          <cell r="DT584">
            <v>-10.320459999988088</v>
          </cell>
          <cell r="DU584">
            <v>-9.7693699999945238</v>
          </cell>
          <cell r="DV584">
            <v>-7.5756399999954738</v>
          </cell>
          <cell r="DW584">
            <v>0</v>
          </cell>
          <cell r="DX584">
            <v>0</v>
          </cell>
          <cell r="DY584">
            <v>-103.60804000002099</v>
          </cell>
          <cell r="DZ584">
            <v>-78.104999999981374</v>
          </cell>
          <cell r="EA584">
            <v>-142.00578000000678</v>
          </cell>
          <cell r="EB584">
            <v>-99.452230000024429</v>
          </cell>
          <cell r="EC584">
            <v>8.0561299999972107</v>
          </cell>
          <cell r="ED584">
            <v>43.675149999995483</v>
          </cell>
        </row>
        <row r="585"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  <cell r="BZ585">
            <v>0</v>
          </cell>
          <cell r="CA585">
            <v>0</v>
          </cell>
          <cell r="CB585">
            <v>0</v>
          </cell>
          <cell r="CC585">
            <v>0</v>
          </cell>
          <cell r="CD585">
            <v>0</v>
          </cell>
          <cell r="CE585">
            <v>0</v>
          </cell>
          <cell r="CF585">
            <v>0</v>
          </cell>
          <cell r="CG585">
            <v>0</v>
          </cell>
          <cell r="CH585">
            <v>0</v>
          </cell>
          <cell r="CI585">
            <v>0</v>
          </cell>
          <cell r="CJ585">
            <v>0</v>
          </cell>
          <cell r="CK585">
            <v>0</v>
          </cell>
          <cell r="CL585">
            <v>0</v>
          </cell>
          <cell r="CM585">
            <v>0</v>
          </cell>
          <cell r="CN585">
            <v>0</v>
          </cell>
          <cell r="CO585">
            <v>0</v>
          </cell>
          <cell r="CP585">
            <v>0</v>
          </cell>
          <cell r="CQ585">
            <v>0</v>
          </cell>
          <cell r="CR585">
            <v>0</v>
          </cell>
          <cell r="CS585">
            <v>0</v>
          </cell>
          <cell r="CT585">
            <v>0</v>
          </cell>
          <cell r="CU585">
            <v>0</v>
          </cell>
          <cell r="CV585">
            <v>0</v>
          </cell>
          <cell r="CW585">
            <v>0</v>
          </cell>
          <cell r="CX585">
            <v>0</v>
          </cell>
          <cell r="CY585">
            <v>0</v>
          </cell>
          <cell r="CZ585">
            <v>0</v>
          </cell>
          <cell r="DA585">
            <v>0</v>
          </cell>
          <cell r="DB585">
            <v>0</v>
          </cell>
          <cell r="DC585">
            <v>0</v>
          </cell>
          <cell r="DD585">
            <v>0</v>
          </cell>
          <cell r="DE585">
            <v>0</v>
          </cell>
          <cell r="DF585">
            <v>0</v>
          </cell>
          <cell r="DG585">
            <v>0</v>
          </cell>
          <cell r="DH585">
            <v>0</v>
          </cell>
          <cell r="DI585">
            <v>0</v>
          </cell>
          <cell r="DJ585">
            <v>0</v>
          </cell>
          <cell r="DK585">
            <v>0</v>
          </cell>
          <cell r="DL585">
            <v>0</v>
          </cell>
          <cell r="DM585">
            <v>0</v>
          </cell>
          <cell r="DN585">
            <v>0</v>
          </cell>
          <cell r="DO585">
            <v>0</v>
          </cell>
          <cell r="DP585">
            <v>0</v>
          </cell>
          <cell r="DQ585">
            <v>0</v>
          </cell>
          <cell r="DR585">
            <v>0</v>
          </cell>
          <cell r="DS585">
            <v>0</v>
          </cell>
          <cell r="DT585">
            <v>0</v>
          </cell>
          <cell r="DU585">
            <v>0</v>
          </cell>
          <cell r="DV585">
            <v>0</v>
          </cell>
          <cell r="DW585">
            <v>0</v>
          </cell>
          <cell r="DX585">
            <v>0</v>
          </cell>
          <cell r="DY585">
            <v>0</v>
          </cell>
          <cell r="DZ585">
            <v>0</v>
          </cell>
          <cell r="EA585">
            <v>0</v>
          </cell>
          <cell r="EB585">
            <v>0</v>
          </cell>
          <cell r="EC585">
            <v>0</v>
          </cell>
          <cell r="ED585">
            <v>0</v>
          </cell>
        </row>
        <row r="586">
          <cell r="F586">
            <v>-55.747000000003027</v>
          </cell>
          <cell r="G586">
            <v>-28.583539999992354</v>
          </cell>
          <cell r="H586">
            <v>-39.518329999991693</v>
          </cell>
          <cell r="I586">
            <v>-85.601006000011694</v>
          </cell>
          <cell r="J586">
            <v>-134.38727999996627</v>
          </cell>
          <cell r="K586">
            <v>-9.9252509999205358</v>
          </cell>
          <cell r="L586">
            <v>-10</v>
          </cell>
          <cell r="M586">
            <v>-1.2794909999938682</v>
          </cell>
          <cell r="N586">
            <v>-3.8902590000070632</v>
          </cell>
          <cell r="O586">
            <v>-18.695550000004005</v>
          </cell>
          <cell r="P586">
            <v>-135.18723999999929</v>
          </cell>
          <cell r="Q586">
            <v>-61.560465000016848</v>
          </cell>
          <cell r="R586">
            <v>-1306.7675550002605</v>
          </cell>
          <cell r="S586">
            <v>-5.4682000000029802</v>
          </cell>
          <cell r="T586">
            <v>-31.352390000014566</v>
          </cell>
          <cell r="U586">
            <v>-44.941500000015367</v>
          </cell>
          <cell r="V586">
            <v>-55.750880000006873</v>
          </cell>
          <cell r="W586">
            <v>-118.43530000001192</v>
          </cell>
          <cell r="X586">
            <v>-107.9852199999732</v>
          </cell>
          <cell r="Y586">
            <v>-266.52252999995835</v>
          </cell>
          <cell r="Z586">
            <v>-277.0709579999675</v>
          </cell>
          <cell r="AA586">
            <v>-227.46625699999277</v>
          </cell>
          <cell r="AB586">
            <v>-107.33075000002282</v>
          </cell>
          <cell r="AC586">
            <v>-20.098850000009406</v>
          </cell>
          <cell r="AD586">
            <v>-44.344719999993686</v>
          </cell>
          <cell r="AE586">
            <v>-991.49903499986976</v>
          </cell>
          <cell r="AF586">
            <v>-43.285670000012033</v>
          </cell>
          <cell r="AG586">
            <v>-32.623480000009295</v>
          </cell>
          <cell r="AH586">
            <v>-74.466950000001816</v>
          </cell>
          <cell r="AI586">
            <v>-39.230839999974705</v>
          </cell>
          <cell r="AJ586">
            <v>-82.497677000064868</v>
          </cell>
          <cell r="AK586">
            <v>-40.232230000023264</v>
          </cell>
          <cell r="AL586">
            <v>-81.915139999997336</v>
          </cell>
          <cell r="AM586">
            <v>-165.10757200000808</v>
          </cell>
          <cell r="AN586">
            <v>-197.6543899999815</v>
          </cell>
          <cell r="AO586">
            <v>-83.75228299992159</v>
          </cell>
          <cell r="AP586">
            <v>-64.836019999987911</v>
          </cell>
          <cell r="AQ586">
            <v>-85.896783000003779</v>
          </cell>
          <cell r="AR586">
            <v>-1066.8252180009149</v>
          </cell>
          <cell r="AS586">
            <v>-19.769102000020212</v>
          </cell>
          <cell r="AT586">
            <v>-29.000479999987874</v>
          </cell>
          <cell r="AU586">
            <v>-50.71506000001682</v>
          </cell>
          <cell r="AV586">
            <v>-40.034060000005411</v>
          </cell>
          <cell r="AW586">
            <v>-38.137380000000121</v>
          </cell>
          <cell r="AX586">
            <v>-206.45774999997229</v>
          </cell>
          <cell r="AY586">
            <v>-181.35513400001219</v>
          </cell>
          <cell r="AZ586">
            <v>-156.81239100004314</v>
          </cell>
          <cell r="BA586">
            <v>-196.10791100002825</v>
          </cell>
          <cell r="BB586">
            <v>-68.68894000002183</v>
          </cell>
          <cell r="BC586">
            <v>-37.983070000016596</v>
          </cell>
          <cell r="BD586">
            <v>-41.763940000004368</v>
          </cell>
          <cell r="BE586">
            <v>-234.43328999960795</v>
          </cell>
          <cell r="BF586">
            <v>-16.201910000003409</v>
          </cell>
          <cell r="BG586">
            <v>-17.01841499999864</v>
          </cell>
          <cell r="BH586">
            <v>-7.5414960000489373</v>
          </cell>
          <cell r="BI586">
            <v>-13.677399999985937</v>
          </cell>
          <cell r="BJ586">
            <v>-0.59059000000706874</v>
          </cell>
          <cell r="BK586">
            <v>-19.144800000009127</v>
          </cell>
          <cell r="BL586">
            <v>-76.041440000000875</v>
          </cell>
          <cell r="BM586">
            <v>-41.427942999987863</v>
          </cell>
          <cell r="BN586">
            <v>-24.145591000007698</v>
          </cell>
          <cell r="BO586">
            <v>-10.955529999977443</v>
          </cell>
          <cell r="BP586">
            <v>9.1235919999890029</v>
          </cell>
          <cell r="BQ586">
            <v>-16.811767000006512</v>
          </cell>
          <cell r="BR586">
            <v>-199.96409899927676</v>
          </cell>
          <cell r="BS586">
            <v>-11.166010999993887</v>
          </cell>
          <cell r="BT586">
            <v>-3.905538000020897</v>
          </cell>
          <cell r="BU586">
            <v>-7.1220500000054017</v>
          </cell>
          <cell r="BV586">
            <v>-8.2641420000290964</v>
          </cell>
          <cell r="BW586">
            <v>-15.698769999988144</v>
          </cell>
          <cell r="BX586">
            <v>-16.915189999999711</v>
          </cell>
          <cell r="BY586">
            <v>-100.33383000001777</v>
          </cell>
          <cell r="BZ586">
            <v>-62.756090999988373</v>
          </cell>
          <cell r="CA586">
            <v>44.001114000013331</v>
          </cell>
          <cell r="CB586">
            <v>-10.979200000030687</v>
          </cell>
          <cell r="CC586">
            <v>-3.6512909999873955</v>
          </cell>
          <cell r="CD586">
            <v>-3.173099999956321</v>
          </cell>
          <cell r="CE586">
            <v>-333.61272500036284</v>
          </cell>
          <cell r="CF586">
            <v>-35.210286999994423</v>
          </cell>
          <cell r="CG586">
            <v>-3.3355909999809228</v>
          </cell>
          <cell r="CH586">
            <v>6.9480670000193641</v>
          </cell>
          <cell r="CI586">
            <v>-8.6165750000218395</v>
          </cell>
          <cell r="CJ586">
            <v>7.8228299999900628</v>
          </cell>
          <cell r="CK586">
            <v>-54.648858000000473</v>
          </cell>
          <cell r="CL586">
            <v>-131.606380000012</v>
          </cell>
          <cell r="CM586">
            <v>-64.778022999991663</v>
          </cell>
          <cell r="CN586">
            <v>-9.2625600000028498</v>
          </cell>
          <cell r="CO586">
            <v>-23.923000000009779</v>
          </cell>
          <cell r="CP586">
            <v>-3.5569919999688864</v>
          </cell>
          <cell r="CQ586">
            <v>-13.445356000011088</v>
          </cell>
          <cell r="CR586">
            <v>-209.28174400003627</v>
          </cell>
          <cell r="CS586">
            <v>-12.226422999985516</v>
          </cell>
          <cell r="CT586">
            <v>-9.5015940000012051</v>
          </cell>
          <cell r="CU586">
            <v>-11.522949999984121</v>
          </cell>
          <cell r="CV586">
            <v>2.942518999974709</v>
          </cell>
          <cell r="CW586">
            <v>1.0269999998854473E-2</v>
          </cell>
          <cell r="CX586">
            <v>-47.55353199999081</v>
          </cell>
          <cell r="CY586">
            <v>-54.873019999999087</v>
          </cell>
          <cell r="CZ586">
            <v>-45.199393999995664</v>
          </cell>
          <cell r="DA586">
            <v>1.9217779999889899</v>
          </cell>
          <cell r="DB586">
            <v>3.9526539999933448</v>
          </cell>
          <cell r="DC586">
            <v>-3.6652020000037737</v>
          </cell>
          <cell r="DD586">
            <v>-33.566850000002887</v>
          </cell>
          <cell r="DE586">
            <v>-488.54604499973357</v>
          </cell>
          <cell r="DF586">
            <v>-6.2496410000021569</v>
          </cell>
          <cell r="DG586">
            <v>-22.841824999981327</v>
          </cell>
          <cell r="DH586">
            <v>-16.691778000007616</v>
          </cell>
          <cell r="DI586">
            <v>-91.009602000005543</v>
          </cell>
          <cell r="DJ586">
            <v>8.2588460000115447</v>
          </cell>
          <cell r="DK586">
            <v>-76.914190000010421</v>
          </cell>
          <cell r="DL586">
            <v>-124.90248699998483</v>
          </cell>
          <cell r="DM586">
            <v>-113.55813699995633</v>
          </cell>
          <cell r="DN586">
            <v>-39.963470000016969</v>
          </cell>
          <cell r="DO586">
            <v>-13.278507999988506</v>
          </cell>
          <cell r="DP586">
            <v>10.284132000000682</v>
          </cell>
          <cell r="DQ586">
            <v>-1.6793850000249222</v>
          </cell>
          <cell r="DR586">
            <v>-381.64573899982497</v>
          </cell>
          <cell r="DS586">
            <v>0.31102200000896119</v>
          </cell>
          <cell r="DT586">
            <v>-22.378681000001961</v>
          </cell>
          <cell r="DU586">
            <v>-5.6070060000056401</v>
          </cell>
          <cell r="DV586">
            <v>-9.193394999980228</v>
          </cell>
          <cell r="DW586">
            <v>16.376971999998204</v>
          </cell>
          <cell r="DX586">
            <v>-19.993706000008387</v>
          </cell>
          <cell r="DY586">
            <v>-133.47112000000197</v>
          </cell>
          <cell r="DZ586">
            <v>-138.54351099999622</v>
          </cell>
          <cell r="EA586">
            <v>-28.451853999984451</v>
          </cell>
          <cell r="EB586">
            <v>-5.7431470000010449</v>
          </cell>
          <cell r="EC586">
            <v>-8.2345909999858122</v>
          </cell>
          <cell r="ED586">
            <v>-26.716722000011941</v>
          </cell>
        </row>
        <row r="587"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1.1786999995820224E-2</v>
          </cell>
          <cell r="BF587">
            <v>0</v>
          </cell>
          <cell r="BG587">
            <v>0</v>
          </cell>
          <cell r="BH587">
            <v>0</v>
          </cell>
          <cell r="BI587">
            <v>1.1786999999458203E-2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  <cell r="BQ587">
            <v>0</v>
          </cell>
          <cell r="BR587">
            <v>-0.14233299999614246</v>
          </cell>
          <cell r="BS587">
            <v>-0.14233299999978044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  <cell r="BZ587">
            <v>0</v>
          </cell>
          <cell r="CA587">
            <v>0</v>
          </cell>
          <cell r="CB587">
            <v>0</v>
          </cell>
          <cell r="CC587">
            <v>0</v>
          </cell>
          <cell r="CD587">
            <v>0</v>
          </cell>
          <cell r="CE587">
            <v>0.36883899997337721</v>
          </cell>
          <cell r="CF587">
            <v>0.34609999999884167</v>
          </cell>
          <cell r="CG587">
            <v>1.618899999812129E-2</v>
          </cell>
          <cell r="CH587">
            <v>0</v>
          </cell>
          <cell r="CI587">
            <v>6.550000000061118E-3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P587">
            <v>0</v>
          </cell>
          <cell r="CQ587">
            <v>0</v>
          </cell>
          <cell r="CR587">
            <v>2.6222360000247136</v>
          </cell>
          <cell r="CS587">
            <v>0</v>
          </cell>
          <cell r="CT587">
            <v>2.5000000096042641E-4</v>
          </cell>
          <cell r="CU587">
            <v>0</v>
          </cell>
          <cell r="CV587">
            <v>2.8518459999995684</v>
          </cell>
          <cell r="CW587">
            <v>0</v>
          </cell>
          <cell r="CX587">
            <v>0</v>
          </cell>
          <cell r="CY587">
            <v>0</v>
          </cell>
          <cell r="CZ587">
            <v>-0.22985999999946216</v>
          </cell>
          <cell r="DA587">
            <v>0</v>
          </cell>
          <cell r="DB587">
            <v>0</v>
          </cell>
          <cell r="DC587">
            <v>0</v>
          </cell>
          <cell r="DD587">
            <v>0</v>
          </cell>
          <cell r="DE587">
            <v>-1.3308120000001509</v>
          </cell>
          <cell r="DF587">
            <v>0</v>
          </cell>
          <cell r="DG587">
            <v>-3.3993999997619539E-2</v>
          </cell>
          <cell r="DH587">
            <v>0</v>
          </cell>
          <cell r="DI587">
            <v>2.5007000000186963E-2</v>
          </cell>
          <cell r="DJ587">
            <v>0</v>
          </cell>
          <cell r="DK587">
            <v>0</v>
          </cell>
          <cell r="DL587">
            <v>0</v>
          </cell>
          <cell r="DM587">
            <v>-1.3359850000051665</v>
          </cell>
          <cell r="DN587">
            <v>0</v>
          </cell>
          <cell r="DO587">
            <v>1.4160000000629225E-2</v>
          </cell>
          <cell r="DP587">
            <v>0</v>
          </cell>
          <cell r="DQ587">
            <v>0</v>
          </cell>
          <cell r="DR587">
            <v>-18.029613999999128</v>
          </cell>
          <cell r="DS587">
            <v>0</v>
          </cell>
          <cell r="DT587">
            <v>-2.0388000000821194E-2</v>
          </cell>
          <cell r="DU587">
            <v>-1.5961999999490217E-2</v>
          </cell>
          <cell r="DV587">
            <v>-2.8873709999988932</v>
          </cell>
          <cell r="DW587">
            <v>0</v>
          </cell>
          <cell r="DX587">
            <v>0</v>
          </cell>
          <cell r="DY587">
            <v>-0.15893599999981234</v>
          </cell>
          <cell r="DZ587">
            <v>-15.065494000002218</v>
          </cell>
          <cell r="EA587">
            <v>1.524999999855936E-2</v>
          </cell>
          <cell r="EB587">
            <v>0.10328699999990931</v>
          </cell>
          <cell r="EC587">
            <v>0</v>
          </cell>
          <cell r="ED587">
            <v>0</v>
          </cell>
        </row>
        <row r="588">
          <cell r="F588">
            <v>0.93323299999974552</v>
          </cell>
          <cell r="G588">
            <v>-3.7003999998887593E-2</v>
          </cell>
          <cell r="H588">
            <v>-1.6436610000000655</v>
          </cell>
          <cell r="I588">
            <v>-19.694946000001437</v>
          </cell>
          <cell r="J588">
            <v>-15.283697000002576</v>
          </cell>
          <cell r="K588">
            <v>-53.381118999997852</v>
          </cell>
          <cell r="L588">
            <v>-140.35978350000369</v>
          </cell>
          <cell r="M588">
            <v>-117.80963899999915</v>
          </cell>
          <cell r="N588">
            <v>-70.585695000005217</v>
          </cell>
          <cell r="O588">
            <v>-1.0939174999984971</v>
          </cell>
          <cell r="P588">
            <v>-0.19628899999952409</v>
          </cell>
          <cell r="Q588">
            <v>-4.6069999989413191E-3</v>
          </cell>
          <cell r="R588">
            <v>-186.94695700000739</v>
          </cell>
          <cell r="S588">
            <v>0.92909099999997125</v>
          </cell>
          <cell r="T588">
            <v>-0.61722499999814318</v>
          </cell>
          <cell r="U588">
            <v>0.18353299999944284</v>
          </cell>
          <cell r="V588">
            <v>-1.1680369999994582</v>
          </cell>
          <cell r="W588">
            <v>-1.3789610000021639</v>
          </cell>
          <cell r="X588">
            <v>-7.7089280000000144</v>
          </cell>
          <cell r="Y588">
            <v>-62.196606500001508</v>
          </cell>
          <cell r="Z588">
            <v>-92.080494000001636</v>
          </cell>
          <cell r="AA588">
            <v>-15.170363500001258</v>
          </cell>
          <cell r="AB588">
            <v>-6.5685174999998708</v>
          </cell>
          <cell r="AC588">
            <v>-7.846849999987171E-2</v>
          </cell>
          <cell r="AD588">
            <v>-1.0919800000010582</v>
          </cell>
          <cell r="AE588">
            <v>-175.41766149998875</v>
          </cell>
          <cell r="AF588">
            <v>-0.48019399999975576</v>
          </cell>
          <cell r="AG588">
            <v>-0.18866699999944103</v>
          </cell>
          <cell r="AH588">
            <v>-0.51460100000076636</v>
          </cell>
          <cell r="AI588">
            <v>3.6428999999770895E-2</v>
          </cell>
          <cell r="AJ588">
            <v>-11.775375000001077</v>
          </cell>
          <cell r="AK588">
            <v>-6.7016970000004221</v>
          </cell>
          <cell r="AL588">
            <v>-51.871192499995232</v>
          </cell>
          <cell r="AM588">
            <v>-89.354988999999478</v>
          </cell>
          <cell r="AN588">
            <v>-13.481055999996897</v>
          </cell>
          <cell r="AO588">
            <v>-1.4174129999992147</v>
          </cell>
          <cell r="AP588">
            <v>0.43220500000097672</v>
          </cell>
          <cell r="AQ588">
            <v>-0.10111099999994622</v>
          </cell>
          <cell r="AR588">
            <v>-204.46829200003413</v>
          </cell>
          <cell r="AS588">
            <v>-7.4020000001837616E-3</v>
          </cell>
          <cell r="AT588">
            <v>-0.21650100000078965</v>
          </cell>
          <cell r="AU588">
            <v>-2.3102780000008352</v>
          </cell>
          <cell r="AV588">
            <v>1.2535999998362968E-2</v>
          </cell>
          <cell r="AW588">
            <v>-5.491968000002089</v>
          </cell>
          <cell r="AX588">
            <v>-7.427810999999565</v>
          </cell>
          <cell r="AY588">
            <v>-85.24233500000264</v>
          </cell>
          <cell r="AZ588">
            <v>-92.327203999997437</v>
          </cell>
          <cell r="BA588">
            <v>-10.659873500000685</v>
          </cell>
          <cell r="BB588">
            <v>-0.60573649999787449</v>
          </cell>
          <cell r="BC588">
            <v>-0.10508699999991222</v>
          </cell>
          <cell r="BD588">
            <v>-8.663199999864446E-2</v>
          </cell>
          <cell r="BE588">
            <v>-8.961881999974139</v>
          </cell>
          <cell r="BF588">
            <v>0</v>
          </cell>
          <cell r="BG588">
            <v>-2.3140889999995125</v>
          </cell>
          <cell r="BH588">
            <v>0.82227600000078382</v>
          </cell>
          <cell r="BI588">
            <v>8.3572000001367996E-2</v>
          </cell>
          <cell r="BJ588">
            <v>0.6592689999997674</v>
          </cell>
          <cell r="BK588">
            <v>-3.8446560000011232</v>
          </cell>
          <cell r="BL588">
            <v>0.16152900000088266</v>
          </cell>
          <cell r="BM588">
            <v>-7.2100449999998091</v>
          </cell>
          <cell r="BN588">
            <v>-0.9960319999991043</v>
          </cell>
          <cell r="BO588">
            <v>2.628089000001637</v>
          </cell>
          <cell r="BP588">
            <v>0.35229500000059488</v>
          </cell>
          <cell r="BQ588">
            <v>0.69591000000036729</v>
          </cell>
          <cell r="BR588">
            <v>-10.424300000013318</v>
          </cell>
          <cell r="BS588">
            <v>-0.26884400000017195</v>
          </cell>
          <cell r="BT588">
            <v>1.0868339999997261</v>
          </cell>
          <cell r="BU588">
            <v>3.6608095000010508</v>
          </cell>
          <cell r="BV588">
            <v>0.10076000000117347</v>
          </cell>
          <cell r="BW588">
            <v>1.7214729999996052</v>
          </cell>
          <cell r="BX588">
            <v>0.13730499999837775</v>
          </cell>
          <cell r="BY588">
            <v>-6.8627055000033579</v>
          </cell>
          <cell r="BZ588">
            <v>-8.20115000000078</v>
          </cell>
          <cell r="CA588">
            <v>-3.9815819999985251</v>
          </cell>
          <cell r="CB588">
            <v>1.8477319999983592</v>
          </cell>
          <cell r="CC588">
            <v>4.6525000001565786E-2</v>
          </cell>
          <cell r="CD588">
            <v>0.28854299999875366</v>
          </cell>
          <cell r="CE588">
            <v>16.762618000007933</v>
          </cell>
          <cell r="CF588">
            <v>0.314276000000973</v>
          </cell>
          <cell r="CG588">
            <v>0.6483379999990575</v>
          </cell>
          <cell r="CH588">
            <v>2.8002214999996795</v>
          </cell>
          <cell r="CI588">
            <v>0.12675499999932072</v>
          </cell>
          <cell r="CJ588">
            <v>-5.7673959999992803</v>
          </cell>
          <cell r="CK588">
            <v>-0.71823100000074191</v>
          </cell>
          <cell r="CL588">
            <v>-13.239571999998589</v>
          </cell>
          <cell r="CM588">
            <v>26.287393499998871</v>
          </cell>
          <cell r="CN588">
            <v>0.84171800000149233</v>
          </cell>
          <cell r="CO588">
            <v>4.1889000000010128</v>
          </cell>
          <cell r="CP588">
            <v>1.9865179999997054</v>
          </cell>
          <cell r="CQ588">
            <v>-0.70630299999902491</v>
          </cell>
          <cell r="CR588">
            <v>-23.63431300004595</v>
          </cell>
          <cell r="CS588">
            <v>-0.94032399999923655</v>
          </cell>
          <cell r="CT588">
            <v>-3.8020215000015014</v>
          </cell>
          <cell r="CU588">
            <v>-0.74537599999894155</v>
          </cell>
          <cell r="CV588">
            <v>0.15342000000055123</v>
          </cell>
          <cell r="CW588">
            <v>1.5981950000004872</v>
          </cell>
          <cell r="CX588">
            <v>-0.91955199999938486</v>
          </cell>
          <cell r="CY588">
            <v>-7.5369129999999132</v>
          </cell>
          <cell r="CZ588">
            <v>-12.575814499999979</v>
          </cell>
          <cell r="DA588">
            <v>-0.8871209999997518</v>
          </cell>
          <cell r="DB588">
            <v>3.9634724999996251</v>
          </cell>
          <cell r="DC588">
            <v>-2.1330290000005334</v>
          </cell>
          <cell r="DD588">
            <v>0.19075049999992189</v>
          </cell>
          <cell r="DE588">
            <v>-48.503609000006691</v>
          </cell>
          <cell r="DF588">
            <v>-6.2635900000004767</v>
          </cell>
          <cell r="DG588">
            <v>0.93217299999923853</v>
          </cell>
          <cell r="DH588">
            <v>1.6112124999999651</v>
          </cell>
          <cell r="DI588">
            <v>-0.96659950000139361</v>
          </cell>
          <cell r="DJ588">
            <v>-0.10453449999840814</v>
          </cell>
          <cell r="DK588">
            <v>-2.9815149999976711</v>
          </cell>
          <cell r="DL588">
            <v>-18.325216999997792</v>
          </cell>
          <cell r="DM588">
            <v>-14.324167999991914</v>
          </cell>
          <cell r="DN588">
            <v>-4.6182334999975865</v>
          </cell>
          <cell r="DO588">
            <v>-0.16365399999995134</v>
          </cell>
          <cell r="DP588">
            <v>3.1302279999999882</v>
          </cell>
          <cell r="DQ588">
            <v>-6.4297110000006796</v>
          </cell>
          <cell r="DR588">
            <v>-114.6577174999984</v>
          </cell>
          <cell r="DS588">
            <v>-6.1024600000018836</v>
          </cell>
          <cell r="DT588">
            <v>-1.7925660000000789</v>
          </cell>
          <cell r="DU588">
            <v>-0.18684099999882164</v>
          </cell>
          <cell r="DV588">
            <v>-1.3542190000007395</v>
          </cell>
          <cell r="DW588">
            <v>1.259621999997762</v>
          </cell>
          <cell r="DX588">
            <v>-3.3997000000454136E-2</v>
          </cell>
          <cell r="DY588">
            <v>-33.928165000001172</v>
          </cell>
          <cell r="DZ588">
            <v>-77.447281500004465</v>
          </cell>
          <cell r="EA588">
            <v>-0.83384599999772036</v>
          </cell>
          <cell r="EB588">
            <v>-7.2296729999980016</v>
          </cell>
          <cell r="EC588">
            <v>-5.8978000000934117E-2</v>
          </cell>
          <cell r="ED588">
            <v>13.050687000000835</v>
          </cell>
        </row>
        <row r="589">
          <cell r="F589">
            <v>-41.188609999982873</v>
          </cell>
          <cell r="G589">
            <v>-35.836059999972349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-19.065549999999348</v>
          </cell>
          <cell r="Q589">
            <v>-0.94057999999495223</v>
          </cell>
          <cell r="R589">
            <v>-196.54414999997243</v>
          </cell>
          <cell r="S589">
            <v>-27.372499999997672</v>
          </cell>
          <cell r="T589">
            <v>-21.248829999996815</v>
          </cell>
          <cell r="U589">
            <v>-26.556429999996908</v>
          </cell>
          <cell r="V589">
            <v>-17.894289999996545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-9.4377500000118744</v>
          </cell>
          <cell r="AB589">
            <v>-24.643550000007963</v>
          </cell>
          <cell r="AC589">
            <v>-32.386980000010226</v>
          </cell>
          <cell r="AD589">
            <v>-37.003820000012638</v>
          </cell>
          <cell r="AE589">
            <v>-302.04132999991998</v>
          </cell>
          <cell r="AF589">
            <v>-78.869729999976698</v>
          </cell>
          <cell r="AG589">
            <v>-19.284639999998035</v>
          </cell>
          <cell r="AH589">
            <v>-19.785369999997783</v>
          </cell>
          <cell r="AI589">
            <v>-6.2045899999939138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-43.155759999994189</v>
          </cell>
          <cell r="AP589">
            <v>-54.819799999997485</v>
          </cell>
          <cell r="AQ589">
            <v>-79.921440000005532</v>
          </cell>
          <cell r="AR589">
            <v>-469.7882199997548</v>
          </cell>
          <cell r="AS589">
            <v>-105.19180000000051</v>
          </cell>
          <cell r="AT589">
            <v>-31.727229999989504</v>
          </cell>
          <cell r="AU589">
            <v>-11.568599999998696</v>
          </cell>
          <cell r="AV589">
            <v>-9.0943200000037905</v>
          </cell>
          <cell r="AW589">
            <v>0</v>
          </cell>
          <cell r="AX589">
            <v>0</v>
          </cell>
          <cell r="AY589">
            <v>0</v>
          </cell>
          <cell r="AZ589">
            <v>-48.363500000006752</v>
          </cell>
          <cell r="BA589">
            <v>-122.57404999999562</v>
          </cell>
          <cell r="BB589">
            <v>-67.882299999997485</v>
          </cell>
          <cell r="BC589">
            <v>-38.289900000003399</v>
          </cell>
          <cell r="BD589">
            <v>-35.09651999999187</v>
          </cell>
          <cell r="BE589">
            <v>-100.59608000004664</v>
          </cell>
          <cell r="BF589">
            <v>25.14067000002251</v>
          </cell>
          <cell r="BG589">
            <v>-30.217300000003888</v>
          </cell>
          <cell r="BH589">
            <v>-4.5669500000003609</v>
          </cell>
          <cell r="BI589">
            <v>-1.4713000000047032</v>
          </cell>
          <cell r="BJ589">
            <v>0</v>
          </cell>
          <cell r="BK589">
            <v>-16.023780000003171</v>
          </cell>
          <cell r="BL589">
            <v>-12.333339999997406</v>
          </cell>
          <cell r="BM589">
            <v>-32.153019999997923</v>
          </cell>
          <cell r="BN589">
            <v>-8.9081099999893922</v>
          </cell>
          <cell r="BO589">
            <v>-10.50523000000976</v>
          </cell>
          <cell r="BP589">
            <v>-0.42373000000952743</v>
          </cell>
          <cell r="BQ589">
            <v>-9.1339900000020862</v>
          </cell>
          <cell r="BR589">
            <v>-185.76665000012144</v>
          </cell>
          <cell r="BS589">
            <v>0</v>
          </cell>
          <cell r="BT589">
            <v>84.28076000000874</v>
          </cell>
          <cell r="BU589">
            <v>0</v>
          </cell>
          <cell r="BV589">
            <v>0.84888000000501052</v>
          </cell>
          <cell r="BW589">
            <v>0</v>
          </cell>
          <cell r="BX589">
            <v>0</v>
          </cell>
          <cell r="BY589">
            <v>-21.078659999999218</v>
          </cell>
          <cell r="BZ589">
            <v>-54.898409999994328</v>
          </cell>
          <cell r="CA589">
            <v>-116.42363000000478</v>
          </cell>
          <cell r="CB589">
            <v>-2.3860200000053737</v>
          </cell>
          <cell r="CC589">
            <v>3.9225399999995716</v>
          </cell>
          <cell r="CD589">
            <v>-80.032110000000102</v>
          </cell>
          <cell r="CE589">
            <v>-94.455579999834299</v>
          </cell>
          <cell r="CF589">
            <v>25.04759999999078</v>
          </cell>
          <cell r="CG589">
            <v>-4.5142300000006799</v>
          </cell>
          <cell r="CH589">
            <v>0</v>
          </cell>
          <cell r="CI589">
            <v>-1.8628400000015972</v>
          </cell>
          <cell r="CJ589">
            <v>0</v>
          </cell>
          <cell r="CK589">
            <v>2.3114499999937834</v>
          </cell>
          <cell r="CL589">
            <v>-25.058179999992717</v>
          </cell>
          <cell r="CM589">
            <v>-41.613140000001295</v>
          </cell>
          <cell r="CN589">
            <v>-17.05704000001424</v>
          </cell>
          <cell r="CO589">
            <v>-23.246180000001914</v>
          </cell>
          <cell r="CP589">
            <v>-2.8751699999993434</v>
          </cell>
          <cell r="CQ589">
            <v>-5.5878500000108033</v>
          </cell>
          <cell r="CR589">
            <v>-169.10429000016302</v>
          </cell>
          <cell r="CS589">
            <v>-3.3329700000031153</v>
          </cell>
          <cell r="CT589">
            <v>-3.8722399999969639</v>
          </cell>
          <cell r="CU589">
            <v>0.97701999999844702</v>
          </cell>
          <cell r="CV589">
            <v>-0.83344999999098945</v>
          </cell>
          <cell r="CW589">
            <v>0</v>
          </cell>
          <cell r="CX589">
            <v>-10.300810000000638</v>
          </cell>
          <cell r="CY589">
            <v>-23.403290000002016</v>
          </cell>
          <cell r="CZ589">
            <v>-64.420199999993201</v>
          </cell>
          <cell r="DA589">
            <v>-44.722070000017993</v>
          </cell>
          <cell r="DB589">
            <v>-10.974959999992279</v>
          </cell>
          <cell r="DC589">
            <v>-7.5718900000065332</v>
          </cell>
          <cell r="DD589">
            <v>-0.64942999999038875</v>
          </cell>
          <cell r="DE589">
            <v>-135.90789999999106</v>
          </cell>
          <cell r="DF589">
            <v>-1.9845400000049267</v>
          </cell>
          <cell r="DG589">
            <v>-18.660319999995409</v>
          </cell>
          <cell r="DH589">
            <v>-1.5822399999960908</v>
          </cell>
          <cell r="DI589">
            <v>0.74146000000473578</v>
          </cell>
          <cell r="DJ589">
            <v>0</v>
          </cell>
          <cell r="DK589">
            <v>-2.6710800000000745</v>
          </cell>
          <cell r="DL589">
            <v>-30.112939999991795</v>
          </cell>
          <cell r="DM589">
            <v>-36.26345999998739</v>
          </cell>
          <cell r="DN589">
            <v>-29.430439999996452</v>
          </cell>
          <cell r="DO589">
            <v>-19.416289999993751</v>
          </cell>
          <cell r="DP589">
            <v>-19.627389999994193</v>
          </cell>
          <cell r="DQ589">
            <v>23.099340000015218</v>
          </cell>
          <cell r="DR589">
            <v>-151.58682999992743</v>
          </cell>
          <cell r="DS589">
            <v>-74.330230000021402</v>
          </cell>
          <cell r="DT589">
            <v>-8.3264599999965867</v>
          </cell>
          <cell r="DU589">
            <v>-0.92929000000003725</v>
          </cell>
          <cell r="DV589">
            <v>-16.736649999991641</v>
          </cell>
          <cell r="DW589">
            <v>0</v>
          </cell>
          <cell r="DX589">
            <v>-5.2111499999955413</v>
          </cell>
          <cell r="DY589">
            <v>-22.682359999991604</v>
          </cell>
          <cell r="DZ589">
            <v>-26.207090000010794</v>
          </cell>
          <cell r="EA589">
            <v>-45.655939999996917</v>
          </cell>
          <cell r="EB589">
            <v>-18.851090000011027</v>
          </cell>
          <cell r="EC589">
            <v>-14.477859999999055</v>
          </cell>
          <cell r="ED589">
            <v>81.821290000021691</v>
          </cell>
        </row>
        <row r="590">
          <cell r="F590">
            <v>-3.7296999999962281</v>
          </cell>
          <cell r="G590">
            <v>-40.753710000019055</v>
          </cell>
          <cell r="H590">
            <v>-58.857820000033826</v>
          </cell>
          <cell r="I590">
            <v>-161.15587000001688</v>
          </cell>
          <cell r="J590">
            <v>-112.1372300000512</v>
          </cell>
          <cell r="K590">
            <v>-84.971209999988787</v>
          </cell>
          <cell r="L590">
            <v>0</v>
          </cell>
          <cell r="M590">
            <v>0</v>
          </cell>
          <cell r="N590">
            <v>0</v>
          </cell>
          <cell r="O590">
            <v>-18.627219999965746</v>
          </cell>
          <cell r="P590">
            <v>-70.571059999987483</v>
          </cell>
          <cell r="Q590">
            <v>-81.096169999975245</v>
          </cell>
          <cell r="R590">
            <v>-776.23751999996603</v>
          </cell>
          <cell r="S590">
            <v>-40.057750000036322</v>
          </cell>
          <cell r="T590">
            <v>-33.704389999998966</v>
          </cell>
          <cell r="U590">
            <v>-66.509560000005877</v>
          </cell>
          <cell r="V590">
            <v>-27.209219999989728</v>
          </cell>
          <cell r="W590">
            <v>-19.276210000010906</v>
          </cell>
          <cell r="X590">
            <v>-93.683650000020862</v>
          </cell>
          <cell r="Y590">
            <v>-85.568979999981821</v>
          </cell>
          <cell r="Z590">
            <v>-82.9690099999425</v>
          </cell>
          <cell r="AA590">
            <v>-144.66022000001976</v>
          </cell>
          <cell r="AB590">
            <v>-53.105849999992643</v>
          </cell>
          <cell r="AC590">
            <v>-47.921689999988303</v>
          </cell>
          <cell r="AD590">
            <v>-81.570990000036545</v>
          </cell>
          <cell r="AE590">
            <v>-1031.4006900000386</v>
          </cell>
          <cell r="AF590">
            <v>-88.727130000013858</v>
          </cell>
          <cell r="AG590">
            <v>-60.748520000022836</v>
          </cell>
          <cell r="AH590">
            <v>-99.592260000004899</v>
          </cell>
          <cell r="AI590">
            <v>-104.36894999997457</v>
          </cell>
          <cell r="AJ590">
            <v>-69.882730000012089</v>
          </cell>
          <cell r="AK590">
            <v>-17.649410000012722</v>
          </cell>
          <cell r="AL590">
            <v>-30.113499999977648</v>
          </cell>
          <cell r="AM590">
            <v>-55.218249999976251</v>
          </cell>
          <cell r="AN590">
            <v>-139.54567999998108</v>
          </cell>
          <cell r="AO590">
            <v>-171.97005000000354</v>
          </cell>
          <cell r="AP590">
            <v>-100.24047000001883</v>
          </cell>
          <cell r="AQ590">
            <v>-93.343739999982063</v>
          </cell>
          <cell r="AR590">
            <v>-1765.9843599987216</v>
          </cell>
          <cell r="AS590">
            <v>-97.286629999987781</v>
          </cell>
          <cell r="AT590">
            <v>-44.681459999992512</v>
          </cell>
          <cell r="AU590">
            <v>-85.813789999985602</v>
          </cell>
          <cell r="AV590">
            <v>-58.25555999999051</v>
          </cell>
          <cell r="AW590">
            <v>-110.65315999998711</v>
          </cell>
          <cell r="AX590">
            <v>-350.65651000000071</v>
          </cell>
          <cell r="AY590">
            <v>-144.46445000002859</v>
          </cell>
          <cell r="AZ590">
            <v>-136.80139000003692</v>
          </cell>
          <cell r="BA590">
            <v>-272.78522000007797</v>
          </cell>
          <cell r="BB590">
            <v>-234.49601000000257</v>
          </cell>
          <cell r="BC590">
            <v>-127.16054000001168</v>
          </cell>
          <cell r="BD590">
            <v>-102.92963999998756</v>
          </cell>
          <cell r="BE590">
            <v>-469.87217000033706</v>
          </cell>
          <cell r="BF590">
            <v>-1.1604999999981374</v>
          </cell>
          <cell r="BG590">
            <v>-32.412439999985509</v>
          </cell>
          <cell r="BH590">
            <v>-26.779280000017025</v>
          </cell>
          <cell r="BI590">
            <v>-2.325490000017453</v>
          </cell>
          <cell r="BJ590">
            <v>-3.8250499999849126</v>
          </cell>
          <cell r="BK590">
            <v>-49.254109999979846</v>
          </cell>
          <cell r="BL590">
            <v>-125.05681999999797</v>
          </cell>
          <cell r="BM590">
            <v>-134.33778999996139</v>
          </cell>
          <cell r="BN590">
            <v>-7.7240000000456348</v>
          </cell>
          <cell r="BO590">
            <v>-43.265140000032261</v>
          </cell>
          <cell r="BP590">
            <v>-7.7942100000218488</v>
          </cell>
          <cell r="BQ590">
            <v>-35.937340000004042</v>
          </cell>
          <cell r="BR590">
            <v>-631.12073999969289</v>
          </cell>
          <cell r="BS590">
            <v>-8.2608200000249781</v>
          </cell>
          <cell r="BT590">
            <v>-43.554570000007516</v>
          </cell>
          <cell r="BU590">
            <v>-28.705489999993006</v>
          </cell>
          <cell r="BV590">
            <v>5.0499300000083167</v>
          </cell>
          <cell r="BW590">
            <v>3.4535400000168011</v>
          </cell>
          <cell r="BX590">
            <v>-51.52103000000352</v>
          </cell>
          <cell r="BY590">
            <v>-126.27454000001308</v>
          </cell>
          <cell r="BZ590">
            <v>-97.904760000004899</v>
          </cell>
          <cell r="CA590">
            <v>-230.92974999995204</v>
          </cell>
          <cell r="CB590">
            <v>-43.585790000041015</v>
          </cell>
          <cell r="CC590">
            <v>7.906870000064373</v>
          </cell>
          <cell r="CD590">
            <v>-16.794330000004265</v>
          </cell>
          <cell r="CE590">
            <v>-240.52076999982819</v>
          </cell>
          <cell r="CF590">
            <v>-1.3482500000391155</v>
          </cell>
          <cell r="CG590">
            <v>-16.8002699999779</v>
          </cell>
          <cell r="CH590">
            <v>-12.538659999961965</v>
          </cell>
          <cell r="CI590">
            <v>-1.5129999985219911E-2</v>
          </cell>
          <cell r="CJ590">
            <v>-6.5699299999978393</v>
          </cell>
          <cell r="CK590">
            <v>-34.978799999982584</v>
          </cell>
          <cell r="CL590">
            <v>-70.215349999954924</v>
          </cell>
          <cell r="CM590">
            <v>-56.895710000011604</v>
          </cell>
          <cell r="CN590">
            <v>-5.4231799999834038</v>
          </cell>
          <cell r="CO590">
            <v>-28.293720000016037</v>
          </cell>
          <cell r="CP590">
            <v>-5.6526399999856949</v>
          </cell>
          <cell r="CQ590">
            <v>-1.7891299999901094</v>
          </cell>
          <cell r="CR590">
            <v>-220.96280999993905</v>
          </cell>
          <cell r="CS590">
            <v>-16.16691999998875</v>
          </cell>
          <cell r="CT590">
            <v>-13.431359999987762</v>
          </cell>
          <cell r="CU590">
            <v>-12.301020000013523</v>
          </cell>
          <cell r="CV590">
            <v>-11.725559999991674</v>
          </cell>
          <cell r="CW590">
            <v>12.036719999974594</v>
          </cell>
          <cell r="CX590">
            <v>-69.891139999963343</v>
          </cell>
          <cell r="CY590">
            <v>-96.662590000021737</v>
          </cell>
          <cell r="CZ590">
            <v>41.381889999960549</v>
          </cell>
          <cell r="DA590">
            <v>-38.832649999996647</v>
          </cell>
          <cell r="DB590">
            <v>-4.1781400000327267</v>
          </cell>
          <cell r="DC590">
            <v>-3.3211400000145659</v>
          </cell>
          <cell r="DD590">
            <v>-7.8708999999798834</v>
          </cell>
          <cell r="DE590">
            <v>-542.7786700008437</v>
          </cell>
          <cell r="DF590">
            <v>-7.7443800000473857</v>
          </cell>
          <cell r="DG590">
            <v>-20.004370000038762</v>
          </cell>
          <cell r="DH590">
            <v>-32.741210000007413</v>
          </cell>
          <cell r="DI590">
            <v>-65.122000000003027</v>
          </cell>
          <cell r="DJ590">
            <v>-0.22525000001769513</v>
          </cell>
          <cell r="DK590">
            <v>-65.09085000003688</v>
          </cell>
          <cell r="DL590">
            <v>-140.17242000001715</v>
          </cell>
          <cell r="DM590">
            <v>-96.124769999994896</v>
          </cell>
          <cell r="DN590">
            <v>-46.604660000011791</v>
          </cell>
          <cell r="DO590">
            <v>-35.394970000023022</v>
          </cell>
          <cell r="DP590">
            <v>-17.699800000002142</v>
          </cell>
          <cell r="DQ590">
            <v>-15.853989999974146</v>
          </cell>
          <cell r="DR590">
            <v>-466.67947999993339</v>
          </cell>
          <cell r="DS590">
            <v>-62.838189999980386</v>
          </cell>
          <cell r="DT590">
            <v>-21.02855000004638</v>
          </cell>
          <cell r="DU590">
            <v>-38.813079999992624</v>
          </cell>
          <cell r="DV590">
            <v>-0.51701000001048669</v>
          </cell>
          <cell r="DW590">
            <v>12.46974999998929</v>
          </cell>
          <cell r="DX590">
            <v>-62.703860000008717</v>
          </cell>
          <cell r="DY590">
            <v>-142.06007999996655</v>
          </cell>
          <cell r="DZ590">
            <v>-45.654949999996461</v>
          </cell>
          <cell r="EA590">
            <v>-51.871989999955986</v>
          </cell>
          <cell r="EB590">
            <v>-17.516869999992196</v>
          </cell>
          <cell r="EC590">
            <v>-27.483779999951366</v>
          </cell>
          <cell r="ED590">
            <v>-8.6608700000215322</v>
          </cell>
        </row>
        <row r="591">
          <cell r="F591">
            <v>1.6844400000118185</v>
          </cell>
          <cell r="G591">
            <v>-10.203639999992447</v>
          </cell>
          <cell r="H591">
            <v>-38.633239999995567</v>
          </cell>
          <cell r="I591">
            <v>-68.985119999997551</v>
          </cell>
          <cell r="J591">
            <v>-171.03396900004009</v>
          </cell>
          <cell r="K591">
            <v>-87.620105999987572</v>
          </cell>
          <cell r="L591">
            <v>-124.21809200005373</v>
          </cell>
          <cell r="M591">
            <v>-96.643033999949694</v>
          </cell>
          <cell r="N591">
            <v>-67.110353999945801</v>
          </cell>
          <cell r="O591">
            <v>-51.704208999988623</v>
          </cell>
          <cell r="P591">
            <v>-134.95747999998275</v>
          </cell>
          <cell r="Q591">
            <v>-1.2509720000089146</v>
          </cell>
          <cell r="R591">
            <v>-1125.320950999856</v>
          </cell>
          <cell r="S591">
            <v>-0.4504700000397861</v>
          </cell>
          <cell r="T591">
            <v>-17.67727900002501</v>
          </cell>
          <cell r="U591">
            <v>-16.056264000013471</v>
          </cell>
          <cell r="V591">
            <v>-44.692531999986386</v>
          </cell>
          <cell r="W591">
            <v>-101.38932399993064</v>
          </cell>
          <cell r="X591">
            <v>-80.381441000034101</v>
          </cell>
          <cell r="Y591">
            <v>-277.21745399996871</v>
          </cell>
          <cell r="Z591">
            <v>-299.7698129999917</v>
          </cell>
          <cell r="AA591">
            <v>-190.97096000000602</v>
          </cell>
          <cell r="AB591">
            <v>-65.388059000018984</v>
          </cell>
          <cell r="AC591">
            <v>-6.7419540000264533</v>
          </cell>
          <cell r="AD591">
            <v>-24.585400999989361</v>
          </cell>
          <cell r="AE591">
            <v>-1246.4391999994405</v>
          </cell>
          <cell r="AF591">
            <v>-8.7951999999932013</v>
          </cell>
          <cell r="AG591">
            <v>-8.3124509999761358</v>
          </cell>
          <cell r="AH591">
            <v>-30.343704000028083</v>
          </cell>
          <cell r="AI591">
            <v>-14.220609999989392</v>
          </cell>
          <cell r="AJ591">
            <v>-94.893531999958213</v>
          </cell>
          <cell r="AK591">
            <v>-140.46684100001585</v>
          </cell>
          <cell r="AL591">
            <v>-247.51979200000642</v>
          </cell>
          <cell r="AM591">
            <v>-396.17849200003548</v>
          </cell>
          <cell r="AN591">
            <v>-236.81495099997846</v>
          </cell>
          <cell r="AO591">
            <v>-56.171166999964043</v>
          </cell>
          <cell r="AP591">
            <v>-5.8315399999846704</v>
          </cell>
          <cell r="AQ591">
            <v>-6.8909200000052806</v>
          </cell>
          <cell r="AR591">
            <v>-1198.0884989998303</v>
          </cell>
          <cell r="AS591">
            <v>-1.8612900000007357</v>
          </cell>
          <cell r="AT591">
            <v>-6.1979599999904167</v>
          </cell>
          <cell r="AU591">
            <v>-24.467190000024857</v>
          </cell>
          <cell r="AV591">
            <v>-35.382169999997132</v>
          </cell>
          <cell r="AW591">
            <v>-35.077692000020761</v>
          </cell>
          <cell r="AX591">
            <v>-146.69384600000922</v>
          </cell>
          <cell r="AY591">
            <v>-318.3681660000002</v>
          </cell>
          <cell r="AZ591">
            <v>-318.84735599992564</v>
          </cell>
          <cell r="BA591">
            <v>-250.34811300004367</v>
          </cell>
          <cell r="BB591">
            <v>-47.916937000001781</v>
          </cell>
          <cell r="BC591">
            <v>-5.9269799999892712</v>
          </cell>
          <cell r="BD591">
            <v>-7.0007990000303835</v>
          </cell>
          <cell r="BE591">
            <v>-93.162765000015497</v>
          </cell>
          <cell r="BF591">
            <v>-8.6307650000089779</v>
          </cell>
          <cell r="BG591">
            <v>3.9996099999989383</v>
          </cell>
          <cell r="BH591">
            <v>-20.434416000003694</v>
          </cell>
          <cell r="BI591">
            <v>-6.1481499999936204</v>
          </cell>
          <cell r="BJ591">
            <v>3.1433059999835677</v>
          </cell>
          <cell r="BK591">
            <v>-4.9208100000396371</v>
          </cell>
          <cell r="BL591">
            <v>-47.224612999998499</v>
          </cell>
          <cell r="BM591">
            <v>-18.956193000019994</v>
          </cell>
          <cell r="BN591">
            <v>1.4648750000051223</v>
          </cell>
          <cell r="BO591">
            <v>-8.4533940000110306</v>
          </cell>
          <cell r="BP591">
            <v>13.198583999997936</v>
          </cell>
          <cell r="BQ591">
            <v>-0.20079899998381734</v>
          </cell>
          <cell r="BR591">
            <v>9.3425179999321699</v>
          </cell>
          <cell r="BS591">
            <v>-3.6104000000050291</v>
          </cell>
          <cell r="BT591">
            <v>-9.2601900000008754</v>
          </cell>
          <cell r="BU591">
            <v>3.5190270000020973</v>
          </cell>
          <cell r="BV591">
            <v>-21.095040000000154</v>
          </cell>
          <cell r="BW591">
            <v>17.356223999988288</v>
          </cell>
          <cell r="BX591">
            <v>-0.58411999998497777</v>
          </cell>
          <cell r="BY591">
            <v>-26.42221700004302</v>
          </cell>
          <cell r="BZ591">
            <v>-16.395011999993585</v>
          </cell>
          <cell r="CA591">
            <v>74.737108000001172</v>
          </cell>
          <cell r="CB591">
            <v>-0.27181000000564381</v>
          </cell>
          <cell r="CC591">
            <v>4.4285749999980908</v>
          </cell>
          <cell r="CD591">
            <v>-13.059627000038745</v>
          </cell>
          <cell r="CE591">
            <v>-152.80594199988991</v>
          </cell>
          <cell r="CF591">
            <v>-43.573970000026748</v>
          </cell>
          <cell r="CG591">
            <v>-2.6734329999890178</v>
          </cell>
          <cell r="CH591">
            <v>-2.0582399999839254</v>
          </cell>
          <cell r="CI591">
            <v>-3.3579949999984819</v>
          </cell>
          <cell r="CJ591">
            <v>13.450745000009192</v>
          </cell>
          <cell r="CK591">
            <v>-7.0320749999955297</v>
          </cell>
          <cell r="CL591">
            <v>-77.108754000044428</v>
          </cell>
          <cell r="CM591">
            <v>-14.536149999970803</v>
          </cell>
          <cell r="CN591">
            <v>-13.004100000020117</v>
          </cell>
          <cell r="CO591">
            <v>4.5117409999947995</v>
          </cell>
          <cell r="CP591">
            <v>0.5046390000206884</v>
          </cell>
          <cell r="CQ591">
            <v>-7.9283500000310596</v>
          </cell>
          <cell r="CR591">
            <v>-42.971378000453115</v>
          </cell>
          <cell r="CS591">
            <v>-6.9549210000259336</v>
          </cell>
          <cell r="CT591">
            <v>-2.1937280000129249</v>
          </cell>
          <cell r="CU591">
            <v>-0.13583800000196788</v>
          </cell>
          <cell r="CV591">
            <v>-14.53925000000163</v>
          </cell>
          <cell r="CW591">
            <v>2.5307190000021365</v>
          </cell>
          <cell r="CX591">
            <v>-2.4805110000015702</v>
          </cell>
          <cell r="CY591">
            <v>-48.197190999984741</v>
          </cell>
          <cell r="CZ591">
            <v>55.912275999988196</v>
          </cell>
          <cell r="DA591">
            <v>-6.96954600000754</v>
          </cell>
          <cell r="DB591">
            <v>-1.9210059999604709</v>
          </cell>
          <cell r="DC591">
            <v>4.9023199999937788</v>
          </cell>
          <cell r="DD591">
            <v>-22.924702000018442</v>
          </cell>
          <cell r="DE591">
            <v>-283.14848299976438</v>
          </cell>
          <cell r="DF591">
            <v>-15.273883999994723</v>
          </cell>
          <cell r="DG591">
            <v>-14.158560999989277</v>
          </cell>
          <cell r="DH591">
            <v>-3.3052860000170767</v>
          </cell>
          <cell r="DI591">
            <v>-9.3777049999916926</v>
          </cell>
          <cell r="DJ591">
            <v>9.9377050000184681</v>
          </cell>
          <cell r="DK591">
            <v>-35.937208999996074</v>
          </cell>
          <cell r="DL591">
            <v>-118.11688199994387</v>
          </cell>
          <cell r="DM591">
            <v>-63.315272999985609</v>
          </cell>
          <cell r="DN591">
            <v>4.4269499999354593</v>
          </cell>
          <cell r="DO591">
            <v>-12.448508999979822</v>
          </cell>
          <cell r="DP591">
            <v>-10.067278000002261</v>
          </cell>
          <cell r="DQ591">
            <v>-15.512550999992527</v>
          </cell>
          <cell r="DR591">
            <v>-422.30010000010952</v>
          </cell>
          <cell r="DS591">
            <v>-8.1654229999985546</v>
          </cell>
          <cell r="DT591">
            <v>-27.349998999998206</v>
          </cell>
          <cell r="DU591">
            <v>-2.1418950000079349</v>
          </cell>
          <cell r="DV591">
            <v>-0.6458089999796357</v>
          </cell>
          <cell r="DW591">
            <v>-15.780789999989793</v>
          </cell>
          <cell r="DX591">
            <v>-2.0833840000268538</v>
          </cell>
          <cell r="DY591">
            <v>-158.84552500001155</v>
          </cell>
          <cell r="DZ591">
            <v>-166.64704899996286</v>
          </cell>
          <cell r="EA591">
            <v>-90.72831000003498</v>
          </cell>
          <cell r="EB591">
            <v>71.73347100004321</v>
          </cell>
          <cell r="EC591">
            <v>-3.9536369999987073</v>
          </cell>
          <cell r="ED591">
            <v>-17.691749999998137</v>
          </cell>
        </row>
        <row r="592"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-61.376888399998279</v>
          </cell>
          <cell r="L592">
            <v>-102.3870992000011</v>
          </cell>
          <cell r="M592">
            <v>-151.72615180000139</v>
          </cell>
          <cell r="N592">
            <v>-80.120681500000501</v>
          </cell>
          <cell r="O592">
            <v>-12.266705499999262</v>
          </cell>
          <cell r="P592">
            <v>-0.19629000000003316</v>
          </cell>
          <cell r="Q592">
            <v>-0.15286240000000362</v>
          </cell>
          <cell r="R592">
            <v>-245.24598219998006</v>
          </cell>
          <cell r="S592">
            <v>0</v>
          </cell>
          <cell r="T592">
            <v>-0.64930800000001909</v>
          </cell>
          <cell r="U592">
            <v>-1.8409879999999248</v>
          </cell>
          <cell r="V592">
            <v>0.81195999999999913</v>
          </cell>
          <cell r="W592">
            <v>-2.7893720000010944</v>
          </cell>
          <cell r="X592">
            <v>-42.961881999999605</v>
          </cell>
          <cell r="Y592">
            <v>-57.094159199998103</v>
          </cell>
          <cell r="Z592">
            <v>-96.388258599999972</v>
          </cell>
          <cell r="AA592">
            <v>-40.979688599998553</v>
          </cell>
          <cell r="AB592">
            <v>-2.6695157999993171</v>
          </cell>
          <cell r="AC592">
            <v>-0.50225000000000364</v>
          </cell>
          <cell r="AD592">
            <v>-0.18252000000029511</v>
          </cell>
          <cell r="AE592">
            <v>-237.89829549999558</v>
          </cell>
          <cell r="AF592">
            <v>-0.44171499999993102</v>
          </cell>
          <cell r="AG592">
            <v>-1.8447770000002492</v>
          </cell>
          <cell r="AH592">
            <v>-2.2991099999999278</v>
          </cell>
          <cell r="AI592">
            <v>-0.25934199999937846</v>
          </cell>
          <cell r="AJ592">
            <v>-14.208757200000036</v>
          </cell>
          <cell r="AK592">
            <v>-28.527643999999782</v>
          </cell>
          <cell r="AL592">
            <v>-76.000705899998138</v>
          </cell>
          <cell r="AM592">
            <v>-70.729973500001506</v>
          </cell>
          <cell r="AN592">
            <v>-43.491780899999867</v>
          </cell>
          <cell r="AO592">
            <v>2.4490000000696455E-2</v>
          </cell>
          <cell r="AP592">
            <v>-0.11897999999928288</v>
          </cell>
          <cell r="AQ592">
            <v>0</v>
          </cell>
          <cell r="AR592">
            <v>-236.94713400001638</v>
          </cell>
          <cell r="AS592">
            <v>-5.7830000000080872E-3</v>
          </cell>
          <cell r="AT592">
            <v>-0.26831899999979214</v>
          </cell>
          <cell r="AU592">
            <v>-9.4272860000000946</v>
          </cell>
          <cell r="AV592">
            <v>4.7305999999480264E-2</v>
          </cell>
          <cell r="AW592">
            <v>-3.6664243000004717</v>
          </cell>
          <cell r="AX592">
            <v>-0.68563899999981004</v>
          </cell>
          <cell r="AY592">
            <v>-51.561348800001724</v>
          </cell>
          <cell r="AZ592">
            <v>-129.99445930000002</v>
          </cell>
          <cell r="BA592">
            <v>-39.784464000000298</v>
          </cell>
          <cell r="BB592">
            <v>-0.7491970000000947</v>
          </cell>
          <cell r="BC592">
            <v>-0.30052999999998065</v>
          </cell>
          <cell r="BD592">
            <v>-0.55098960000032093</v>
          </cell>
          <cell r="BE592">
            <v>-23.261979000002611</v>
          </cell>
          <cell r="BF592">
            <v>-8.4491520000000264</v>
          </cell>
          <cell r="BG592">
            <v>3.8476350000000821</v>
          </cell>
          <cell r="BH592">
            <v>-1.1439900000000307</v>
          </cell>
          <cell r="BI592">
            <v>0.85101000000008753</v>
          </cell>
          <cell r="BJ592">
            <v>1.9481690000000071</v>
          </cell>
          <cell r="BK592">
            <v>0.439096999999947</v>
          </cell>
          <cell r="BL592">
            <v>-2.5557200000002922</v>
          </cell>
          <cell r="BM592">
            <v>-13.459681999999702</v>
          </cell>
          <cell r="BN592">
            <v>-3.2623830000002272</v>
          </cell>
          <cell r="BO592">
            <v>1.7286349999999402</v>
          </cell>
          <cell r="BP592">
            <v>-2.0436549999999443</v>
          </cell>
          <cell r="BQ592">
            <v>-1.1619430000000648</v>
          </cell>
          <cell r="BR592">
            <v>-20.169609000004129</v>
          </cell>
          <cell r="BS592">
            <v>-2.8218799999999646</v>
          </cell>
          <cell r="BT592">
            <v>2.665239000000156</v>
          </cell>
          <cell r="BU592">
            <v>-0.94483599999966827</v>
          </cell>
          <cell r="BV592">
            <v>0.76103999999986627</v>
          </cell>
          <cell r="BW592">
            <v>-1.4169640000000072</v>
          </cell>
          <cell r="BX592">
            <v>2.0839999999680003E-2</v>
          </cell>
          <cell r="BY592">
            <v>-8.1032470000009198</v>
          </cell>
          <cell r="BZ592">
            <v>-12.369813999999678</v>
          </cell>
          <cell r="CA592">
            <v>6.4735999999811611E-2</v>
          </cell>
          <cell r="CB592">
            <v>0.64038299999992887</v>
          </cell>
          <cell r="CC592">
            <v>1.3703850000001694</v>
          </cell>
          <cell r="CD592">
            <v>-3.549099999986538E-2</v>
          </cell>
          <cell r="CE592">
            <v>-25.000957099990046</v>
          </cell>
          <cell r="CF592">
            <v>-5.0355039999999462</v>
          </cell>
          <cell r="CG592">
            <v>3.8218480000005002</v>
          </cell>
          <cell r="CH592">
            <v>1.5346049999998286</v>
          </cell>
          <cell r="CI592">
            <v>0.80311700000015662</v>
          </cell>
          <cell r="CJ592">
            <v>-4.0945139999998901</v>
          </cell>
          <cell r="CK592">
            <v>1.2588506000001871</v>
          </cell>
          <cell r="CL592">
            <v>-16.005854299999555</v>
          </cell>
          <cell r="CM592">
            <v>-1.8450777999987622</v>
          </cell>
          <cell r="CN592">
            <v>-6.1845376999999644</v>
          </cell>
          <cell r="CO592">
            <v>3.0701992999997856</v>
          </cell>
          <cell r="CP592">
            <v>-3.1060672000003251</v>
          </cell>
          <cell r="CQ592">
            <v>0.78197799999998097</v>
          </cell>
          <cell r="CR592">
            <v>-25.839739400005783</v>
          </cell>
          <cell r="CS592">
            <v>-2.7503289999999652</v>
          </cell>
          <cell r="CT592">
            <v>1.7306929999999738</v>
          </cell>
          <cell r="CU592">
            <v>-3.5360709999999926</v>
          </cell>
          <cell r="CV592">
            <v>0.5273429999997461</v>
          </cell>
          <cell r="CW592">
            <v>1.6371630000003279</v>
          </cell>
          <cell r="CX592">
            <v>6.6309300000284566E-2</v>
          </cell>
          <cell r="CY592">
            <v>-11.676399100000708</v>
          </cell>
          <cell r="CZ592">
            <v>-20.685583599999518</v>
          </cell>
          <cell r="DA592">
            <v>3.6516480000000229</v>
          </cell>
          <cell r="DB592">
            <v>-0.73883000000023458</v>
          </cell>
          <cell r="DC592">
            <v>2.8357079999996131</v>
          </cell>
          <cell r="DD592">
            <v>3.0986090000001241</v>
          </cell>
          <cell r="DE592">
            <v>-38.847850900012418</v>
          </cell>
          <cell r="DF592">
            <v>0.87472740000066551</v>
          </cell>
          <cell r="DG592">
            <v>-4.1866490000011254</v>
          </cell>
          <cell r="DH592">
            <v>0.35942900000009104</v>
          </cell>
          <cell r="DI592">
            <v>3.8580700000002253</v>
          </cell>
          <cell r="DJ592">
            <v>3.3397009999998772</v>
          </cell>
          <cell r="DK592">
            <v>-2.5141139999996085</v>
          </cell>
          <cell r="DL592">
            <v>-20.293637999999191</v>
          </cell>
          <cell r="DM592">
            <v>-27.269121299999824</v>
          </cell>
          <cell r="DN592">
            <v>7.1519000000007509</v>
          </cell>
          <cell r="DO592">
            <v>-5.9957999999824096E-2</v>
          </cell>
          <cell r="DP592">
            <v>-0.98924900000019989</v>
          </cell>
          <cell r="DQ592">
            <v>0.88105100000029779</v>
          </cell>
          <cell r="DR592">
            <v>-157.48038009999436</v>
          </cell>
          <cell r="DS592">
            <v>1.7062070000001768</v>
          </cell>
          <cell r="DT592">
            <v>-9.6618000000016764</v>
          </cell>
          <cell r="DU592">
            <v>11.664064999999937</v>
          </cell>
          <cell r="DV592">
            <v>2.0094869999993534</v>
          </cell>
          <cell r="DW592">
            <v>0.2723599999999351</v>
          </cell>
          <cell r="DX592">
            <v>-3.6240529999995488</v>
          </cell>
          <cell r="DY592">
            <v>-27.320711200001824</v>
          </cell>
          <cell r="DZ592">
            <v>-114.13109160000022</v>
          </cell>
          <cell r="EA592">
            <v>-14.595632499998828</v>
          </cell>
          <cell r="EB592">
            <v>-5.7520488000009209</v>
          </cell>
          <cell r="EC592">
            <v>8.8419999992765952E-3</v>
          </cell>
          <cell r="ED592">
            <v>1.9439959999999701</v>
          </cell>
        </row>
        <row r="594">
          <cell r="A594" t="str">
            <v>Total Gas Generation</v>
          </cell>
          <cell r="F594">
            <v>-93.820716999936849</v>
          </cell>
          <cell r="G594">
            <v>-122.07368399994448</v>
          </cell>
          <cell r="H594">
            <v>-198.69418099988252</v>
          </cell>
          <cell r="I594">
            <v>-335.43694200017489</v>
          </cell>
          <cell r="J594">
            <v>-432.84217600012198</v>
          </cell>
          <cell r="K594">
            <v>-297.27457439969294</v>
          </cell>
          <cell r="L594">
            <v>-452.23986470024101</v>
          </cell>
          <cell r="M594">
            <v>-430.65767579968087</v>
          </cell>
          <cell r="N594">
            <v>-231.14130949997343</v>
          </cell>
          <cell r="O594">
            <v>-207.24675199994817</v>
          </cell>
          <cell r="P594">
            <v>-360.17390899988823</v>
          </cell>
          <cell r="Q594">
            <v>-145.41938639990985</v>
          </cell>
          <cell r="R594">
            <v>-4449.8229652009904</v>
          </cell>
          <cell r="S594">
            <v>-69.631958999903873</v>
          </cell>
          <cell r="T594">
            <v>-105.24942200002261</v>
          </cell>
          <cell r="U594">
            <v>-182.49128900002688</v>
          </cell>
          <cell r="V594">
            <v>-163.78828899993096</v>
          </cell>
          <cell r="W594">
            <v>-253.21913700003643</v>
          </cell>
          <cell r="X594">
            <v>-332.72112099966034</v>
          </cell>
          <cell r="Y594">
            <v>-893.16916969977319</v>
          </cell>
          <cell r="Z594">
            <v>-937.61017359979451</v>
          </cell>
          <cell r="AA594">
            <v>-814.78744909982197</v>
          </cell>
          <cell r="AB594">
            <v>-396.94623229955323</v>
          </cell>
          <cell r="AC594">
            <v>-109.95059250039048</v>
          </cell>
          <cell r="AD594">
            <v>-190.25813100021333</v>
          </cell>
          <cell r="AE594">
            <v>-4509.6167019996792</v>
          </cell>
          <cell r="AF594">
            <v>-220.60519900009967</v>
          </cell>
          <cell r="AG594">
            <v>-124.91836500004865</v>
          </cell>
          <cell r="AH594">
            <v>-227.46706500009168</v>
          </cell>
          <cell r="AI594">
            <v>-193.74642300000414</v>
          </cell>
          <cell r="AJ594">
            <v>-273.25807120022364</v>
          </cell>
          <cell r="AK594">
            <v>-233.57782200025395</v>
          </cell>
          <cell r="AL594">
            <v>-568.58503040019423</v>
          </cell>
          <cell r="AM594">
            <v>-868.4120965001639</v>
          </cell>
          <cell r="AN594">
            <v>-812.73040789994411</v>
          </cell>
          <cell r="AO594">
            <v>-486.60474300011992</v>
          </cell>
          <cell r="AP594">
            <v>-229.33192500006407</v>
          </cell>
          <cell r="AQ594">
            <v>-270.37955399998464</v>
          </cell>
          <cell r="AR594">
            <v>-5503.2209130022675</v>
          </cell>
          <cell r="AS594">
            <v>-222.11454700003378</v>
          </cell>
          <cell r="AT594">
            <v>-130.16889000008814</v>
          </cell>
          <cell r="AU594">
            <v>-203.58066399989184</v>
          </cell>
          <cell r="AV594">
            <v>-157.78064800007269</v>
          </cell>
          <cell r="AW594">
            <v>-193.02662430005148</v>
          </cell>
          <cell r="AX594">
            <v>-758.12190599995665</v>
          </cell>
          <cell r="AY594">
            <v>-839.60244380007498</v>
          </cell>
          <cell r="AZ594">
            <v>-1029.0285503002815</v>
          </cell>
          <cell r="BA594">
            <v>-1084.5641415002756</v>
          </cell>
          <cell r="BB594">
            <v>-489.69296050001867</v>
          </cell>
          <cell r="BC594">
            <v>-208.11101700016297</v>
          </cell>
          <cell r="BD594">
            <v>-187.4285205998458</v>
          </cell>
          <cell r="BE594">
            <v>-1222.748358996585</v>
          </cell>
          <cell r="BF594">
            <v>-16.301217000000179</v>
          </cell>
          <cell r="BG594">
            <v>-223.55875899991952</v>
          </cell>
          <cell r="BH594">
            <v>-51.825726000126451</v>
          </cell>
          <cell r="BI594">
            <v>-23.856040999875404</v>
          </cell>
          <cell r="BJ594">
            <v>1.3351039999397472</v>
          </cell>
          <cell r="BK594">
            <v>-92.749059000168927</v>
          </cell>
          <cell r="BL594">
            <v>-296.9480840000324</v>
          </cell>
          <cell r="BM594">
            <v>-314.19934300007299</v>
          </cell>
          <cell r="BN594">
            <v>-70.760931000113487</v>
          </cell>
          <cell r="BO594">
            <v>-81.413909999886528</v>
          </cell>
          <cell r="BP594">
            <v>12.412876000045799</v>
          </cell>
          <cell r="BQ594">
            <v>-64.883269000099972</v>
          </cell>
          <cell r="BR594">
            <v>-1254.8541529998183</v>
          </cell>
          <cell r="BS594">
            <v>-26.270288000116125</v>
          </cell>
          <cell r="BT594">
            <v>32.671305000083521</v>
          </cell>
          <cell r="BU594">
            <v>-28.985409499960952</v>
          </cell>
          <cell r="BV594">
            <v>-21.595072000054643</v>
          </cell>
          <cell r="BW594">
            <v>5.4155030000256374</v>
          </cell>
          <cell r="BX594">
            <v>-68.862195000052452</v>
          </cell>
          <cell r="BY594">
            <v>-336.06614949996583</v>
          </cell>
          <cell r="BZ594">
            <v>-318.4528870000504</v>
          </cell>
          <cell r="CA594">
            <v>-334.59235399984755</v>
          </cell>
          <cell r="CB594">
            <v>-59.95693500014022</v>
          </cell>
          <cell r="CC594">
            <v>14.023603999987245</v>
          </cell>
          <cell r="CD594">
            <v>-112.18327499995939</v>
          </cell>
          <cell r="CE594">
            <v>-1107.4234170988202</v>
          </cell>
          <cell r="CF594">
            <v>-71.333665000041947</v>
          </cell>
          <cell r="CG594">
            <v>-30.962199000059627</v>
          </cell>
          <cell r="CH594">
            <v>0.32939349999651313</v>
          </cell>
          <cell r="CI594">
            <v>-2.6573980000102893</v>
          </cell>
          <cell r="CJ594">
            <v>4.8417350000236183</v>
          </cell>
          <cell r="CK594">
            <v>-93.807663399958983</v>
          </cell>
          <cell r="CL594">
            <v>-410.82368029979989</v>
          </cell>
          <cell r="CM594">
            <v>-267.98881729994901</v>
          </cell>
          <cell r="CN594">
            <v>-91.353829700266942</v>
          </cell>
          <cell r="CO594">
            <v>-95.655829700175673</v>
          </cell>
          <cell r="CP594">
            <v>-15.422452199854888</v>
          </cell>
          <cell r="CQ594">
            <v>-32.589011000003666</v>
          </cell>
          <cell r="CR594">
            <v>-928.68480839766562</v>
          </cell>
          <cell r="CS594">
            <v>-44.381957000121474</v>
          </cell>
          <cell r="CT594">
            <v>-58.431470500072464</v>
          </cell>
          <cell r="CU594">
            <v>-33.969844999955967</v>
          </cell>
          <cell r="CV594">
            <v>-26.793232000083663</v>
          </cell>
          <cell r="CW594">
            <v>17.810747000039555</v>
          </cell>
          <cell r="CX594">
            <v>-134.82530569983646</v>
          </cell>
          <cell r="CY594">
            <v>-307.83515310008079</v>
          </cell>
          <cell r="CZ594">
            <v>-109.96467609982938</v>
          </cell>
          <cell r="DA594">
            <v>-95.773740999866277</v>
          </cell>
          <cell r="DB594">
            <v>-57.058959500398487</v>
          </cell>
          <cell r="DC594">
            <v>-10.520772999967448</v>
          </cell>
          <cell r="DD594">
            <v>-66.94044249993749</v>
          </cell>
          <cell r="DE594">
            <v>-1910.5697499010712</v>
          </cell>
          <cell r="DF594">
            <v>-38.134277600096539</v>
          </cell>
          <cell r="DG594">
            <v>-85.807235999964178</v>
          </cell>
          <cell r="DH594">
            <v>-49.489802499883808</v>
          </cell>
          <cell r="DI594">
            <v>-170.81477950001135</v>
          </cell>
          <cell r="DJ594">
            <v>21.206467499956489</v>
          </cell>
          <cell r="DK594">
            <v>-192.86180800013244</v>
          </cell>
          <cell r="DL594">
            <v>-521.80315400008112</v>
          </cell>
          <cell r="DM594">
            <v>-459.14282430033199</v>
          </cell>
          <cell r="DN594">
            <v>-208.99979350017384</v>
          </cell>
          <cell r="DO594">
            <v>-115.97265899996273</v>
          </cell>
          <cell r="DP594">
            <v>-40.485726999933831</v>
          </cell>
          <cell r="DQ594">
            <v>-48.26415599999018</v>
          </cell>
          <cell r="DR594">
            <v>-2072.8376705981791</v>
          </cell>
          <cell r="DS594">
            <v>-110.771643999964</v>
          </cell>
          <cell r="DT594">
            <v>-100.87890399992466</v>
          </cell>
          <cell r="DU594">
            <v>-45.799378999974579</v>
          </cell>
          <cell r="DV594">
            <v>-36.900606999872252</v>
          </cell>
          <cell r="DW594">
            <v>14.597914000041783</v>
          </cell>
          <cell r="DX594">
            <v>-93.650150000001304</v>
          </cell>
          <cell r="DY594">
            <v>-622.0749371999409</v>
          </cell>
          <cell r="DZ594">
            <v>-661.80146710015833</v>
          </cell>
          <cell r="EA594">
            <v>-374.12810249999166</v>
          </cell>
          <cell r="EB594">
            <v>-82.708300799829885</v>
          </cell>
          <cell r="EC594">
            <v>-46.143874000059441</v>
          </cell>
          <cell r="ED594">
            <v>87.421780999749899</v>
          </cell>
        </row>
        <row r="596">
          <cell r="A596" t="str">
            <v>Hydro Generation</v>
          </cell>
        </row>
        <row r="597"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  <cell r="BZ597">
            <v>0</v>
          </cell>
          <cell r="CA597">
            <v>0</v>
          </cell>
          <cell r="CB597">
            <v>0</v>
          </cell>
          <cell r="CC597">
            <v>0</v>
          </cell>
          <cell r="CD597">
            <v>0</v>
          </cell>
          <cell r="CE597">
            <v>0</v>
          </cell>
          <cell r="CF597">
            <v>0</v>
          </cell>
          <cell r="CG597">
            <v>0</v>
          </cell>
          <cell r="CH597">
            <v>0</v>
          </cell>
          <cell r="CI597">
            <v>0</v>
          </cell>
          <cell r="CJ597">
            <v>0</v>
          </cell>
          <cell r="CK597">
            <v>0</v>
          </cell>
          <cell r="CL597">
            <v>0</v>
          </cell>
          <cell r="CM597">
            <v>0</v>
          </cell>
          <cell r="CN597">
            <v>0</v>
          </cell>
          <cell r="CO597">
            <v>0</v>
          </cell>
          <cell r="CP597">
            <v>0</v>
          </cell>
          <cell r="CQ597">
            <v>0</v>
          </cell>
          <cell r="CR597">
            <v>0</v>
          </cell>
          <cell r="CS597">
            <v>0</v>
          </cell>
          <cell r="CT597">
            <v>0</v>
          </cell>
          <cell r="CU597">
            <v>0</v>
          </cell>
          <cell r="CV597">
            <v>0</v>
          </cell>
          <cell r="CW597">
            <v>0</v>
          </cell>
          <cell r="CX597">
            <v>0</v>
          </cell>
          <cell r="CY597">
            <v>0</v>
          </cell>
          <cell r="CZ597">
            <v>0</v>
          </cell>
          <cell r="DA597">
            <v>0</v>
          </cell>
          <cell r="DB597">
            <v>0</v>
          </cell>
          <cell r="DC597">
            <v>0</v>
          </cell>
          <cell r="DD597">
            <v>0</v>
          </cell>
          <cell r="DE597">
            <v>0</v>
          </cell>
          <cell r="DF597">
            <v>0</v>
          </cell>
          <cell r="DG597">
            <v>0</v>
          </cell>
          <cell r="DH597">
            <v>0</v>
          </cell>
          <cell r="DI597">
            <v>0</v>
          </cell>
          <cell r="DJ597">
            <v>0</v>
          </cell>
          <cell r="DK597">
            <v>0</v>
          </cell>
          <cell r="DL597">
            <v>0</v>
          </cell>
          <cell r="DM597">
            <v>0</v>
          </cell>
          <cell r="DN597">
            <v>0</v>
          </cell>
          <cell r="DO597">
            <v>0</v>
          </cell>
          <cell r="DP597">
            <v>0</v>
          </cell>
          <cell r="DQ597">
            <v>0</v>
          </cell>
          <cell r="DR597">
            <v>0</v>
          </cell>
          <cell r="DS597">
            <v>0</v>
          </cell>
          <cell r="DT597">
            <v>0</v>
          </cell>
          <cell r="DU597">
            <v>0</v>
          </cell>
          <cell r="DV597">
            <v>0</v>
          </cell>
          <cell r="DW597">
            <v>0</v>
          </cell>
          <cell r="DX597">
            <v>0</v>
          </cell>
          <cell r="DY597">
            <v>0</v>
          </cell>
          <cell r="DZ597">
            <v>0</v>
          </cell>
          <cell r="EA597">
            <v>0</v>
          </cell>
          <cell r="EB597">
            <v>0</v>
          </cell>
          <cell r="EC597">
            <v>0</v>
          </cell>
          <cell r="ED597">
            <v>0</v>
          </cell>
        </row>
        <row r="598"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  <cell r="BZ598">
            <v>0</v>
          </cell>
          <cell r="CA598">
            <v>0</v>
          </cell>
          <cell r="CB598">
            <v>0</v>
          </cell>
          <cell r="CC598">
            <v>0</v>
          </cell>
          <cell r="CD598">
            <v>0</v>
          </cell>
          <cell r="CE598">
            <v>0</v>
          </cell>
          <cell r="CF598">
            <v>0</v>
          </cell>
          <cell r="CG598">
            <v>0</v>
          </cell>
          <cell r="CH598">
            <v>0</v>
          </cell>
          <cell r="CI598">
            <v>0</v>
          </cell>
          <cell r="CJ598">
            <v>0</v>
          </cell>
          <cell r="CK598">
            <v>0</v>
          </cell>
          <cell r="CL598">
            <v>0</v>
          </cell>
          <cell r="CM598">
            <v>0</v>
          </cell>
          <cell r="CN598">
            <v>0</v>
          </cell>
          <cell r="CO598">
            <v>0</v>
          </cell>
          <cell r="CP598">
            <v>0</v>
          </cell>
          <cell r="CQ598">
            <v>0</v>
          </cell>
          <cell r="CR598">
            <v>0</v>
          </cell>
          <cell r="CS598">
            <v>0</v>
          </cell>
          <cell r="CT598">
            <v>0</v>
          </cell>
          <cell r="CU598">
            <v>0</v>
          </cell>
          <cell r="CV598">
            <v>0</v>
          </cell>
          <cell r="CW598">
            <v>0</v>
          </cell>
          <cell r="CX598">
            <v>0</v>
          </cell>
          <cell r="CY598">
            <v>0</v>
          </cell>
          <cell r="CZ598">
            <v>0</v>
          </cell>
          <cell r="DA598">
            <v>0</v>
          </cell>
          <cell r="DB598">
            <v>0</v>
          </cell>
          <cell r="DC598">
            <v>0</v>
          </cell>
          <cell r="DD598">
            <v>0</v>
          </cell>
          <cell r="DE598">
            <v>0</v>
          </cell>
          <cell r="DF598">
            <v>0</v>
          </cell>
          <cell r="DG598">
            <v>0</v>
          </cell>
          <cell r="DH598">
            <v>0</v>
          </cell>
          <cell r="DI598">
            <v>0</v>
          </cell>
          <cell r="DJ598">
            <v>0</v>
          </cell>
          <cell r="DK598">
            <v>0</v>
          </cell>
          <cell r="DL598">
            <v>0</v>
          </cell>
          <cell r="DM598">
            <v>0</v>
          </cell>
          <cell r="DN598">
            <v>0</v>
          </cell>
          <cell r="DO598">
            <v>0</v>
          </cell>
          <cell r="DP598">
            <v>0</v>
          </cell>
          <cell r="DQ598">
            <v>0</v>
          </cell>
          <cell r="DR598">
            <v>0</v>
          </cell>
          <cell r="DS598">
            <v>0</v>
          </cell>
          <cell r="DT598">
            <v>0</v>
          </cell>
          <cell r="DU598">
            <v>0</v>
          </cell>
          <cell r="DV598">
            <v>0</v>
          </cell>
          <cell r="DW598">
            <v>0</v>
          </cell>
          <cell r="DX598">
            <v>0</v>
          </cell>
          <cell r="DY598">
            <v>0</v>
          </cell>
          <cell r="DZ598">
            <v>0</v>
          </cell>
          <cell r="EA598">
            <v>0</v>
          </cell>
          <cell r="EB598">
            <v>0</v>
          </cell>
          <cell r="EC598">
            <v>0</v>
          </cell>
          <cell r="ED598">
            <v>0</v>
          </cell>
        </row>
        <row r="600">
          <cell r="A600" t="str">
            <v>Total Hydro Generation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  <cell r="BZ600">
            <v>0</v>
          </cell>
          <cell r="CA600">
            <v>0</v>
          </cell>
          <cell r="CB600">
            <v>0</v>
          </cell>
          <cell r="CC600">
            <v>0</v>
          </cell>
          <cell r="CD600">
            <v>0</v>
          </cell>
          <cell r="CE600">
            <v>0</v>
          </cell>
          <cell r="CF600">
            <v>0</v>
          </cell>
          <cell r="CG600">
            <v>0</v>
          </cell>
          <cell r="CH600">
            <v>0</v>
          </cell>
          <cell r="CI600">
            <v>0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P600">
            <v>0</v>
          </cell>
          <cell r="CQ600">
            <v>0</v>
          </cell>
          <cell r="CR600">
            <v>0</v>
          </cell>
          <cell r="CS600">
            <v>0</v>
          </cell>
          <cell r="CT600">
            <v>0</v>
          </cell>
          <cell r="CU600">
            <v>0</v>
          </cell>
          <cell r="CV600">
            <v>0</v>
          </cell>
          <cell r="CW600">
            <v>0</v>
          </cell>
          <cell r="CX600">
            <v>0</v>
          </cell>
          <cell r="CY600">
            <v>0</v>
          </cell>
          <cell r="CZ600">
            <v>0</v>
          </cell>
          <cell r="DA600">
            <v>0</v>
          </cell>
          <cell r="DB600">
            <v>0</v>
          </cell>
          <cell r="DC600">
            <v>0</v>
          </cell>
          <cell r="DD600">
            <v>0</v>
          </cell>
          <cell r="DE600">
            <v>0</v>
          </cell>
          <cell r="DF600">
            <v>0</v>
          </cell>
          <cell r="DG600">
            <v>0</v>
          </cell>
          <cell r="DH600">
            <v>0</v>
          </cell>
          <cell r="DI600">
            <v>0</v>
          </cell>
          <cell r="DJ600">
            <v>0</v>
          </cell>
          <cell r="DK600">
            <v>0</v>
          </cell>
          <cell r="DL600">
            <v>0</v>
          </cell>
          <cell r="DM600">
            <v>0</v>
          </cell>
          <cell r="DN600">
            <v>0</v>
          </cell>
          <cell r="DO600">
            <v>0</v>
          </cell>
          <cell r="DP600">
            <v>0</v>
          </cell>
          <cell r="DQ600">
            <v>0</v>
          </cell>
          <cell r="DR600">
            <v>0</v>
          </cell>
          <cell r="DS600">
            <v>0</v>
          </cell>
          <cell r="DT600">
            <v>0</v>
          </cell>
          <cell r="DU600">
            <v>0</v>
          </cell>
          <cell r="DV600">
            <v>0</v>
          </cell>
          <cell r="DW600">
            <v>0</v>
          </cell>
          <cell r="DX600">
            <v>0</v>
          </cell>
          <cell r="DY600">
            <v>0</v>
          </cell>
          <cell r="DZ600">
            <v>0</v>
          </cell>
          <cell r="EA600">
            <v>0</v>
          </cell>
          <cell r="EB600">
            <v>0</v>
          </cell>
          <cell r="EC600">
            <v>0</v>
          </cell>
          <cell r="ED600">
            <v>0</v>
          </cell>
        </row>
        <row r="602">
          <cell r="A602" t="str">
            <v>Other Generation</v>
          </cell>
        </row>
        <row r="603"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  <cell r="BZ603">
            <v>0</v>
          </cell>
          <cell r="CA603">
            <v>0</v>
          </cell>
          <cell r="CB603">
            <v>0</v>
          </cell>
          <cell r="CC603">
            <v>0</v>
          </cell>
          <cell r="CD603">
            <v>0</v>
          </cell>
          <cell r="CE603">
            <v>0</v>
          </cell>
          <cell r="CF603">
            <v>0</v>
          </cell>
          <cell r="CG603">
            <v>0</v>
          </cell>
          <cell r="CH603">
            <v>0</v>
          </cell>
          <cell r="CI603">
            <v>0</v>
          </cell>
          <cell r="CJ603">
            <v>0</v>
          </cell>
          <cell r="CK603">
            <v>0</v>
          </cell>
          <cell r="CL603">
            <v>0</v>
          </cell>
          <cell r="CM603">
            <v>0</v>
          </cell>
          <cell r="CN603">
            <v>0</v>
          </cell>
          <cell r="CO603">
            <v>0</v>
          </cell>
          <cell r="CP603">
            <v>0</v>
          </cell>
          <cell r="CQ603">
            <v>0</v>
          </cell>
          <cell r="CR603">
            <v>0</v>
          </cell>
          <cell r="CS603">
            <v>0</v>
          </cell>
          <cell r="CT603">
            <v>0</v>
          </cell>
          <cell r="CU603">
            <v>0</v>
          </cell>
          <cell r="CV603">
            <v>0</v>
          </cell>
          <cell r="CW603">
            <v>0</v>
          </cell>
          <cell r="CX603">
            <v>0</v>
          </cell>
          <cell r="CY603">
            <v>0</v>
          </cell>
          <cell r="CZ603">
            <v>0</v>
          </cell>
          <cell r="DA603">
            <v>0</v>
          </cell>
          <cell r="DB603">
            <v>0</v>
          </cell>
          <cell r="DC603">
            <v>0</v>
          </cell>
          <cell r="DD603">
            <v>0</v>
          </cell>
          <cell r="DE603">
            <v>0</v>
          </cell>
          <cell r="DF603">
            <v>0</v>
          </cell>
          <cell r="DG603">
            <v>0</v>
          </cell>
          <cell r="DH603">
            <v>0</v>
          </cell>
          <cell r="DI603">
            <v>0</v>
          </cell>
          <cell r="DJ603">
            <v>0</v>
          </cell>
          <cell r="DK603">
            <v>0</v>
          </cell>
          <cell r="DL603">
            <v>0</v>
          </cell>
          <cell r="DM603">
            <v>0</v>
          </cell>
          <cell r="DN603">
            <v>0</v>
          </cell>
          <cell r="DO603">
            <v>0</v>
          </cell>
          <cell r="DP603">
            <v>0</v>
          </cell>
          <cell r="DQ603">
            <v>0</v>
          </cell>
          <cell r="DR603">
            <v>0</v>
          </cell>
          <cell r="DS603">
            <v>0</v>
          </cell>
          <cell r="DT603">
            <v>0</v>
          </cell>
          <cell r="DU603">
            <v>0</v>
          </cell>
          <cell r="DV603">
            <v>0</v>
          </cell>
          <cell r="DW603">
            <v>0</v>
          </cell>
          <cell r="DX603">
            <v>0</v>
          </cell>
          <cell r="DY603">
            <v>0</v>
          </cell>
          <cell r="DZ603">
            <v>0</v>
          </cell>
          <cell r="EA603">
            <v>0</v>
          </cell>
          <cell r="EB603">
            <v>0</v>
          </cell>
          <cell r="EC603">
            <v>0</v>
          </cell>
          <cell r="ED603">
            <v>0</v>
          </cell>
        </row>
        <row r="605"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  <cell r="BZ605">
            <v>0</v>
          </cell>
          <cell r="CA605">
            <v>0</v>
          </cell>
          <cell r="CB605">
            <v>0</v>
          </cell>
          <cell r="CC605">
            <v>0</v>
          </cell>
          <cell r="CD605">
            <v>0</v>
          </cell>
          <cell r="CE605">
            <v>0</v>
          </cell>
          <cell r="CF605">
            <v>0</v>
          </cell>
          <cell r="CG605">
            <v>0</v>
          </cell>
          <cell r="CH605">
            <v>0</v>
          </cell>
          <cell r="CI605">
            <v>0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P605">
            <v>0</v>
          </cell>
          <cell r="CQ605">
            <v>0</v>
          </cell>
          <cell r="CR605">
            <v>0</v>
          </cell>
          <cell r="CS605">
            <v>0</v>
          </cell>
          <cell r="CT605">
            <v>0</v>
          </cell>
          <cell r="CU605">
            <v>0</v>
          </cell>
          <cell r="CV605">
            <v>0</v>
          </cell>
          <cell r="CW605">
            <v>0</v>
          </cell>
          <cell r="CX605">
            <v>0</v>
          </cell>
          <cell r="CY605">
            <v>0</v>
          </cell>
          <cell r="CZ605">
            <v>0</v>
          </cell>
          <cell r="DA605">
            <v>0</v>
          </cell>
          <cell r="DB605">
            <v>0</v>
          </cell>
          <cell r="DC605">
            <v>0</v>
          </cell>
          <cell r="DD605">
            <v>0</v>
          </cell>
          <cell r="DE605">
            <v>0</v>
          </cell>
          <cell r="DF605">
            <v>0</v>
          </cell>
          <cell r="DG605">
            <v>0</v>
          </cell>
          <cell r="DH605">
            <v>0</v>
          </cell>
          <cell r="DI605">
            <v>0</v>
          </cell>
          <cell r="DJ605">
            <v>0</v>
          </cell>
          <cell r="DK605">
            <v>0</v>
          </cell>
          <cell r="DL605">
            <v>0</v>
          </cell>
          <cell r="DM605">
            <v>0</v>
          </cell>
          <cell r="DN605">
            <v>0</v>
          </cell>
          <cell r="DO605">
            <v>0</v>
          </cell>
          <cell r="DP605">
            <v>0</v>
          </cell>
          <cell r="DQ605">
            <v>0</v>
          </cell>
          <cell r="DR605">
            <v>0</v>
          </cell>
          <cell r="DS605">
            <v>0</v>
          </cell>
          <cell r="DT605">
            <v>0</v>
          </cell>
          <cell r="DU605">
            <v>0</v>
          </cell>
          <cell r="DV605">
            <v>0</v>
          </cell>
          <cell r="DW605">
            <v>0</v>
          </cell>
          <cell r="DX605">
            <v>0</v>
          </cell>
          <cell r="DY605">
            <v>0</v>
          </cell>
          <cell r="DZ605">
            <v>0</v>
          </cell>
          <cell r="EA605">
            <v>0</v>
          </cell>
          <cell r="EB605">
            <v>0</v>
          </cell>
          <cell r="EC605">
            <v>0</v>
          </cell>
          <cell r="ED605">
            <v>0</v>
          </cell>
        </row>
        <row r="606"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X606">
            <v>0</v>
          </cell>
          <cell r="BY606">
            <v>0</v>
          </cell>
          <cell r="BZ606">
            <v>0</v>
          </cell>
          <cell r="CA606">
            <v>0</v>
          </cell>
          <cell r="CB606">
            <v>0</v>
          </cell>
          <cell r="CC606">
            <v>0</v>
          </cell>
          <cell r="CD606">
            <v>0</v>
          </cell>
          <cell r="CE606">
            <v>0</v>
          </cell>
          <cell r="CF606">
            <v>0</v>
          </cell>
          <cell r="CG606">
            <v>0</v>
          </cell>
          <cell r="CH606">
            <v>0</v>
          </cell>
          <cell r="CI606">
            <v>0</v>
          </cell>
          <cell r="CJ606">
            <v>0</v>
          </cell>
          <cell r="CK606">
            <v>0</v>
          </cell>
          <cell r="CL606">
            <v>0</v>
          </cell>
          <cell r="CM606">
            <v>0</v>
          </cell>
          <cell r="CN606">
            <v>0</v>
          </cell>
          <cell r="CO606">
            <v>0</v>
          </cell>
          <cell r="CP606">
            <v>0</v>
          </cell>
          <cell r="CQ606">
            <v>0</v>
          </cell>
          <cell r="CR606">
            <v>0</v>
          </cell>
          <cell r="CS606">
            <v>0</v>
          </cell>
          <cell r="CT606">
            <v>0</v>
          </cell>
          <cell r="CU606">
            <v>0</v>
          </cell>
          <cell r="CV606">
            <v>0</v>
          </cell>
          <cell r="CW606">
            <v>0</v>
          </cell>
          <cell r="CX606">
            <v>0</v>
          </cell>
          <cell r="CY606">
            <v>0</v>
          </cell>
          <cell r="CZ606">
            <v>0</v>
          </cell>
          <cell r="DA606">
            <v>0</v>
          </cell>
          <cell r="DB606">
            <v>0</v>
          </cell>
          <cell r="DC606">
            <v>0</v>
          </cell>
          <cell r="DD606">
            <v>0</v>
          </cell>
          <cell r="DE606">
            <v>0</v>
          </cell>
          <cell r="DF606">
            <v>0</v>
          </cell>
          <cell r="DG606">
            <v>0</v>
          </cell>
          <cell r="DH606">
            <v>0</v>
          </cell>
          <cell r="DI606">
            <v>0</v>
          </cell>
          <cell r="DJ606">
            <v>0</v>
          </cell>
          <cell r="DK606">
            <v>0</v>
          </cell>
          <cell r="DL606">
            <v>0</v>
          </cell>
          <cell r="DM606">
            <v>0</v>
          </cell>
          <cell r="DN606">
            <v>0</v>
          </cell>
          <cell r="DO606">
            <v>0</v>
          </cell>
          <cell r="DP606">
            <v>0</v>
          </cell>
          <cell r="DQ606">
            <v>0</v>
          </cell>
          <cell r="DR606">
            <v>0</v>
          </cell>
          <cell r="DS606">
            <v>0</v>
          </cell>
          <cell r="DT606">
            <v>0</v>
          </cell>
          <cell r="DU606">
            <v>0</v>
          </cell>
          <cell r="DV606">
            <v>0</v>
          </cell>
          <cell r="DW606">
            <v>0</v>
          </cell>
          <cell r="DX606">
            <v>0</v>
          </cell>
          <cell r="DY606">
            <v>0</v>
          </cell>
          <cell r="DZ606">
            <v>0</v>
          </cell>
          <cell r="EA606">
            <v>0</v>
          </cell>
          <cell r="EB606">
            <v>0</v>
          </cell>
          <cell r="EC606">
            <v>0</v>
          </cell>
          <cell r="ED606">
            <v>0</v>
          </cell>
        </row>
        <row r="607"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0</v>
          </cell>
          <cell r="DD607">
            <v>0</v>
          </cell>
          <cell r="DE607">
            <v>0</v>
          </cell>
          <cell r="DF607">
            <v>0</v>
          </cell>
          <cell r="DG607">
            <v>0</v>
          </cell>
          <cell r="DH607">
            <v>0</v>
          </cell>
          <cell r="DI607">
            <v>0</v>
          </cell>
          <cell r="DJ607">
            <v>0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0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0</v>
          </cell>
          <cell r="DU607">
            <v>0</v>
          </cell>
          <cell r="DV607">
            <v>0</v>
          </cell>
          <cell r="DW607">
            <v>0</v>
          </cell>
          <cell r="DX607">
            <v>0</v>
          </cell>
          <cell r="DY607">
            <v>0</v>
          </cell>
          <cell r="DZ607">
            <v>0</v>
          </cell>
          <cell r="EA607">
            <v>0</v>
          </cell>
          <cell r="EB607">
            <v>0</v>
          </cell>
          <cell r="EC607">
            <v>0</v>
          </cell>
          <cell r="ED607">
            <v>0</v>
          </cell>
        </row>
        <row r="608"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-1.6935999999986961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-1.6935999999986961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  <cell r="BZ608">
            <v>0</v>
          </cell>
          <cell r="CA608">
            <v>0</v>
          </cell>
          <cell r="CB608">
            <v>0</v>
          </cell>
          <cell r="CC608">
            <v>0</v>
          </cell>
          <cell r="CD608">
            <v>0</v>
          </cell>
          <cell r="CE608">
            <v>0</v>
          </cell>
          <cell r="CF608">
            <v>0</v>
          </cell>
          <cell r="CG608">
            <v>0</v>
          </cell>
          <cell r="CH608">
            <v>0</v>
          </cell>
          <cell r="CI608">
            <v>0</v>
          </cell>
          <cell r="CJ608">
            <v>0</v>
          </cell>
          <cell r="CK608">
            <v>0</v>
          </cell>
          <cell r="CL608">
            <v>0</v>
          </cell>
          <cell r="CM608">
            <v>0</v>
          </cell>
          <cell r="CN608">
            <v>0</v>
          </cell>
          <cell r="CO608">
            <v>0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  <cell r="CU608">
            <v>0</v>
          </cell>
          <cell r="CV608">
            <v>0</v>
          </cell>
          <cell r="CW608">
            <v>0</v>
          </cell>
          <cell r="CX608">
            <v>0</v>
          </cell>
          <cell r="CY608">
            <v>0</v>
          </cell>
          <cell r="CZ608">
            <v>0</v>
          </cell>
          <cell r="DA608">
            <v>0</v>
          </cell>
          <cell r="DB608">
            <v>0</v>
          </cell>
          <cell r="DC608">
            <v>0</v>
          </cell>
          <cell r="DD608">
            <v>0</v>
          </cell>
          <cell r="DE608">
            <v>0</v>
          </cell>
          <cell r="DF608">
            <v>0</v>
          </cell>
          <cell r="DG608">
            <v>0</v>
          </cell>
          <cell r="DH608">
            <v>0</v>
          </cell>
          <cell r="DI608">
            <v>0</v>
          </cell>
          <cell r="DJ608">
            <v>0</v>
          </cell>
          <cell r="DK608">
            <v>0</v>
          </cell>
          <cell r="DL608">
            <v>0</v>
          </cell>
          <cell r="DM608">
            <v>0</v>
          </cell>
          <cell r="DN608">
            <v>0</v>
          </cell>
          <cell r="DO608">
            <v>0</v>
          </cell>
          <cell r="DP608">
            <v>0</v>
          </cell>
          <cell r="DQ608">
            <v>0</v>
          </cell>
          <cell r="DR608">
            <v>0</v>
          </cell>
          <cell r="DS608">
            <v>0</v>
          </cell>
          <cell r="DT608">
            <v>0</v>
          </cell>
          <cell r="DU608">
            <v>0</v>
          </cell>
          <cell r="DV608">
            <v>0</v>
          </cell>
          <cell r="DW608">
            <v>0</v>
          </cell>
          <cell r="DX608">
            <v>0</v>
          </cell>
          <cell r="DY608">
            <v>0</v>
          </cell>
          <cell r="DZ608">
            <v>0</v>
          </cell>
          <cell r="EA608">
            <v>0</v>
          </cell>
          <cell r="EB608">
            <v>0</v>
          </cell>
          <cell r="EC608">
            <v>0</v>
          </cell>
          <cell r="ED608">
            <v>0</v>
          </cell>
        </row>
        <row r="609"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  <cell r="BZ609">
            <v>0</v>
          </cell>
          <cell r="CA609">
            <v>0</v>
          </cell>
          <cell r="CB609">
            <v>0</v>
          </cell>
          <cell r="CC609">
            <v>0</v>
          </cell>
          <cell r="CD609">
            <v>0</v>
          </cell>
          <cell r="CE609">
            <v>0</v>
          </cell>
          <cell r="CF609">
            <v>0</v>
          </cell>
          <cell r="CG609">
            <v>0</v>
          </cell>
          <cell r="CH609">
            <v>0</v>
          </cell>
          <cell r="CI609">
            <v>0</v>
          </cell>
          <cell r="CJ609">
            <v>0</v>
          </cell>
          <cell r="CK609">
            <v>0</v>
          </cell>
          <cell r="CL609">
            <v>0</v>
          </cell>
          <cell r="CM609">
            <v>0</v>
          </cell>
          <cell r="CN609">
            <v>0</v>
          </cell>
          <cell r="CO609">
            <v>0</v>
          </cell>
          <cell r="CP609">
            <v>0</v>
          </cell>
          <cell r="CQ609">
            <v>0</v>
          </cell>
          <cell r="CR609">
            <v>0</v>
          </cell>
          <cell r="CS609">
            <v>0</v>
          </cell>
          <cell r="CT609">
            <v>0</v>
          </cell>
          <cell r="CU609">
            <v>0</v>
          </cell>
          <cell r="CV609">
            <v>0</v>
          </cell>
          <cell r="CW609">
            <v>0</v>
          </cell>
          <cell r="CX609">
            <v>0</v>
          </cell>
          <cell r="CY609">
            <v>0</v>
          </cell>
          <cell r="CZ609">
            <v>0</v>
          </cell>
          <cell r="DA609">
            <v>0</v>
          </cell>
          <cell r="DB609">
            <v>0</v>
          </cell>
          <cell r="DC609">
            <v>0</v>
          </cell>
          <cell r="DD609">
            <v>0</v>
          </cell>
          <cell r="DE609">
            <v>0</v>
          </cell>
          <cell r="DF609">
            <v>0</v>
          </cell>
          <cell r="DG609">
            <v>0</v>
          </cell>
          <cell r="DH609">
            <v>0</v>
          </cell>
          <cell r="DI609">
            <v>0</v>
          </cell>
          <cell r="DJ609">
            <v>0</v>
          </cell>
          <cell r="DK609">
            <v>0</v>
          </cell>
          <cell r="DL609">
            <v>0</v>
          </cell>
          <cell r="DM609">
            <v>0</v>
          </cell>
          <cell r="DN609">
            <v>0</v>
          </cell>
          <cell r="DO609">
            <v>0</v>
          </cell>
          <cell r="DP609">
            <v>0</v>
          </cell>
          <cell r="DQ609">
            <v>0</v>
          </cell>
          <cell r="DR609">
            <v>0</v>
          </cell>
          <cell r="DS609">
            <v>0</v>
          </cell>
          <cell r="DT609">
            <v>0</v>
          </cell>
          <cell r="DU609">
            <v>0</v>
          </cell>
          <cell r="DV609">
            <v>0</v>
          </cell>
          <cell r="DW609">
            <v>0</v>
          </cell>
          <cell r="DX609">
            <v>0</v>
          </cell>
          <cell r="DY609">
            <v>0</v>
          </cell>
          <cell r="DZ609">
            <v>0</v>
          </cell>
          <cell r="EA609">
            <v>0</v>
          </cell>
          <cell r="EB609">
            <v>0</v>
          </cell>
          <cell r="EC609">
            <v>0</v>
          </cell>
          <cell r="ED609">
            <v>0</v>
          </cell>
        </row>
        <row r="610"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  <cell r="BZ610">
            <v>0</v>
          </cell>
          <cell r="CA610">
            <v>0</v>
          </cell>
          <cell r="CB610">
            <v>0</v>
          </cell>
          <cell r="CC610">
            <v>0</v>
          </cell>
          <cell r="CD610">
            <v>0</v>
          </cell>
          <cell r="CE610">
            <v>0</v>
          </cell>
          <cell r="CF610">
            <v>0</v>
          </cell>
          <cell r="CG610">
            <v>0</v>
          </cell>
          <cell r="CH610">
            <v>0</v>
          </cell>
          <cell r="CI610">
            <v>0</v>
          </cell>
          <cell r="CJ610">
            <v>0</v>
          </cell>
          <cell r="CK610">
            <v>0</v>
          </cell>
          <cell r="CL610">
            <v>0</v>
          </cell>
          <cell r="CM610">
            <v>0</v>
          </cell>
          <cell r="CN610">
            <v>0</v>
          </cell>
          <cell r="CO610">
            <v>0</v>
          </cell>
          <cell r="CP610">
            <v>0</v>
          </cell>
          <cell r="CQ610">
            <v>0</v>
          </cell>
          <cell r="CR610">
            <v>0</v>
          </cell>
          <cell r="CS610">
            <v>0</v>
          </cell>
          <cell r="CT610">
            <v>0</v>
          </cell>
          <cell r="CU610">
            <v>0</v>
          </cell>
          <cell r="CV610">
            <v>0</v>
          </cell>
          <cell r="CW610">
            <v>0</v>
          </cell>
          <cell r="CX610">
            <v>0</v>
          </cell>
          <cell r="CY610">
            <v>0</v>
          </cell>
          <cell r="CZ610">
            <v>0</v>
          </cell>
          <cell r="DA610">
            <v>0</v>
          </cell>
          <cell r="DB610">
            <v>0</v>
          </cell>
          <cell r="DC610">
            <v>0</v>
          </cell>
          <cell r="DD610">
            <v>0</v>
          </cell>
          <cell r="DE610">
            <v>0</v>
          </cell>
          <cell r="DF610">
            <v>0</v>
          </cell>
          <cell r="DG610">
            <v>0</v>
          </cell>
          <cell r="DH610">
            <v>0</v>
          </cell>
          <cell r="DI610">
            <v>0</v>
          </cell>
          <cell r="DJ610">
            <v>0</v>
          </cell>
          <cell r="DK610">
            <v>0</v>
          </cell>
          <cell r="DL610">
            <v>0</v>
          </cell>
          <cell r="DM610">
            <v>0</v>
          </cell>
          <cell r="DN610">
            <v>0</v>
          </cell>
          <cell r="DO610">
            <v>0</v>
          </cell>
          <cell r="DP610">
            <v>0</v>
          </cell>
          <cell r="DQ610">
            <v>0</v>
          </cell>
          <cell r="DR610">
            <v>0</v>
          </cell>
          <cell r="DS610">
            <v>0</v>
          </cell>
          <cell r="DT610">
            <v>0</v>
          </cell>
          <cell r="DU610">
            <v>0</v>
          </cell>
          <cell r="DV610">
            <v>0</v>
          </cell>
          <cell r="DW610">
            <v>0</v>
          </cell>
          <cell r="DX610">
            <v>0</v>
          </cell>
          <cell r="DY610">
            <v>0</v>
          </cell>
          <cell r="DZ610">
            <v>0</v>
          </cell>
          <cell r="EA610">
            <v>0</v>
          </cell>
          <cell r="EB610">
            <v>0</v>
          </cell>
          <cell r="EC610">
            <v>0</v>
          </cell>
          <cell r="ED610">
            <v>0</v>
          </cell>
        </row>
        <row r="611"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  <cell r="BZ611">
            <v>0</v>
          </cell>
          <cell r="CA611">
            <v>0</v>
          </cell>
          <cell r="CB611">
            <v>0</v>
          </cell>
          <cell r="CC611">
            <v>0</v>
          </cell>
          <cell r="CD611">
            <v>0</v>
          </cell>
          <cell r="CE611">
            <v>0</v>
          </cell>
          <cell r="CF611">
            <v>0</v>
          </cell>
          <cell r="CG611">
            <v>0</v>
          </cell>
          <cell r="CH611">
            <v>0</v>
          </cell>
          <cell r="CI611">
            <v>0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P611">
            <v>0</v>
          </cell>
          <cell r="CQ611">
            <v>0</v>
          </cell>
          <cell r="CR611">
            <v>0</v>
          </cell>
          <cell r="CS611">
            <v>0</v>
          </cell>
          <cell r="CT611">
            <v>0</v>
          </cell>
          <cell r="CU611">
            <v>0</v>
          </cell>
          <cell r="CV611">
            <v>0</v>
          </cell>
          <cell r="CW611">
            <v>0</v>
          </cell>
          <cell r="CX611">
            <v>0</v>
          </cell>
          <cell r="CY611">
            <v>0</v>
          </cell>
          <cell r="CZ611">
            <v>0</v>
          </cell>
          <cell r="DA611">
            <v>0</v>
          </cell>
          <cell r="DB611">
            <v>0</v>
          </cell>
          <cell r="DC611">
            <v>0</v>
          </cell>
          <cell r="DD611">
            <v>0</v>
          </cell>
          <cell r="DE611">
            <v>0</v>
          </cell>
          <cell r="DF611">
            <v>0</v>
          </cell>
          <cell r="DG611">
            <v>0</v>
          </cell>
          <cell r="DH611">
            <v>0</v>
          </cell>
          <cell r="DI611">
            <v>0</v>
          </cell>
          <cell r="DJ611">
            <v>0</v>
          </cell>
          <cell r="DK611">
            <v>0</v>
          </cell>
          <cell r="DL611">
            <v>0</v>
          </cell>
          <cell r="DM611">
            <v>0</v>
          </cell>
          <cell r="DN611">
            <v>0</v>
          </cell>
          <cell r="DO611">
            <v>0</v>
          </cell>
          <cell r="DP611">
            <v>0</v>
          </cell>
          <cell r="DQ611">
            <v>0</v>
          </cell>
          <cell r="DR611">
            <v>0</v>
          </cell>
          <cell r="DS611">
            <v>0</v>
          </cell>
          <cell r="DT611">
            <v>0</v>
          </cell>
          <cell r="DU611">
            <v>0</v>
          </cell>
          <cell r="DV611">
            <v>0</v>
          </cell>
          <cell r="DW611">
            <v>0</v>
          </cell>
          <cell r="DX611">
            <v>0</v>
          </cell>
          <cell r="DY611">
            <v>0</v>
          </cell>
          <cell r="DZ611">
            <v>0</v>
          </cell>
          <cell r="EA611">
            <v>0</v>
          </cell>
          <cell r="EB611">
            <v>0</v>
          </cell>
          <cell r="EC611">
            <v>0</v>
          </cell>
          <cell r="ED611">
            <v>0</v>
          </cell>
        </row>
        <row r="612"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0</v>
          </cell>
          <cell r="CB612">
            <v>0</v>
          </cell>
          <cell r="CC612">
            <v>0</v>
          </cell>
          <cell r="CD612">
            <v>0</v>
          </cell>
          <cell r="CE612">
            <v>0</v>
          </cell>
          <cell r="CF612">
            <v>0</v>
          </cell>
          <cell r="CG612">
            <v>0</v>
          </cell>
          <cell r="CH612">
            <v>0</v>
          </cell>
          <cell r="CI612">
            <v>0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P612">
            <v>0</v>
          </cell>
          <cell r="CQ612">
            <v>0</v>
          </cell>
          <cell r="CR612">
            <v>0</v>
          </cell>
          <cell r="CS612">
            <v>0</v>
          </cell>
          <cell r="CT612">
            <v>0</v>
          </cell>
          <cell r="CU612">
            <v>0</v>
          </cell>
          <cell r="CV612">
            <v>0</v>
          </cell>
          <cell r="CW612">
            <v>0</v>
          </cell>
          <cell r="CX612">
            <v>0</v>
          </cell>
          <cell r="CY612">
            <v>0</v>
          </cell>
          <cell r="CZ612">
            <v>0</v>
          </cell>
          <cell r="DA612">
            <v>0</v>
          </cell>
          <cell r="DB612">
            <v>0</v>
          </cell>
          <cell r="DC612">
            <v>0</v>
          </cell>
          <cell r="DD612">
            <v>0</v>
          </cell>
          <cell r="DE612">
            <v>0</v>
          </cell>
          <cell r="DF612">
            <v>0</v>
          </cell>
          <cell r="DG612">
            <v>0</v>
          </cell>
          <cell r="DH612">
            <v>0</v>
          </cell>
          <cell r="DI612">
            <v>0</v>
          </cell>
          <cell r="DJ612">
            <v>0</v>
          </cell>
          <cell r="DK612">
            <v>0</v>
          </cell>
          <cell r="DL612">
            <v>0</v>
          </cell>
          <cell r="DM612">
            <v>0</v>
          </cell>
          <cell r="DN612">
            <v>0</v>
          </cell>
          <cell r="DO612">
            <v>0</v>
          </cell>
          <cell r="DP612">
            <v>0</v>
          </cell>
          <cell r="DQ612">
            <v>0</v>
          </cell>
          <cell r="DR612">
            <v>0</v>
          </cell>
          <cell r="DS612">
            <v>0</v>
          </cell>
          <cell r="DT612">
            <v>0</v>
          </cell>
          <cell r="DU612">
            <v>0</v>
          </cell>
          <cell r="DV612">
            <v>0</v>
          </cell>
          <cell r="DW612">
            <v>0</v>
          </cell>
          <cell r="DX612">
            <v>0</v>
          </cell>
          <cell r="DY612">
            <v>0</v>
          </cell>
          <cell r="DZ612">
            <v>0</v>
          </cell>
          <cell r="EA612">
            <v>0</v>
          </cell>
          <cell r="EB612">
            <v>0</v>
          </cell>
          <cell r="EC612">
            <v>0</v>
          </cell>
          <cell r="ED612">
            <v>0</v>
          </cell>
        </row>
        <row r="613"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-3.571611599996686</v>
          </cell>
          <cell r="BF613">
            <v>-1.3399360000039451</v>
          </cell>
          <cell r="BG613">
            <v>0</v>
          </cell>
          <cell r="BH613">
            <v>0</v>
          </cell>
          <cell r="BI613">
            <v>0</v>
          </cell>
          <cell r="BJ613">
            <v>-0.75934659999984433</v>
          </cell>
          <cell r="BK613">
            <v>0</v>
          </cell>
          <cell r="BL613">
            <v>0</v>
          </cell>
          <cell r="BM613">
            <v>-1.4723290000001725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-11.266758920042776</v>
          </cell>
          <cell r="BS613">
            <v>-4.3672640000004321</v>
          </cell>
          <cell r="BT613">
            <v>0</v>
          </cell>
          <cell r="BU613">
            <v>0</v>
          </cell>
          <cell r="BV613">
            <v>-4.7509147199998552</v>
          </cell>
          <cell r="BW613">
            <v>-1.8700839000011911</v>
          </cell>
          <cell r="BX613">
            <v>-1.9064322000012908</v>
          </cell>
          <cell r="BY613">
            <v>0</v>
          </cell>
          <cell r="BZ613">
            <v>0</v>
          </cell>
          <cell r="CA613">
            <v>0</v>
          </cell>
          <cell r="CB613">
            <v>0</v>
          </cell>
          <cell r="CC613">
            <v>3.1672076999966521</v>
          </cell>
          <cell r="CD613">
            <v>-1.5392718000002787</v>
          </cell>
          <cell r="CE613">
            <v>-14.447007270005997</v>
          </cell>
          <cell r="CF613">
            <v>0.60848486000031698</v>
          </cell>
          <cell r="CG613">
            <v>-3.8800449999980628</v>
          </cell>
          <cell r="CH613">
            <v>-4.3134694299988041</v>
          </cell>
          <cell r="CI613">
            <v>-0.68724270000166143</v>
          </cell>
          <cell r="CJ613">
            <v>-3.59709329999896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-2.0245437999983551</v>
          </cell>
          <cell r="CP613">
            <v>0</v>
          </cell>
          <cell r="CQ613">
            <v>-0.55309790000319481</v>
          </cell>
          <cell r="CR613">
            <v>3.7296318100416102</v>
          </cell>
          <cell r="CS613">
            <v>0</v>
          </cell>
          <cell r="CT613">
            <v>0</v>
          </cell>
          <cell r="CU613">
            <v>-0.56386830000337795</v>
          </cell>
          <cell r="CV613">
            <v>3.0639311999984784</v>
          </cell>
          <cell r="CW613">
            <v>0</v>
          </cell>
          <cell r="CX613">
            <v>-0.65733220000038273</v>
          </cell>
          <cell r="CY613">
            <v>0</v>
          </cell>
          <cell r="CZ613">
            <v>0</v>
          </cell>
          <cell r="DA613">
            <v>0</v>
          </cell>
          <cell r="DB613">
            <v>4.7629702000012912</v>
          </cell>
          <cell r="DC613">
            <v>-2.8760690900016925</v>
          </cell>
          <cell r="DD613">
            <v>0</v>
          </cell>
          <cell r="DE613">
            <v>-4.7910969499498606</v>
          </cell>
          <cell r="DF613">
            <v>-0.26699799999914831</v>
          </cell>
          <cell r="DG613">
            <v>-3.5660233999988122</v>
          </cell>
          <cell r="DH613">
            <v>0</v>
          </cell>
          <cell r="DI613">
            <v>0.79905700000017532</v>
          </cell>
          <cell r="DJ613">
            <v>0</v>
          </cell>
          <cell r="DK613">
            <v>0</v>
          </cell>
          <cell r="DL613">
            <v>0</v>
          </cell>
          <cell r="DM613">
            <v>0</v>
          </cell>
          <cell r="DN613">
            <v>0</v>
          </cell>
          <cell r="DO613">
            <v>0</v>
          </cell>
          <cell r="DP613">
            <v>-1.7571325500030071</v>
          </cell>
          <cell r="DQ613">
            <v>0</v>
          </cell>
          <cell r="DR613">
            <v>-22.43340147996787</v>
          </cell>
          <cell r="DS613">
            <v>-1.3204039999982342</v>
          </cell>
          <cell r="DT613">
            <v>-3.0643639999980223</v>
          </cell>
          <cell r="DU613">
            <v>-3.3256301999972493</v>
          </cell>
          <cell r="DV613">
            <v>-0.16320598000311293</v>
          </cell>
          <cell r="DW613">
            <v>0</v>
          </cell>
          <cell r="DX613">
            <v>0</v>
          </cell>
          <cell r="DY613">
            <v>0</v>
          </cell>
          <cell r="DZ613">
            <v>0</v>
          </cell>
          <cell r="EA613">
            <v>-5.8289953000021342</v>
          </cell>
          <cell r="EB613">
            <v>-2.9375</v>
          </cell>
          <cell r="EC613">
            <v>-5.0267329999987851</v>
          </cell>
          <cell r="ED613">
            <v>-0.76656899999943562</v>
          </cell>
        </row>
        <row r="614"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-0.7595110999973258</v>
          </cell>
          <cell r="BF614">
            <v>0</v>
          </cell>
          <cell r="BG614">
            <v>0</v>
          </cell>
          <cell r="BH614">
            <v>0</v>
          </cell>
          <cell r="BI614">
            <v>0.20538940000187722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-0.252047500000117</v>
          </cell>
          <cell r="BO614">
            <v>0</v>
          </cell>
          <cell r="BP614">
            <v>0</v>
          </cell>
          <cell r="BQ614">
            <v>-0.71285300000090501</v>
          </cell>
          <cell r="BR614">
            <v>-3.9632705399999395</v>
          </cell>
          <cell r="BS614">
            <v>-0.67758750000029977</v>
          </cell>
          <cell r="BT614">
            <v>0</v>
          </cell>
          <cell r="BU614">
            <v>0</v>
          </cell>
          <cell r="BV614">
            <v>0.11839125000005879</v>
          </cell>
          <cell r="BW614">
            <v>-0.5632524500015279</v>
          </cell>
          <cell r="BX614">
            <v>-4.5325312999993912</v>
          </cell>
          <cell r="BY614">
            <v>0</v>
          </cell>
          <cell r="BZ614">
            <v>0</v>
          </cell>
          <cell r="CA614">
            <v>0</v>
          </cell>
          <cell r="CB614">
            <v>5.5923459998666658E-2</v>
          </cell>
          <cell r="CC614">
            <v>1.6357859999989159</v>
          </cell>
          <cell r="CD614">
            <v>0</v>
          </cell>
          <cell r="CE614">
            <v>-8.3140125799836824</v>
          </cell>
          <cell r="CF614">
            <v>0.78038970000125119</v>
          </cell>
          <cell r="CG614">
            <v>0.40702247999979591</v>
          </cell>
          <cell r="CH614">
            <v>-2.9836463999999978</v>
          </cell>
          <cell r="CI614">
            <v>-3.4402195999991818</v>
          </cell>
          <cell r="CJ614">
            <v>-2.5603446999994048</v>
          </cell>
          <cell r="CK614">
            <v>0</v>
          </cell>
          <cell r="CL614">
            <v>0</v>
          </cell>
          <cell r="CM614">
            <v>0</v>
          </cell>
          <cell r="CN614">
            <v>0</v>
          </cell>
          <cell r="CO614">
            <v>-0.51721406000069692</v>
          </cell>
          <cell r="CP614">
            <v>0</v>
          </cell>
          <cell r="CQ614">
            <v>0</v>
          </cell>
          <cell r="CR614">
            <v>-4.6780520500324201</v>
          </cell>
          <cell r="CS614">
            <v>0</v>
          </cell>
          <cell r="CT614">
            <v>0</v>
          </cell>
          <cell r="CU614">
            <v>0</v>
          </cell>
          <cell r="CV614">
            <v>0</v>
          </cell>
          <cell r="CW614">
            <v>0</v>
          </cell>
          <cell r="CX614">
            <v>-0.13708055000097374</v>
          </cell>
          <cell r="CY614">
            <v>0</v>
          </cell>
          <cell r="CZ614">
            <v>0</v>
          </cell>
          <cell r="DA614">
            <v>0</v>
          </cell>
          <cell r="DB614">
            <v>-2.0562895000002754</v>
          </cell>
          <cell r="DC614">
            <v>-2.4846820000002481</v>
          </cell>
          <cell r="DD614">
            <v>0</v>
          </cell>
          <cell r="DE614">
            <v>-12.752130979992216</v>
          </cell>
          <cell r="DF614">
            <v>0</v>
          </cell>
          <cell r="DG614">
            <v>-5.7991808999995555</v>
          </cell>
          <cell r="DH614">
            <v>-0.49300408000090101</v>
          </cell>
          <cell r="DI614">
            <v>-1.3457407999994757</v>
          </cell>
          <cell r="DJ614">
            <v>-2.6850073999994493</v>
          </cell>
          <cell r="DK614">
            <v>0</v>
          </cell>
          <cell r="DL614">
            <v>0</v>
          </cell>
          <cell r="DM614">
            <v>-2.4291978000001109</v>
          </cell>
          <cell r="DN614">
            <v>0</v>
          </cell>
          <cell r="DO614">
            <v>0</v>
          </cell>
          <cell r="DP614">
            <v>0</v>
          </cell>
          <cell r="DQ614">
            <v>0</v>
          </cell>
          <cell r="DR614">
            <v>-30.444448560025194</v>
          </cell>
          <cell r="DS614">
            <v>-0.37043769999945653</v>
          </cell>
          <cell r="DT614">
            <v>-1.8979773000010027</v>
          </cell>
          <cell r="DU614">
            <v>-4.0062523000015062</v>
          </cell>
          <cell r="DV614">
            <v>-7.5190899999142857E-2</v>
          </cell>
          <cell r="DW614">
            <v>0</v>
          </cell>
          <cell r="DX614">
            <v>0</v>
          </cell>
          <cell r="DY614">
            <v>-0.61280905999956303</v>
          </cell>
          <cell r="DZ614">
            <v>0</v>
          </cell>
          <cell r="EA614">
            <v>-2.770318100001532</v>
          </cell>
          <cell r="EB614">
            <v>0</v>
          </cell>
          <cell r="EC614">
            <v>-2.0140379999993456</v>
          </cell>
          <cell r="ED614">
            <v>-18.697425199999998</v>
          </cell>
        </row>
        <row r="615"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  <cell r="BZ615">
            <v>0</v>
          </cell>
          <cell r="CA615">
            <v>0</v>
          </cell>
          <cell r="CB615">
            <v>0</v>
          </cell>
          <cell r="CC615">
            <v>0</v>
          </cell>
          <cell r="CD615">
            <v>0</v>
          </cell>
          <cell r="CE615">
            <v>0</v>
          </cell>
          <cell r="CF615">
            <v>0</v>
          </cell>
          <cell r="CG615">
            <v>0</v>
          </cell>
          <cell r="CH615">
            <v>0</v>
          </cell>
          <cell r="CI615">
            <v>0</v>
          </cell>
          <cell r="CJ615">
            <v>0</v>
          </cell>
          <cell r="CK615">
            <v>0</v>
          </cell>
          <cell r="CL615">
            <v>0</v>
          </cell>
          <cell r="CM615">
            <v>0</v>
          </cell>
          <cell r="CN615">
            <v>0</v>
          </cell>
          <cell r="CO615">
            <v>0</v>
          </cell>
          <cell r="CP615">
            <v>0</v>
          </cell>
          <cell r="CQ615">
            <v>0</v>
          </cell>
          <cell r="CR615">
            <v>0</v>
          </cell>
          <cell r="CS615">
            <v>0</v>
          </cell>
          <cell r="CT615">
            <v>0</v>
          </cell>
          <cell r="CU615">
            <v>0</v>
          </cell>
          <cell r="CV615">
            <v>0</v>
          </cell>
          <cell r="CW615">
            <v>0</v>
          </cell>
          <cell r="CX615">
            <v>0</v>
          </cell>
          <cell r="CY615">
            <v>0</v>
          </cell>
          <cell r="CZ615">
            <v>0</v>
          </cell>
          <cell r="DA615">
            <v>0</v>
          </cell>
          <cell r="DB615">
            <v>0</v>
          </cell>
          <cell r="DC615">
            <v>0</v>
          </cell>
          <cell r="DD615">
            <v>0</v>
          </cell>
          <cell r="DE615">
            <v>0</v>
          </cell>
          <cell r="DF615">
            <v>0</v>
          </cell>
          <cell r="DG615">
            <v>0</v>
          </cell>
          <cell r="DH615">
            <v>0</v>
          </cell>
          <cell r="DI615">
            <v>0</v>
          </cell>
          <cell r="DJ615">
            <v>0</v>
          </cell>
          <cell r="DK615">
            <v>0</v>
          </cell>
          <cell r="DL615">
            <v>0</v>
          </cell>
          <cell r="DM615">
            <v>0</v>
          </cell>
          <cell r="DN615">
            <v>0</v>
          </cell>
          <cell r="DO615">
            <v>0</v>
          </cell>
          <cell r="DP615">
            <v>0</v>
          </cell>
          <cell r="DQ615">
            <v>0</v>
          </cell>
          <cell r="DR615">
            <v>0</v>
          </cell>
          <cell r="DS615">
            <v>0</v>
          </cell>
          <cell r="DT615">
            <v>0</v>
          </cell>
          <cell r="DU615">
            <v>0</v>
          </cell>
          <cell r="DV615">
            <v>0</v>
          </cell>
          <cell r="DW615">
            <v>0</v>
          </cell>
          <cell r="DX615">
            <v>0</v>
          </cell>
          <cell r="DY615">
            <v>0</v>
          </cell>
          <cell r="DZ615">
            <v>0</v>
          </cell>
          <cell r="EA615">
            <v>0</v>
          </cell>
          <cell r="EB615">
            <v>0</v>
          </cell>
          <cell r="EC615">
            <v>0</v>
          </cell>
          <cell r="ED615">
            <v>0</v>
          </cell>
        </row>
        <row r="616"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  <cell r="BZ616">
            <v>0</v>
          </cell>
          <cell r="CA616">
            <v>0</v>
          </cell>
          <cell r="CB616">
            <v>0</v>
          </cell>
          <cell r="CC616">
            <v>0</v>
          </cell>
          <cell r="CD616">
            <v>0</v>
          </cell>
          <cell r="CE616">
            <v>0</v>
          </cell>
          <cell r="CF616">
            <v>0</v>
          </cell>
          <cell r="CG616">
            <v>0</v>
          </cell>
          <cell r="CH616">
            <v>0</v>
          </cell>
          <cell r="CI616">
            <v>0</v>
          </cell>
          <cell r="CJ616">
            <v>0</v>
          </cell>
          <cell r="CK616">
            <v>0</v>
          </cell>
          <cell r="CL616">
            <v>0</v>
          </cell>
          <cell r="CM616">
            <v>0</v>
          </cell>
          <cell r="CN616">
            <v>0</v>
          </cell>
          <cell r="CO616">
            <v>0</v>
          </cell>
          <cell r="CP616">
            <v>0</v>
          </cell>
          <cell r="CQ616">
            <v>0</v>
          </cell>
          <cell r="CR616">
            <v>0</v>
          </cell>
          <cell r="CS616">
            <v>0</v>
          </cell>
          <cell r="CT616">
            <v>0</v>
          </cell>
          <cell r="CU616">
            <v>0</v>
          </cell>
          <cell r="CV616">
            <v>0</v>
          </cell>
          <cell r="CW616">
            <v>0</v>
          </cell>
          <cell r="CX616">
            <v>0</v>
          </cell>
          <cell r="CY616">
            <v>0</v>
          </cell>
          <cell r="CZ616">
            <v>0</v>
          </cell>
          <cell r="DA616">
            <v>0</v>
          </cell>
          <cell r="DB616">
            <v>0</v>
          </cell>
          <cell r="DC616">
            <v>0</v>
          </cell>
          <cell r="DD616">
            <v>0</v>
          </cell>
          <cell r="DE616">
            <v>0</v>
          </cell>
          <cell r="DF616">
            <v>0</v>
          </cell>
          <cell r="DG616">
            <v>0</v>
          </cell>
          <cell r="DH616">
            <v>0</v>
          </cell>
          <cell r="DI616">
            <v>0</v>
          </cell>
          <cell r="DJ616">
            <v>0</v>
          </cell>
          <cell r="DK616">
            <v>0</v>
          </cell>
          <cell r="DL616">
            <v>0</v>
          </cell>
          <cell r="DM616">
            <v>0</v>
          </cell>
          <cell r="DN616">
            <v>0</v>
          </cell>
          <cell r="DO616">
            <v>0</v>
          </cell>
          <cell r="DP616">
            <v>0</v>
          </cell>
          <cell r="DQ616">
            <v>0</v>
          </cell>
          <cell r="DR616">
            <v>-41.273280000023078</v>
          </cell>
          <cell r="DS616">
            <v>0</v>
          </cell>
          <cell r="DT616">
            <v>0</v>
          </cell>
          <cell r="DU616">
            <v>0</v>
          </cell>
          <cell r="DV616">
            <v>0</v>
          </cell>
          <cell r="DW616">
            <v>0</v>
          </cell>
          <cell r="DX616">
            <v>0</v>
          </cell>
          <cell r="DY616">
            <v>0</v>
          </cell>
          <cell r="DZ616">
            <v>0</v>
          </cell>
          <cell r="EA616">
            <v>0</v>
          </cell>
          <cell r="EB616">
            <v>0</v>
          </cell>
          <cell r="EC616">
            <v>-37.861701000001631</v>
          </cell>
          <cell r="ED616">
            <v>-3.4115789999996196</v>
          </cell>
        </row>
        <row r="617"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-0.99002000002656132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-0.99002000000109547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  <cell r="BZ617">
            <v>0</v>
          </cell>
          <cell r="CA617">
            <v>0</v>
          </cell>
          <cell r="CB617">
            <v>0</v>
          </cell>
          <cell r="CC617">
            <v>0</v>
          </cell>
          <cell r="CD617">
            <v>0</v>
          </cell>
          <cell r="CE617">
            <v>0</v>
          </cell>
          <cell r="CF617">
            <v>0</v>
          </cell>
          <cell r="CG617">
            <v>0</v>
          </cell>
          <cell r="CH617">
            <v>0</v>
          </cell>
          <cell r="CI617">
            <v>0</v>
          </cell>
          <cell r="CJ617">
            <v>0</v>
          </cell>
          <cell r="CK617">
            <v>0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P617">
            <v>0</v>
          </cell>
          <cell r="CQ617">
            <v>0</v>
          </cell>
          <cell r="CR617">
            <v>0</v>
          </cell>
          <cell r="CS617">
            <v>0</v>
          </cell>
          <cell r="CT617">
            <v>0</v>
          </cell>
          <cell r="CU617">
            <v>0</v>
          </cell>
          <cell r="CV617">
            <v>0</v>
          </cell>
          <cell r="CW617">
            <v>0</v>
          </cell>
          <cell r="CX617">
            <v>0</v>
          </cell>
          <cell r="CY617">
            <v>0</v>
          </cell>
          <cell r="CZ617">
            <v>0</v>
          </cell>
          <cell r="DA617">
            <v>0</v>
          </cell>
          <cell r="DB617">
            <v>0</v>
          </cell>
          <cell r="DC617">
            <v>0</v>
          </cell>
          <cell r="DD617">
            <v>0</v>
          </cell>
          <cell r="DE617">
            <v>-10.200025000027381</v>
          </cell>
          <cell r="DF617">
            <v>0</v>
          </cell>
          <cell r="DG617">
            <v>0</v>
          </cell>
          <cell r="DH617">
            <v>2.0399760000000242</v>
          </cell>
          <cell r="DI617">
            <v>2.0399929999985034</v>
          </cell>
          <cell r="DJ617">
            <v>-4.0799990000014077</v>
          </cell>
          <cell r="DK617">
            <v>-6.1199919999999111</v>
          </cell>
          <cell r="DL617">
            <v>0</v>
          </cell>
          <cell r="DM617">
            <v>0</v>
          </cell>
          <cell r="DN617">
            <v>-4.0800030000027618</v>
          </cell>
          <cell r="DO617">
            <v>0</v>
          </cell>
          <cell r="DP617">
            <v>0</v>
          </cell>
          <cell r="DQ617">
            <v>0</v>
          </cell>
          <cell r="DR617">
            <v>-6.1200400000088848</v>
          </cell>
          <cell r="DS617">
            <v>0</v>
          </cell>
          <cell r="DT617">
            <v>0</v>
          </cell>
          <cell r="DU617">
            <v>-2.0399900000011257</v>
          </cell>
          <cell r="DV617">
            <v>-2.0400100000006205</v>
          </cell>
          <cell r="DW617">
            <v>0</v>
          </cell>
          <cell r="DX617">
            <v>0</v>
          </cell>
          <cell r="DY617">
            <v>0</v>
          </cell>
          <cell r="DZ617">
            <v>0</v>
          </cell>
          <cell r="EA617">
            <v>0</v>
          </cell>
          <cell r="EB617">
            <v>-2.0400399999998626</v>
          </cell>
          <cell r="EC617">
            <v>0</v>
          </cell>
          <cell r="ED617">
            <v>0</v>
          </cell>
        </row>
        <row r="618"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  <cell r="BZ618">
            <v>0</v>
          </cell>
          <cell r="CA618">
            <v>0</v>
          </cell>
          <cell r="CB618">
            <v>0</v>
          </cell>
          <cell r="CC618">
            <v>0</v>
          </cell>
          <cell r="CD618">
            <v>0</v>
          </cell>
          <cell r="CE618">
            <v>0</v>
          </cell>
          <cell r="CF618">
            <v>0</v>
          </cell>
          <cell r="CG618">
            <v>0</v>
          </cell>
          <cell r="CH618">
            <v>0</v>
          </cell>
          <cell r="CI618">
            <v>0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P618">
            <v>0</v>
          </cell>
          <cell r="CQ618">
            <v>0</v>
          </cell>
          <cell r="CR618">
            <v>0</v>
          </cell>
          <cell r="CS618">
            <v>0</v>
          </cell>
          <cell r="CT618">
            <v>0</v>
          </cell>
          <cell r="CU618">
            <v>0</v>
          </cell>
          <cell r="CV618">
            <v>0</v>
          </cell>
          <cell r="CW618">
            <v>0</v>
          </cell>
          <cell r="CX618">
            <v>0</v>
          </cell>
          <cell r="CY618">
            <v>0</v>
          </cell>
          <cell r="CZ618">
            <v>0</v>
          </cell>
          <cell r="DA618">
            <v>0</v>
          </cell>
          <cell r="DB618">
            <v>0</v>
          </cell>
          <cell r="DC618">
            <v>0</v>
          </cell>
          <cell r="DD618">
            <v>0</v>
          </cell>
          <cell r="DE618">
            <v>0</v>
          </cell>
          <cell r="DF618">
            <v>0</v>
          </cell>
          <cell r="DG618">
            <v>0</v>
          </cell>
          <cell r="DH618">
            <v>0</v>
          </cell>
          <cell r="DI618">
            <v>0</v>
          </cell>
          <cell r="DJ618">
            <v>0</v>
          </cell>
          <cell r="DK618">
            <v>0</v>
          </cell>
          <cell r="DL618">
            <v>0</v>
          </cell>
          <cell r="DM618">
            <v>0</v>
          </cell>
          <cell r="DN618">
            <v>0</v>
          </cell>
          <cell r="DO618">
            <v>0</v>
          </cell>
          <cell r="DP618">
            <v>0</v>
          </cell>
          <cell r="DQ618">
            <v>0</v>
          </cell>
          <cell r="DR618">
            <v>-7.4447474000044167</v>
          </cell>
          <cell r="DS618">
            <v>0</v>
          </cell>
          <cell r="DT618">
            <v>0</v>
          </cell>
          <cell r="DU618">
            <v>0</v>
          </cell>
          <cell r="DV618">
            <v>0</v>
          </cell>
          <cell r="DW618">
            <v>0</v>
          </cell>
          <cell r="DX618">
            <v>0</v>
          </cell>
          <cell r="DY618">
            <v>0</v>
          </cell>
          <cell r="DZ618">
            <v>0</v>
          </cell>
          <cell r="EA618">
            <v>0</v>
          </cell>
          <cell r="EB618">
            <v>0</v>
          </cell>
          <cell r="EC618">
            <v>0</v>
          </cell>
          <cell r="ED618">
            <v>-7.4447473999971407</v>
          </cell>
        </row>
        <row r="619"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  <cell r="BZ619">
            <v>0</v>
          </cell>
          <cell r="CA619">
            <v>0</v>
          </cell>
          <cell r="CB619">
            <v>0</v>
          </cell>
          <cell r="CC619">
            <v>0</v>
          </cell>
          <cell r="CD619">
            <v>0</v>
          </cell>
          <cell r="CE619">
            <v>0</v>
          </cell>
          <cell r="CF619">
            <v>0</v>
          </cell>
          <cell r="CG619">
            <v>0</v>
          </cell>
          <cell r="CH619">
            <v>0</v>
          </cell>
          <cell r="CI619">
            <v>0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P619">
            <v>0</v>
          </cell>
          <cell r="CQ619">
            <v>0</v>
          </cell>
          <cell r="CR619">
            <v>0</v>
          </cell>
          <cell r="CS619">
            <v>0</v>
          </cell>
          <cell r="CT619">
            <v>0</v>
          </cell>
          <cell r="CU619">
            <v>0</v>
          </cell>
          <cell r="CV619">
            <v>0</v>
          </cell>
          <cell r="CW619">
            <v>0</v>
          </cell>
          <cell r="CX619">
            <v>0</v>
          </cell>
          <cell r="CY619">
            <v>0</v>
          </cell>
          <cell r="CZ619">
            <v>0</v>
          </cell>
          <cell r="DA619">
            <v>0</v>
          </cell>
          <cell r="DB619">
            <v>0</v>
          </cell>
          <cell r="DC619">
            <v>0</v>
          </cell>
          <cell r="DD619">
            <v>0</v>
          </cell>
          <cell r="DE619">
            <v>0</v>
          </cell>
          <cell r="DF619">
            <v>0</v>
          </cell>
          <cell r="DG619">
            <v>0</v>
          </cell>
          <cell r="DH619">
            <v>0</v>
          </cell>
          <cell r="DI619">
            <v>0</v>
          </cell>
          <cell r="DJ619">
            <v>0</v>
          </cell>
          <cell r="DK619">
            <v>0</v>
          </cell>
          <cell r="DL619">
            <v>0</v>
          </cell>
          <cell r="DM619">
            <v>0</v>
          </cell>
          <cell r="DN619">
            <v>0</v>
          </cell>
          <cell r="DO619">
            <v>0</v>
          </cell>
          <cell r="DP619">
            <v>0</v>
          </cell>
          <cell r="DQ619">
            <v>0</v>
          </cell>
          <cell r="DR619">
            <v>0</v>
          </cell>
          <cell r="DS619">
            <v>0</v>
          </cell>
          <cell r="DT619">
            <v>0</v>
          </cell>
          <cell r="DU619">
            <v>0</v>
          </cell>
          <cell r="DV619">
            <v>0</v>
          </cell>
          <cell r="DW619">
            <v>0</v>
          </cell>
          <cell r="DX619">
            <v>0</v>
          </cell>
          <cell r="DY619">
            <v>0</v>
          </cell>
          <cell r="DZ619">
            <v>0</v>
          </cell>
          <cell r="EA619">
            <v>0</v>
          </cell>
          <cell r="EB619">
            <v>0</v>
          </cell>
          <cell r="EC619">
            <v>0</v>
          </cell>
          <cell r="ED619">
            <v>0</v>
          </cell>
        </row>
        <row r="620"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B620">
            <v>0</v>
          </cell>
          <cell r="CC620">
            <v>0</v>
          </cell>
          <cell r="CD620">
            <v>0</v>
          </cell>
          <cell r="CE620">
            <v>0</v>
          </cell>
          <cell r="CF620">
            <v>0</v>
          </cell>
          <cell r="CG620">
            <v>0</v>
          </cell>
          <cell r="CH620">
            <v>0</v>
          </cell>
          <cell r="CI620">
            <v>0</v>
          </cell>
          <cell r="CJ620">
            <v>0</v>
          </cell>
          <cell r="CK620">
            <v>0</v>
          </cell>
          <cell r="CL620">
            <v>0</v>
          </cell>
          <cell r="CM620">
            <v>0</v>
          </cell>
          <cell r="CN620">
            <v>0</v>
          </cell>
          <cell r="CO620">
            <v>0</v>
          </cell>
          <cell r="CP620">
            <v>0</v>
          </cell>
          <cell r="CQ620">
            <v>0</v>
          </cell>
          <cell r="CR620">
            <v>0</v>
          </cell>
          <cell r="CS620">
            <v>0</v>
          </cell>
          <cell r="CT620">
            <v>0</v>
          </cell>
          <cell r="CU620">
            <v>0</v>
          </cell>
          <cell r="CV620">
            <v>0</v>
          </cell>
          <cell r="CW620">
            <v>0</v>
          </cell>
          <cell r="CX620">
            <v>0</v>
          </cell>
          <cell r="CY620">
            <v>0</v>
          </cell>
          <cell r="CZ620">
            <v>0</v>
          </cell>
          <cell r="DA620">
            <v>0</v>
          </cell>
          <cell r="DB620">
            <v>0</v>
          </cell>
          <cell r="DC620">
            <v>0</v>
          </cell>
          <cell r="DD620">
            <v>0</v>
          </cell>
          <cell r="DE620">
            <v>0</v>
          </cell>
          <cell r="DF620">
            <v>0</v>
          </cell>
          <cell r="DG620">
            <v>0</v>
          </cell>
          <cell r="DH620">
            <v>0</v>
          </cell>
          <cell r="DI620">
            <v>0</v>
          </cell>
          <cell r="DJ620">
            <v>0</v>
          </cell>
          <cell r="DK620">
            <v>0</v>
          </cell>
          <cell r="DL620">
            <v>0</v>
          </cell>
          <cell r="DM620">
            <v>0</v>
          </cell>
          <cell r="DN620">
            <v>0</v>
          </cell>
          <cell r="DO620">
            <v>0</v>
          </cell>
          <cell r="DP620">
            <v>0</v>
          </cell>
          <cell r="DQ620">
            <v>0</v>
          </cell>
          <cell r="DR620">
            <v>-15.814061900018714</v>
          </cell>
          <cell r="DS620">
            <v>0</v>
          </cell>
          <cell r="DT620">
            <v>0</v>
          </cell>
          <cell r="DU620">
            <v>0</v>
          </cell>
          <cell r="DV620">
            <v>0</v>
          </cell>
          <cell r="DW620">
            <v>0</v>
          </cell>
          <cell r="DX620">
            <v>0</v>
          </cell>
          <cell r="DY620">
            <v>0</v>
          </cell>
          <cell r="DZ620">
            <v>0</v>
          </cell>
          <cell r="EA620">
            <v>0</v>
          </cell>
          <cell r="EB620">
            <v>0</v>
          </cell>
          <cell r="EC620">
            <v>-2.0169519999999466</v>
          </cell>
          <cell r="ED620">
            <v>-13.797109900000578</v>
          </cell>
        </row>
        <row r="621"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0</v>
          </cell>
          <cell r="CE621">
            <v>0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>
            <v>0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>
            <v>0</v>
          </cell>
          <cell r="CU621">
            <v>0</v>
          </cell>
          <cell r="CV621">
            <v>0</v>
          </cell>
          <cell r="CW621">
            <v>0</v>
          </cell>
          <cell r="CX621">
            <v>0</v>
          </cell>
          <cell r="CY621">
            <v>0</v>
          </cell>
          <cell r="CZ621">
            <v>0</v>
          </cell>
          <cell r="DA621">
            <v>0</v>
          </cell>
          <cell r="DB621">
            <v>0</v>
          </cell>
          <cell r="DC621">
            <v>0</v>
          </cell>
          <cell r="DD621">
            <v>0</v>
          </cell>
          <cell r="DE621">
            <v>0</v>
          </cell>
          <cell r="DF621">
            <v>0</v>
          </cell>
          <cell r="DG621">
            <v>0</v>
          </cell>
          <cell r="DH621">
            <v>0</v>
          </cell>
          <cell r="DI621">
            <v>0</v>
          </cell>
          <cell r="DJ621">
            <v>0</v>
          </cell>
          <cell r="DK621">
            <v>0</v>
          </cell>
          <cell r="DL621">
            <v>0</v>
          </cell>
          <cell r="DM621">
            <v>0</v>
          </cell>
          <cell r="DN621">
            <v>0</v>
          </cell>
          <cell r="DO621">
            <v>0</v>
          </cell>
          <cell r="DP621">
            <v>0</v>
          </cell>
          <cell r="DQ621">
            <v>0</v>
          </cell>
          <cell r="DR621">
            <v>0</v>
          </cell>
          <cell r="DS621">
            <v>0</v>
          </cell>
          <cell r="DT621">
            <v>0</v>
          </cell>
          <cell r="DU621">
            <v>0</v>
          </cell>
          <cell r="DV621">
            <v>0</v>
          </cell>
          <cell r="DW621">
            <v>0</v>
          </cell>
          <cell r="DX621">
            <v>0</v>
          </cell>
          <cell r="DY621">
            <v>0</v>
          </cell>
          <cell r="DZ621">
            <v>0</v>
          </cell>
          <cell r="EA621">
            <v>0</v>
          </cell>
          <cell r="EB621">
            <v>0</v>
          </cell>
          <cell r="EC621">
            <v>0</v>
          </cell>
          <cell r="ED621">
            <v>0</v>
          </cell>
        </row>
        <row r="622"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-4.959956000035163</v>
          </cell>
          <cell r="AF622">
            <v>0</v>
          </cell>
          <cell r="AG622">
            <v>0</v>
          </cell>
          <cell r="AH622">
            <v>-4.9599560000024212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-5.7088990000193007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-5.7088990000011108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-8.5861390000209212</v>
          </cell>
          <cell r="BF622">
            <v>0</v>
          </cell>
          <cell r="BG622">
            <v>-0.71411200000147801</v>
          </cell>
          <cell r="BH622">
            <v>0</v>
          </cell>
          <cell r="BI622">
            <v>2.3970999998709885E-2</v>
          </cell>
          <cell r="BJ622">
            <v>0</v>
          </cell>
          <cell r="BK622">
            <v>-3.5957180000004882</v>
          </cell>
          <cell r="BL622">
            <v>0</v>
          </cell>
          <cell r="BM622">
            <v>-3.6669410000031348</v>
          </cell>
          <cell r="BN622">
            <v>0</v>
          </cell>
          <cell r="BO622">
            <v>0</v>
          </cell>
          <cell r="BP622">
            <v>0</v>
          </cell>
          <cell r="BQ622">
            <v>-0.63333899999997811</v>
          </cell>
          <cell r="BR622">
            <v>-3.1097290000179783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-3.1097289999997884</v>
          </cell>
          <cell r="BY622">
            <v>0</v>
          </cell>
          <cell r="BZ622">
            <v>0</v>
          </cell>
          <cell r="CA622">
            <v>0</v>
          </cell>
          <cell r="CB622">
            <v>0</v>
          </cell>
          <cell r="CC622">
            <v>0</v>
          </cell>
          <cell r="CD622">
            <v>0</v>
          </cell>
          <cell r="CE622">
            <v>-7.9842530000023544</v>
          </cell>
          <cell r="CF622">
            <v>0</v>
          </cell>
          <cell r="CG622">
            <v>0</v>
          </cell>
          <cell r="CH622">
            <v>-0.30985100000179955</v>
          </cell>
          <cell r="CI622">
            <v>-1.1795440000023518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N622">
            <v>-6.494857999998203</v>
          </cell>
          <cell r="CO622">
            <v>0</v>
          </cell>
          <cell r="CP622">
            <v>0</v>
          </cell>
          <cell r="CQ622">
            <v>0</v>
          </cell>
          <cell r="CR622">
            <v>-4.241775999951642</v>
          </cell>
          <cell r="CS622">
            <v>0</v>
          </cell>
          <cell r="CT622">
            <v>0</v>
          </cell>
          <cell r="CU622">
            <v>-0.11181700000088313</v>
          </cell>
          <cell r="CV622">
            <v>0</v>
          </cell>
          <cell r="CW622">
            <v>0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  <cell r="DB622">
            <v>-4.1299589999980526</v>
          </cell>
          <cell r="DC622">
            <v>0</v>
          </cell>
          <cell r="DD622">
            <v>0</v>
          </cell>
          <cell r="DE622">
            <v>-6.7752589999581687</v>
          </cell>
          <cell r="DF622">
            <v>0</v>
          </cell>
          <cell r="DG622">
            <v>-1.8644009999989066</v>
          </cell>
          <cell r="DH622">
            <v>0</v>
          </cell>
          <cell r="DI622">
            <v>0</v>
          </cell>
          <cell r="DJ622">
            <v>0</v>
          </cell>
          <cell r="DK622">
            <v>-4.9108580000029178</v>
          </cell>
          <cell r="DL622">
            <v>0</v>
          </cell>
          <cell r="DM622">
            <v>0</v>
          </cell>
          <cell r="DN622">
            <v>0</v>
          </cell>
          <cell r="DO622">
            <v>0</v>
          </cell>
          <cell r="DP622">
            <v>0</v>
          </cell>
          <cell r="DQ622">
            <v>0</v>
          </cell>
          <cell r="DR622">
            <v>-32.584263500000816</v>
          </cell>
          <cell r="DS622">
            <v>0</v>
          </cell>
          <cell r="DT622">
            <v>0.41543599999931757</v>
          </cell>
          <cell r="DU622">
            <v>0</v>
          </cell>
          <cell r="DV622">
            <v>1.3011469999983092</v>
          </cell>
          <cell r="DW622">
            <v>-1.0169519999981276</v>
          </cell>
          <cell r="DX622">
            <v>0</v>
          </cell>
          <cell r="DY622">
            <v>0</v>
          </cell>
          <cell r="DZ622">
            <v>0</v>
          </cell>
          <cell r="EA622">
            <v>-5.8289464999979828</v>
          </cell>
          <cell r="EB622">
            <v>-15.724352299999737</v>
          </cell>
          <cell r="EC622">
            <v>-12.170584000003146</v>
          </cell>
          <cell r="ED622">
            <v>0.43998829999691225</v>
          </cell>
        </row>
        <row r="623"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  <cell r="BY623">
            <v>0</v>
          </cell>
          <cell r="BZ623">
            <v>0</v>
          </cell>
          <cell r="CA623">
            <v>0</v>
          </cell>
          <cell r="CB623">
            <v>0</v>
          </cell>
          <cell r="CC623">
            <v>0</v>
          </cell>
          <cell r="CD623">
            <v>0</v>
          </cell>
          <cell r="CE623">
            <v>0</v>
          </cell>
          <cell r="CF623">
            <v>0</v>
          </cell>
          <cell r="CG623">
            <v>0</v>
          </cell>
          <cell r="CH623">
            <v>0</v>
          </cell>
          <cell r="CI623">
            <v>0</v>
          </cell>
          <cell r="CJ623">
            <v>0</v>
          </cell>
          <cell r="CK623">
            <v>0</v>
          </cell>
          <cell r="CL623">
            <v>0</v>
          </cell>
          <cell r="CM623">
            <v>0</v>
          </cell>
          <cell r="CN623">
            <v>0</v>
          </cell>
          <cell r="CO623">
            <v>0</v>
          </cell>
          <cell r="CP623">
            <v>0</v>
          </cell>
          <cell r="CQ623">
            <v>0</v>
          </cell>
          <cell r="CR623">
            <v>0</v>
          </cell>
          <cell r="CS623">
            <v>0</v>
          </cell>
          <cell r="CT623">
            <v>0</v>
          </cell>
          <cell r="CU623">
            <v>0</v>
          </cell>
          <cell r="CV623">
            <v>0</v>
          </cell>
          <cell r="CW623">
            <v>0</v>
          </cell>
          <cell r="CX623">
            <v>0</v>
          </cell>
          <cell r="CY623">
            <v>0</v>
          </cell>
          <cell r="CZ623">
            <v>0</v>
          </cell>
          <cell r="DA623">
            <v>0</v>
          </cell>
          <cell r="DB623">
            <v>0</v>
          </cell>
          <cell r="DC623">
            <v>0</v>
          </cell>
          <cell r="DD623">
            <v>0</v>
          </cell>
          <cell r="DE623">
            <v>0</v>
          </cell>
          <cell r="DF623">
            <v>0</v>
          </cell>
          <cell r="DG623">
            <v>0</v>
          </cell>
          <cell r="DH623">
            <v>0</v>
          </cell>
          <cell r="DI623">
            <v>0</v>
          </cell>
          <cell r="DJ623">
            <v>0</v>
          </cell>
          <cell r="DK623">
            <v>0</v>
          </cell>
          <cell r="DL623">
            <v>0</v>
          </cell>
          <cell r="DM623">
            <v>0</v>
          </cell>
          <cell r="DN623">
            <v>0</v>
          </cell>
          <cell r="DO623">
            <v>0</v>
          </cell>
          <cell r="DP623">
            <v>0</v>
          </cell>
          <cell r="DQ623">
            <v>0</v>
          </cell>
          <cell r="DR623">
            <v>-121.37136159994407</v>
          </cell>
          <cell r="DS623">
            <v>0</v>
          </cell>
          <cell r="DT623">
            <v>0</v>
          </cell>
          <cell r="DU623">
            <v>0</v>
          </cell>
          <cell r="DV623">
            <v>0</v>
          </cell>
          <cell r="DW623">
            <v>0</v>
          </cell>
          <cell r="DX623">
            <v>0</v>
          </cell>
          <cell r="DY623">
            <v>-12.469880000000558</v>
          </cell>
          <cell r="DZ623">
            <v>-1.670349999996688</v>
          </cell>
          <cell r="EA623">
            <v>-43.506827299999713</v>
          </cell>
          <cell r="EB623">
            <v>-11.219470000000001</v>
          </cell>
          <cell r="EC623">
            <v>-41.633164999999281</v>
          </cell>
          <cell r="ED623">
            <v>-10.871669300002395</v>
          </cell>
        </row>
        <row r="624"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  <cell r="BZ624">
            <v>0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0</v>
          </cell>
          <cell r="CH624">
            <v>0</v>
          </cell>
          <cell r="CI624">
            <v>0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P624">
            <v>0</v>
          </cell>
          <cell r="CQ624">
            <v>0</v>
          </cell>
          <cell r="CR624">
            <v>0</v>
          </cell>
          <cell r="CS624">
            <v>0</v>
          </cell>
          <cell r="CT624">
            <v>0</v>
          </cell>
          <cell r="CU624">
            <v>0</v>
          </cell>
          <cell r="CV624">
            <v>0</v>
          </cell>
          <cell r="CW624">
            <v>0</v>
          </cell>
          <cell r="CX624">
            <v>0</v>
          </cell>
          <cell r="CY624">
            <v>0</v>
          </cell>
          <cell r="CZ624">
            <v>0</v>
          </cell>
          <cell r="DA624">
            <v>0</v>
          </cell>
          <cell r="DB624">
            <v>0</v>
          </cell>
          <cell r="DC624">
            <v>0</v>
          </cell>
          <cell r="DD624">
            <v>0</v>
          </cell>
          <cell r="DE624">
            <v>0</v>
          </cell>
          <cell r="DF624">
            <v>0</v>
          </cell>
          <cell r="DG624">
            <v>0</v>
          </cell>
          <cell r="DH624">
            <v>0</v>
          </cell>
          <cell r="DI624">
            <v>0</v>
          </cell>
          <cell r="DJ624">
            <v>0</v>
          </cell>
          <cell r="DK624">
            <v>0</v>
          </cell>
          <cell r="DL624">
            <v>0</v>
          </cell>
          <cell r="DM624">
            <v>0</v>
          </cell>
          <cell r="DN624">
            <v>0</v>
          </cell>
          <cell r="DO624">
            <v>0</v>
          </cell>
          <cell r="DP624">
            <v>0</v>
          </cell>
          <cell r="DQ624">
            <v>0</v>
          </cell>
          <cell r="DR624">
            <v>-16.326821130001917</v>
          </cell>
          <cell r="DS624">
            <v>0</v>
          </cell>
          <cell r="DT624">
            <v>0</v>
          </cell>
          <cell r="DU624">
            <v>0</v>
          </cell>
          <cell r="DV624">
            <v>0</v>
          </cell>
          <cell r="DW624">
            <v>0</v>
          </cell>
          <cell r="DX624">
            <v>0</v>
          </cell>
          <cell r="DY624">
            <v>-4.9833979999993971</v>
          </cell>
          <cell r="DZ624">
            <v>0</v>
          </cell>
          <cell r="EA624">
            <v>-3.5422552299996823</v>
          </cell>
          <cell r="EB624">
            <v>0</v>
          </cell>
          <cell r="EC624">
            <v>-3.7883506000007401</v>
          </cell>
          <cell r="ED624">
            <v>-4.0128172999993694</v>
          </cell>
        </row>
        <row r="626"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-4.959956000035163</v>
          </cell>
          <cell r="AF626">
            <v>0</v>
          </cell>
          <cell r="AG626">
            <v>0</v>
          </cell>
          <cell r="AH626">
            <v>-4.9599560000024212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-5.7088990000193007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-5.7088990000011108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-15.60088170004019</v>
          </cell>
          <cell r="BF626">
            <v>-1.3399360000039451</v>
          </cell>
          <cell r="BG626">
            <v>-0.71411200000147801</v>
          </cell>
          <cell r="BH626">
            <v>0</v>
          </cell>
          <cell r="BI626">
            <v>0.22936040000058711</v>
          </cell>
          <cell r="BJ626">
            <v>-0.75934659999984433</v>
          </cell>
          <cell r="BK626">
            <v>-3.5957180000004882</v>
          </cell>
          <cell r="BL626">
            <v>0</v>
          </cell>
          <cell r="BM626">
            <v>-6.1292900000044028</v>
          </cell>
          <cell r="BN626">
            <v>-0.252047500000117</v>
          </cell>
          <cell r="BO626">
            <v>-1.6935999999986961</v>
          </cell>
          <cell r="BP626">
            <v>0</v>
          </cell>
          <cell r="BQ626">
            <v>-1.3461920000008831</v>
          </cell>
          <cell r="BR626">
            <v>-18.339758460060693</v>
          </cell>
          <cell r="BS626">
            <v>-5.0448515000007319</v>
          </cell>
          <cell r="BT626">
            <v>0</v>
          </cell>
          <cell r="BU626">
            <v>0</v>
          </cell>
          <cell r="BV626">
            <v>-4.6325234699997964</v>
          </cell>
          <cell r="BW626">
            <v>-2.433336350002719</v>
          </cell>
          <cell r="BX626">
            <v>-9.5486925000004703</v>
          </cell>
          <cell r="BY626">
            <v>0</v>
          </cell>
          <cell r="BZ626">
            <v>0</v>
          </cell>
          <cell r="CA626">
            <v>0</v>
          </cell>
          <cell r="CB626">
            <v>5.5923459998666658E-2</v>
          </cell>
          <cell r="CC626">
            <v>4.802993699995568</v>
          </cell>
          <cell r="CD626">
            <v>-1.5392718000002787</v>
          </cell>
          <cell r="CE626">
            <v>-30.745272849992034</v>
          </cell>
          <cell r="CF626">
            <v>1.3888745600015682</v>
          </cell>
          <cell r="CG626">
            <v>-3.4730225199982669</v>
          </cell>
          <cell r="CH626">
            <v>-7.6069668300006015</v>
          </cell>
          <cell r="CI626">
            <v>-5.3070063000031951</v>
          </cell>
          <cell r="CJ626">
            <v>-6.1574379999983648</v>
          </cell>
          <cell r="CK626">
            <v>0</v>
          </cell>
          <cell r="CL626">
            <v>0</v>
          </cell>
          <cell r="CM626">
            <v>0</v>
          </cell>
          <cell r="CN626">
            <v>-6.494857999998203</v>
          </cell>
          <cell r="CO626">
            <v>-2.541757859999052</v>
          </cell>
          <cell r="CP626">
            <v>0</v>
          </cell>
          <cell r="CQ626">
            <v>-0.55309790000319481</v>
          </cell>
          <cell r="CR626">
            <v>-5.1901962399424519</v>
          </cell>
          <cell r="CS626">
            <v>0</v>
          </cell>
          <cell r="CT626">
            <v>0</v>
          </cell>
          <cell r="CU626">
            <v>-0.67568530000426108</v>
          </cell>
          <cell r="CV626">
            <v>3.0639311999984784</v>
          </cell>
          <cell r="CW626">
            <v>0</v>
          </cell>
          <cell r="CX626">
            <v>-0.79441275000135647</v>
          </cell>
          <cell r="CY626">
            <v>0</v>
          </cell>
          <cell r="CZ626">
            <v>0</v>
          </cell>
          <cell r="DA626">
            <v>0</v>
          </cell>
          <cell r="DB626">
            <v>-1.4232782999970368</v>
          </cell>
          <cell r="DC626">
            <v>-5.3607510900019406</v>
          </cell>
          <cell r="DD626">
            <v>0</v>
          </cell>
          <cell r="DE626">
            <v>-34.518511929927627</v>
          </cell>
          <cell r="DF626">
            <v>-0.26699799999914831</v>
          </cell>
          <cell r="DG626">
            <v>-11.229605299997274</v>
          </cell>
          <cell r="DH626">
            <v>1.5469719199991232</v>
          </cell>
          <cell r="DI626">
            <v>1.493309199999203</v>
          </cell>
          <cell r="DJ626">
            <v>-6.765006400000857</v>
          </cell>
          <cell r="DK626">
            <v>-11.030850000002829</v>
          </cell>
          <cell r="DL626">
            <v>0</v>
          </cell>
          <cell r="DM626">
            <v>-2.4291978000001109</v>
          </cell>
          <cell r="DN626">
            <v>-4.0800030000027618</v>
          </cell>
          <cell r="DO626">
            <v>0</v>
          </cell>
          <cell r="DP626">
            <v>-1.7571325500030071</v>
          </cell>
          <cell r="DQ626">
            <v>0</v>
          </cell>
          <cell r="DR626">
            <v>-293.81242556999496</v>
          </cell>
          <cell r="DS626">
            <v>-1.6908416999976907</v>
          </cell>
          <cell r="DT626">
            <v>-4.5469052999997075</v>
          </cell>
          <cell r="DU626">
            <v>-9.3718724999998813</v>
          </cell>
          <cell r="DV626">
            <v>-0.97725988000456709</v>
          </cell>
          <cell r="DW626">
            <v>-1.0169519999981276</v>
          </cell>
          <cell r="DX626">
            <v>0</v>
          </cell>
          <cell r="DY626">
            <v>-18.066087059999518</v>
          </cell>
          <cell r="DZ626">
            <v>-1.670349999996688</v>
          </cell>
          <cell r="EA626">
            <v>-61.477342430001045</v>
          </cell>
          <cell r="EB626">
            <v>-31.921362299999601</v>
          </cell>
          <cell r="EC626">
            <v>-104.51152360000287</v>
          </cell>
          <cell r="ED626">
            <v>-58.561928800001624</v>
          </cell>
        </row>
        <row r="628">
          <cell r="A628" t="str">
            <v>Total Other Generation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-4.9599559996277094</v>
          </cell>
          <cell r="AF628">
            <v>0</v>
          </cell>
          <cell r="AG628">
            <v>0</v>
          </cell>
          <cell r="AH628">
            <v>-4.9599559999769554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-5.7088989987969398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-5.7088989999610931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-15.600881699472666</v>
          </cell>
          <cell r="BF628">
            <v>-1.3399359999457374</v>
          </cell>
          <cell r="BG628">
            <v>-0.71411200007423759</v>
          </cell>
          <cell r="BH628">
            <v>0</v>
          </cell>
          <cell r="BI628">
            <v>0.22936040000058711</v>
          </cell>
          <cell r="BJ628">
            <v>-0.75934660015627742</v>
          </cell>
          <cell r="BK628">
            <v>-3.5957179999677464</v>
          </cell>
          <cell r="BL628">
            <v>0</v>
          </cell>
          <cell r="BM628">
            <v>-6.1292900000116788</v>
          </cell>
          <cell r="BN628">
            <v>-0.25204749999102205</v>
          </cell>
          <cell r="BO628">
            <v>-1.6935999999986961</v>
          </cell>
          <cell r="BP628">
            <v>0</v>
          </cell>
          <cell r="BQ628">
            <v>-1.3461920000845566</v>
          </cell>
          <cell r="BR628">
            <v>-18.339758459478617</v>
          </cell>
          <cell r="BS628">
            <v>-5.0448514999588951</v>
          </cell>
          <cell r="BT628">
            <v>0</v>
          </cell>
          <cell r="BU628">
            <v>0</v>
          </cell>
          <cell r="BV628">
            <v>-4.6325234699761495</v>
          </cell>
          <cell r="BW628">
            <v>-2.4333363499026746</v>
          </cell>
          <cell r="BX628">
            <v>-9.5486924999859184</v>
          </cell>
          <cell r="BY628">
            <v>0</v>
          </cell>
          <cell r="BZ628">
            <v>0</v>
          </cell>
          <cell r="CA628">
            <v>0</v>
          </cell>
          <cell r="CB628">
            <v>5.5923460051417351E-2</v>
          </cell>
          <cell r="CC628">
            <v>4.8029937000246719</v>
          </cell>
          <cell r="CD628">
            <v>-1.5392718000803143</v>
          </cell>
          <cell r="CE628">
            <v>-30.745272849686444</v>
          </cell>
          <cell r="CF628">
            <v>1.3888745600124821</v>
          </cell>
          <cell r="CG628">
            <v>-3.4730225200764835</v>
          </cell>
          <cell r="CH628">
            <v>-7.6069668300915509</v>
          </cell>
          <cell r="CI628">
            <v>-5.3070062999613583</v>
          </cell>
          <cell r="CJ628">
            <v>-6.157437999965623</v>
          </cell>
          <cell r="CK628">
            <v>0</v>
          </cell>
          <cell r="CL628">
            <v>0</v>
          </cell>
          <cell r="CM628">
            <v>0</v>
          </cell>
          <cell r="CN628">
            <v>-6.4948579999618232</v>
          </cell>
          <cell r="CO628">
            <v>-2.5417578599881381</v>
          </cell>
          <cell r="CP628">
            <v>0</v>
          </cell>
          <cell r="CQ628">
            <v>-0.55309790000319481</v>
          </cell>
          <cell r="CR628">
            <v>-5.1901962412521243</v>
          </cell>
          <cell r="CS628">
            <v>0</v>
          </cell>
          <cell r="CT628">
            <v>0</v>
          </cell>
          <cell r="CU628">
            <v>-0.67568530002608895</v>
          </cell>
          <cell r="CV628">
            <v>3.0639311999548227</v>
          </cell>
          <cell r="CW628">
            <v>0</v>
          </cell>
          <cell r="CX628">
            <v>-0.79441274993587285</v>
          </cell>
          <cell r="CY628">
            <v>0</v>
          </cell>
          <cell r="CZ628">
            <v>0</v>
          </cell>
          <cell r="DA628">
            <v>0</v>
          </cell>
          <cell r="DB628">
            <v>-1.4232782998587936</v>
          </cell>
          <cell r="DC628">
            <v>-5.360751090105623</v>
          </cell>
          <cell r="DD628">
            <v>0</v>
          </cell>
          <cell r="DE628">
            <v>-34.518511929549277</v>
          </cell>
          <cell r="DF628">
            <v>-0.26699800009373575</v>
          </cell>
          <cell r="DG628">
            <v>-11.229605299886316</v>
          </cell>
          <cell r="DH628">
            <v>1.5469719199463725</v>
          </cell>
          <cell r="DI628">
            <v>1.4933091999264434</v>
          </cell>
          <cell r="DJ628">
            <v>-6.7650064000627026</v>
          </cell>
          <cell r="DK628">
            <v>-11.030850000097416</v>
          </cell>
          <cell r="DL628">
            <v>0</v>
          </cell>
          <cell r="DM628">
            <v>-2.4291977999964729</v>
          </cell>
          <cell r="DN628">
            <v>-4.0800030000973493</v>
          </cell>
          <cell r="DO628">
            <v>0</v>
          </cell>
          <cell r="DP628">
            <v>-1.7571325500030071</v>
          </cell>
          <cell r="DQ628">
            <v>0</v>
          </cell>
          <cell r="DR628">
            <v>-293.81242557056248</v>
          </cell>
          <cell r="DS628">
            <v>-1.690841699950397</v>
          </cell>
          <cell r="DT628">
            <v>-4.5469053001143038</v>
          </cell>
          <cell r="DU628">
            <v>-9.3718724999343976</v>
          </cell>
          <cell r="DV628">
            <v>-0.97725988016463816</v>
          </cell>
          <cell r="DW628">
            <v>-1.016952000092715</v>
          </cell>
          <cell r="DX628">
            <v>0</v>
          </cell>
          <cell r="DY628">
            <v>-18.066087059967685</v>
          </cell>
          <cell r="DZ628">
            <v>-1.6703499999712221</v>
          </cell>
          <cell r="EA628">
            <v>-61.477342430036515</v>
          </cell>
          <cell r="EB628">
            <v>-31.921362299937755</v>
          </cell>
          <cell r="EC628">
            <v>-104.51152360020205</v>
          </cell>
          <cell r="ED628">
            <v>-58.561928799957968</v>
          </cell>
        </row>
        <row r="630">
          <cell r="A630" t="str">
            <v>IRP Resources</v>
          </cell>
        </row>
        <row r="631"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  <cell r="BZ631">
            <v>0</v>
          </cell>
          <cell r="CA631">
            <v>0</v>
          </cell>
          <cell r="CB631">
            <v>0</v>
          </cell>
          <cell r="CC631">
            <v>0</v>
          </cell>
          <cell r="CD631">
            <v>0</v>
          </cell>
          <cell r="CE631">
            <v>0</v>
          </cell>
          <cell r="CF631">
            <v>0</v>
          </cell>
          <cell r="CG631">
            <v>0</v>
          </cell>
          <cell r="CH631">
            <v>0</v>
          </cell>
          <cell r="CI631">
            <v>0</v>
          </cell>
          <cell r="CJ631">
            <v>0</v>
          </cell>
          <cell r="CK631">
            <v>0</v>
          </cell>
          <cell r="CL631">
            <v>0</v>
          </cell>
          <cell r="CM631">
            <v>0</v>
          </cell>
          <cell r="CN631">
            <v>0</v>
          </cell>
          <cell r="CO631">
            <v>0</v>
          </cell>
          <cell r="CP631">
            <v>0</v>
          </cell>
          <cell r="CQ631">
            <v>0</v>
          </cell>
          <cell r="CR631">
            <v>0</v>
          </cell>
          <cell r="CS631">
            <v>0</v>
          </cell>
          <cell r="CT631">
            <v>0</v>
          </cell>
          <cell r="CU631">
            <v>0</v>
          </cell>
          <cell r="CV631">
            <v>0</v>
          </cell>
          <cell r="CW631">
            <v>0</v>
          </cell>
          <cell r="CX631">
            <v>0</v>
          </cell>
          <cell r="CY631">
            <v>0</v>
          </cell>
          <cell r="CZ631">
            <v>0</v>
          </cell>
          <cell r="DA631">
            <v>0</v>
          </cell>
          <cell r="DB631">
            <v>0</v>
          </cell>
          <cell r="DC631">
            <v>0</v>
          </cell>
          <cell r="DD631">
            <v>0</v>
          </cell>
          <cell r="DE631">
            <v>0</v>
          </cell>
          <cell r="DF631">
            <v>0</v>
          </cell>
          <cell r="DG631">
            <v>0</v>
          </cell>
          <cell r="DH631">
            <v>0</v>
          </cell>
          <cell r="DI631">
            <v>0</v>
          </cell>
          <cell r="DJ631">
            <v>0</v>
          </cell>
          <cell r="DK631">
            <v>0</v>
          </cell>
          <cell r="DL631">
            <v>0</v>
          </cell>
          <cell r="DM631">
            <v>0</v>
          </cell>
          <cell r="DN631">
            <v>0</v>
          </cell>
          <cell r="DO631">
            <v>0</v>
          </cell>
          <cell r="DP631">
            <v>0</v>
          </cell>
          <cell r="DQ631">
            <v>0</v>
          </cell>
          <cell r="DR631">
            <v>0</v>
          </cell>
          <cell r="DS631">
            <v>0</v>
          </cell>
          <cell r="DT631">
            <v>0</v>
          </cell>
          <cell r="DU631">
            <v>0</v>
          </cell>
          <cell r="DV631">
            <v>0</v>
          </cell>
          <cell r="DW631">
            <v>0</v>
          </cell>
          <cell r="DX631">
            <v>0</v>
          </cell>
          <cell r="DY631">
            <v>0</v>
          </cell>
          <cell r="DZ631">
            <v>0</v>
          </cell>
          <cell r="EA631">
            <v>0</v>
          </cell>
          <cell r="EB631">
            <v>0</v>
          </cell>
          <cell r="EC631">
            <v>0</v>
          </cell>
          <cell r="ED631">
            <v>0</v>
          </cell>
        </row>
        <row r="632"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  <cell r="BZ632">
            <v>0</v>
          </cell>
          <cell r="CA632">
            <v>0</v>
          </cell>
          <cell r="CB632">
            <v>0</v>
          </cell>
          <cell r="CC632">
            <v>0</v>
          </cell>
          <cell r="CD632">
            <v>0</v>
          </cell>
          <cell r="CE632">
            <v>0</v>
          </cell>
          <cell r="CF632">
            <v>0</v>
          </cell>
          <cell r="CG632">
            <v>0</v>
          </cell>
          <cell r="CH632">
            <v>0</v>
          </cell>
          <cell r="CI632">
            <v>0</v>
          </cell>
          <cell r="CJ632">
            <v>0</v>
          </cell>
          <cell r="CK632">
            <v>0</v>
          </cell>
          <cell r="CL632">
            <v>0</v>
          </cell>
          <cell r="CM632">
            <v>0</v>
          </cell>
          <cell r="CN632">
            <v>0</v>
          </cell>
          <cell r="CO632">
            <v>0</v>
          </cell>
          <cell r="CP632">
            <v>0</v>
          </cell>
          <cell r="CQ632">
            <v>0</v>
          </cell>
          <cell r="CR632">
            <v>0</v>
          </cell>
          <cell r="CS632">
            <v>0</v>
          </cell>
          <cell r="CT632">
            <v>0</v>
          </cell>
          <cell r="CU632">
            <v>0</v>
          </cell>
          <cell r="CV632">
            <v>0</v>
          </cell>
          <cell r="CW632">
            <v>0</v>
          </cell>
          <cell r="CX632">
            <v>0</v>
          </cell>
          <cell r="CY632">
            <v>0</v>
          </cell>
          <cell r="CZ632">
            <v>0</v>
          </cell>
          <cell r="DA632">
            <v>0</v>
          </cell>
          <cell r="DB632">
            <v>0</v>
          </cell>
          <cell r="DC632">
            <v>0</v>
          </cell>
          <cell r="DD632">
            <v>0</v>
          </cell>
          <cell r="DE632">
            <v>0</v>
          </cell>
          <cell r="DF632">
            <v>0</v>
          </cell>
          <cell r="DG632">
            <v>0</v>
          </cell>
          <cell r="DH632">
            <v>0</v>
          </cell>
          <cell r="DI632">
            <v>0</v>
          </cell>
          <cell r="DJ632">
            <v>0</v>
          </cell>
          <cell r="DK632">
            <v>0</v>
          </cell>
          <cell r="DL632">
            <v>0</v>
          </cell>
          <cell r="DM632">
            <v>0</v>
          </cell>
          <cell r="DN632">
            <v>0</v>
          </cell>
          <cell r="DO632">
            <v>0</v>
          </cell>
          <cell r="DP632">
            <v>0</v>
          </cell>
          <cell r="DQ632">
            <v>0</v>
          </cell>
          <cell r="DR632">
            <v>0</v>
          </cell>
          <cell r="DS632">
            <v>0</v>
          </cell>
          <cell r="DT632">
            <v>0</v>
          </cell>
          <cell r="DU632">
            <v>0</v>
          </cell>
          <cell r="DV632">
            <v>0</v>
          </cell>
          <cell r="DW632">
            <v>0</v>
          </cell>
          <cell r="DX632">
            <v>0</v>
          </cell>
          <cell r="DY632">
            <v>0</v>
          </cell>
          <cell r="DZ632">
            <v>0</v>
          </cell>
          <cell r="EA632">
            <v>0</v>
          </cell>
          <cell r="EB632">
            <v>0</v>
          </cell>
          <cell r="EC632">
            <v>0</v>
          </cell>
          <cell r="ED632">
            <v>0</v>
          </cell>
        </row>
        <row r="633"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  <cell r="BZ633">
            <v>0</v>
          </cell>
          <cell r="CA633">
            <v>0</v>
          </cell>
          <cell r="CB633">
            <v>0</v>
          </cell>
          <cell r="CC633">
            <v>0</v>
          </cell>
          <cell r="CD633">
            <v>0</v>
          </cell>
          <cell r="CE633">
            <v>0</v>
          </cell>
          <cell r="CF633">
            <v>0</v>
          </cell>
          <cell r="CG633">
            <v>0</v>
          </cell>
          <cell r="CH633">
            <v>0</v>
          </cell>
          <cell r="CI633">
            <v>0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N633">
            <v>0</v>
          </cell>
          <cell r="CO633">
            <v>0</v>
          </cell>
          <cell r="CP633">
            <v>0</v>
          </cell>
          <cell r="CQ633">
            <v>0</v>
          </cell>
          <cell r="CR633">
            <v>0</v>
          </cell>
          <cell r="CS633">
            <v>0</v>
          </cell>
          <cell r="CT633">
            <v>0</v>
          </cell>
          <cell r="CU633">
            <v>0</v>
          </cell>
          <cell r="CV633">
            <v>0</v>
          </cell>
          <cell r="CW633">
            <v>0</v>
          </cell>
          <cell r="CX633">
            <v>0</v>
          </cell>
          <cell r="CY633">
            <v>0</v>
          </cell>
          <cell r="CZ633">
            <v>0</v>
          </cell>
          <cell r="DA633">
            <v>0</v>
          </cell>
          <cell r="DB633">
            <v>0</v>
          </cell>
          <cell r="DC633">
            <v>0</v>
          </cell>
          <cell r="DD633">
            <v>0</v>
          </cell>
          <cell r="DE633">
            <v>0</v>
          </cell>
          <cell r="DF633">
            <v>0</v>
          </cell>
          <cell r="DG633">
            <v>0</v>
          </cell>
          <cell r="DH633">
            <v>0</v>
          </cell>
          <cell r="DI633">
            <v>0</v>
          </cell>
          <cell r="DJ633">
            <v>0</v>
          </cell>
          <cell r="DK633">
            <v>0</v>
          </cell>
          <cell r="DL633">
            <v>0</v>
          </cell>
          <cell r="DM633">
            <v>0</v>
          </cell>
          <cell r="DN633">
            <v>0</v>
          </cell>
          <cell r="DO633">
            <v>0</v>
          </cell>
          <cell r="DP633">
            <v>0</v>
          </cell>
          <cell r="DQ633">
            <v>0</v>
          </cell>
          <cell r="DR633">
            <v>0</v>
          </cell>
          <cell r="DS633">
            <v>0</v>
          </cell>
          <cell r="DT633">
            <v>0</v>
          </cell>
          <cell r="DU633">
            <v>0</v>
          </cell>
          <cell r="DV633">
            <v>0</v>
          </cell>
          <cell r="DW633">
            <v>0</v>
          </cell>
          <cell r="DX633">
            <v>0</v>
          </cell>
          <cell r="DY633">
            <v>0</v>
          </cell>
          <cell r="DZ633">
            <v>0</v>
          </cell>
          <cell r="EA633">
            <v>0</v>
          </cell>
          <cell r="EB633">
            <v>0</v>
          </cell>
          <cell r="EC633">
            <v>0</v>
          </cell>
          <cell r="ED633">
            <v>0</v>
          </cell>
        </row>
        <row r="634"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  <cell r="BZ634">
            <v>0</v>
          </cell>
          <cell r="CA634">
            <v>0</v>
          </cell>
          <cell r="CB634">
            <v>0</v>
          </cell>
          <cell r="CC634">
            <v>0</v>
          </cell>
          <cell r="CD634">
            <v>0</v>
          </cell>
          <cell r="CE634">
            <v>0</v>
          </cell>
          <cell r="CF634">
            <v>0</v>
          </cell>
          <cell r="CG634">
            <v>0</v>
          </cell>
          <cell r="CH634">
            <v>0</v>
          </cell>
          <cell r="CI634">
            <v>0</v>
          </cell>
          <cell r="CJ634">
            <v>0</v>
          </cell>
          <cell r="CK634">
            <v>0</v>
          </cell>
          <cell r="CL634">
            <v>0</v>
          </cell>
          <cell r="CM634">
            <v>0</v>
          </cell>
          <cell r="CN634">
            <v>0</v>
          </cell>
          <cell r="CO634">
            <v>0</v>
          </cell>
          <cell r="CP634">
            <v>0</v>
          </cell>
          <cell r="CQ634">
            <v>0</v>
          </cell>
          <cell r="CR634">
            <v>0</v>
          </cell>
          <cell r="CS634">
            <v>0</v>
          </cell>
          <cell r="CT634">
            <v>0</v>
          </cell>
          <cell r="CU634">
            <v>0</v>
          </cell>
          <cell r="CV634">
            <v>0</v>
          </cell>
          <cell r="CW634">
            <v>0</v>
          </cell>
          <cell r="CX634">
            <v>0</v>
          </cell>
          <cell r="CY634">
            <v>0</v>
          </cell>
          <cell r="CZ634">
            <v>0</v>
          </cell>
          <cell r="DA634">
            <v>0</v>
          </cell>
          <cell r="DB634">
            <v>0</v>
          </cell>
          <cell r="DC634">
            <v>0</v>
          </cell>
          <cell r="DD634">
            <v>0</v>
          </cell>
          <cell r="DE634">
            <v>0</v>
          </cell>
          <cell r="DF634">
            <v>0</v>
          </cell>
          <cell r="DG634">
            <v>0</v>
          </cell>
          <cell r="DH634">
            <v>0</v>
          </cell>
          <cell r="DI634">
            <v>0</v>
          </cell>
          <cell r="DJ634">
            <v>0</v>
          </cell>
          <cell r="DK634">
            <v>0</v>
          </cell>
          <cell r="DL634">
            <v>0</v>
          </cell>
          <cell r="DM634">
            <v>0</v>
          </cell>
          <cell r="DN634">
            <v>0</v>
          </cell>
          <cell r="DO634">
            <v>0</v>
          </cell>
          <cell r="DP634">
            <v>0</v>
          </cell>
          <cell r="DQ634">
            <v>0</v>
          </cell>
          <cell r="DR634">
            <v>0</v>
          </cell>
          <cell r="DS634">
            <v>0</v>
          </cell>
          <cell r="DT634">
            <v>0</v>
          </cell>
          <cell r="DU634">
            <v>0</v>
          </cell>
          <cell r="DV634">
            <v>0</v>
          </cell>
          <cell r="DW634">
            <v>0</v>
          </cell>
          <cell r="DX634">
            <v>0</v>
          </cell>
          <cell r="DY634">
            <v>0</v>
          </cell>
          <cell r="DZ634">
            <v>0</v>
          </cell>
          <cell r="EA634">
            <v>0</v>
          </cell>
          <cell r="EB634">
            <v>0</v>
          </cell>
          <cell r="EC634">
            <v>0</v>
          </cell>
          <cell r="ED634">
            <v>0</v>
          </cell>
        </row>
        <row r="635">
          <cell r="F635">
            <v>-388.52860800000053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-371.71600000000035</v>
          </cell>
          <cell r="S635">
            <v>-371.71600000000035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-369.85599999999977</v>
          </cell>
          <cell r="AF635">
            <v>-369.85599999999977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-368</v>
          </cell>
          <cell r="AS635">
            <v>-368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  <cell r="BZ635">
            <v>0</v>
          </cell>
          <cell r="CA635">
            <v>0</v>
          </cell>
          <cell r="CB635">
            <v>0</v>
          </cell>
          <cell r="CC635">
            <v>0</v>
          </cell>
          <cell r="CD635">
            <v>0</v>
          </cell>
          <cell r="CE635">
            <v>0</v>
          </cell>
          <cell r="CF635">
            <v>0</v>
          </cell>
          <cell r="CG635">
            <v>0</v>
          </cell>
          <cell r="CH635">
            <v>0</v>
          </cell>
          <cell r="CI635">
            <v>0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P635">
            <v>0</v>
          </cell>
          <cell r="CQ635">
            <v>0</v>
          </cell>
          <cell r="CR635">
            <v>0</v>
          </cell>
          <cell r="CS635">
            <v>0</v>
          </cell>
          <cell r="CT635">
            <v>0</v>
          </cell>
          <cell r="CU635">
            <v>0</v>
          </cell>
          <cell r="CV635">
            <v>0</v>
          </cell>
          <cell r="CW635">
            <v>0</v>
          </cell>
          <cell r="CX635">
            <v>0</v>
          </cell>
          <cell r="CY635">
            <v>0</v>
          </cell>
          <cell r="CZ635">
            <v>0</v>
          </cell>
          <cell r="DA635">
            <v>0</v>
          </cell>
          <cell r="DB635">
            <v>0</v>
          </cell>
          <cell r="DC635">
            <v>0</v>
          </cell>
          <cell r="DD635">
            <v>0</v>
          </cell>
          <cell r="DE635">
            <v>0</v>
          </cell>
          <cell r="DF635">
            <v>0</v>
          </cell>
          <cell r="DG635">
            <v>0</v>
          </cell>
          <cell r="DH635">
            <v>0</v>
          </cell>
          <cell r="DI635">
            <v>0</v>
          </cell>
          <cell r="DJ635">
            <v>0</v>
          </cell>
          <cell r="DK635">
            <v>0</v>
          </cell>
          <cell r="DL635">
            <v>0</v>
          </cell>
          <cell r="DM635">
            <v>0</v>
          </cell>
          <cell r="DN635">
            <v>0</v>
          </cell>
          <cell r="DO635">
            <v>0</v>
          </cell>
          <cell r="DP635">
            <v>0</v>
          </cell>
          <cell r="DQ635">
            <v>0</v>
          </cell>
          <cell r="DR635">
            <v>0</v>
          </cell>
          <cell r="DS635">
            <v>0</v>
          </cell>
          <cell r="DT635">
            <v>0</v>
          </cell>
          <cell r="DU635">
            <v>0</v>
          </cell>
          <cell r="DV635">
            <v>0</v>
          </cell>
          <cell r="DW635">
            <v>0</v>
          </cell>
          <cell r="DX635">
            <v>0</v>
          </cell>
          <cell r="DY635">
            <v>0</v>
          </cell>
          <cell r="DZ635">
            <v>0</v>
          </cell>
          <cell r="EA635">
            <v>0</v>
          </cell>
          <cell r="EB635">
            <v>0</v>
          </cell>
          <cell r="EC635">
            <v>0</v>
          </cell>
          <cell r="ED635">
            <v>0</v>
          </cell>
        </row>
        <row r="636"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  <cell r="BZ636">
            <v>0</v>
          </cell>
          <cell r="CA636">
            <v>0</v>
          </cell>
          <cell r="CB636">
            <v>0</v>
          </cell>
          <cell r="CC636">
            <v>0</v>
          </cell>
          <cell r="CD636">
            <v>0</v>
          </cell>
          <cell r="CE636">
            <v>0</v>
          </cell>
          <cell r="CF636">
            <v>0</v>
          </cell>
          <cell r="CG636">
            <v>0</v>
          </cell>
          <cell r="CH636">
            <v>0</v>
          </cell>
          <cell r="CI636">
            <v>0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P636">
            <v>0</v>
          </cell>
          <cell r="CQ636">
            <v>0</v>
          </cell>
          <cell r="CR636">
            <v>0</v>
          </cell>
          <cell r="CS636">
            <v>0</v>
          </cell>
          <cell r="CT636">
            <v>0</v>
          </cell>
          <cell r="CU636">
            <v>0</v>
          </cell>
          <cell r="CV636">
            <v>0</v>
          </cell>
          <cell r="CW636">
            <v>0</v>
          </cell>
          <cell r="CX636">
            <v>0</v>
          </cell>
          <cell r="CY636">
            <v>0</v>
          </cell>
          <cell r="CZ636">
            <v>0</v>
          </cell>
          <cell r="DA636">
            <v>0</v>
          </cell>
          <cell r="DB636">
            <v>0</v>
          </cell>
          <cell r="DC636">
            <v>0</v>
          </cell>
          <cell r="DD636">
            <v>0</v>
          </cell>
          <cell r="DE636">
            <v>0</v>
          </cell>
          <cell r="DF636">
            <v>0</v>
          </cell>
          <cell r="DG636">
            <v>0</v>
          </cell>
          <cell r="DH636">
            <v>0</v>
          </cell>
          <cell r="DI636">
            <v>0</v>
          </cell>
          <cell r="DJ636">
            <v>0</v>
          </cell>
          <cell r="DK636">
            <v>0</v>
          </cell>
          <cell r="DL636">
            <v>0</v>
          </cell>
          <cell r="DM636">
            <v>0</v>
          </cell>
          <cell r="DN636">
            <v>0</v>
          </cell>
          <cell r="DO636">
            <v>0</v>
          </cell>
          <cell r="DP636">
            <v>0</v>
          </cell>
          <cell r="DQ636">
            <v>0</v>
          </cell>
          <cell r="DR636">
            <v>0</v>
          </cell>
          <cell r="DS636">
            <v>0</v>
          </cell>
          <cell r="DT636">
            <v>0</v>
          </cell>
          <cell r="DU636">
            <v>0</v>
          </cell>
          <cell r="DV636">
            <v>0</v>
          </cell>
          <cell r="DW636">
            <v>0</v>
          </cell>
          <cell r="DX636">
            <v>0</v>
          </cell>
          <cell r="DY636">
            <v>0</v>
          </cell>
          <cell r="DZ636">
            <v>0</v>
          </cell>
          <cell r="EA636">
            <v>0</v>
          </cell>
          <cell r="EB636">
            <v>0</v>
          </cell>
          <cell r="EC636">
            <v>0</v>
          </cell>
          <cell r="ED636">
            <v>0</v>
          </cell>
        </row>
        <row r="637"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  <cell r="BZ637">
            <v>0</v>
          </cell>
          <cell r="CA637">
            <v>0</v>
          </cell>
          <cell r="CB637">
            <v>0</v>
          </cell>
          <cell r="CC637">
            <v>0</v>
          </cell>
          <cell r="CD637">
            <v>0</v>
          </cell>
          <cell r="CE637">
            <v>0</v>
          </cell>
          <cell r="CF637">
            <v>0</v>
          </cell>
          <cell r="CG637">
            <v>0</v>
          </cell>
          <cell r="CH637">
            <v>0</v>
          </cell>
          <cell r="CI637">
            <v>0</v>
          </cell>
          <cell r="CJ637">
            <v>0</v>
          </cell>
          <cell r="CK637">
            <v>0</v>
          </cell>
          <cell r="CL637">
            <v>0</v>
          </cell>
          <cell r="CM637">
            <v>0</v>
          </cell>
          <cell r="CN637">
            <v>0</v>
          </cell>
          <cell r="CO637">
            <v>0</v>
          </cell>
          <cell r="CP637">
            <v>0</v>
          </cell>
          <cell r="CQ637">
            <v>0</v>
          </cell>
          <cell r="CR637">
            <v>0</v>
          </cell>
          <cell r="CS637">
            <v>0</v>
          </cell>
          <cell r="CT637">
            <v>0</v>
          </cell>
          <cell r="CU637">
            <v>0</v>
          </cell>
          <cell r="CV637">
            <v>0</v>
          </cell>
          <cell r="CW637">
            <v>0</v>
          </cell>
          <cell r="CX637">
            <v>0</v>
          </cell>
          <cell r="CY637">
            <v>0</v>
          </cell>
          <cell r="CZ637">
            <v>0</v>
          </cell>
          <cell r="DA637">
            <v>0</v>
          </cell>
          <cell r="DB637">
            <v>0</v>
          </cell>
          <cell r="DC637">
            <v>0</v>
          </cell>
          <cell r="DD637">
            <v>0</v>
          </cell>
          <cell r="DE637">
            <v>0</v>
          </cell>
          <cell r="DF637">
            <v>0</v>
          </cell>
          <cell r="DG637">
            <v>0</v>
          </cell>
          <cell r="DH637">
            <v>0</v>
          </cell>
          <cell r="DI637">
            <v>0</v>
          </cell>
          <cell r="DJ637">
            <v>0</v>
          </cell>
          <cell r="DK637">
            <v>0</v>
          </cell>
          <cell r="DL637">
            <v>0</v>
          </cell>
          <cell r="DM637">
            <v>0</v>
          </cell>
          <cell r="DN637">
            <v>0</v>
          </cell>
          <cell r="DO637">
            <v>0</v>
          </cell>
          <cell r="DP637">
            <v>0</v>
          </cell>
          <cell r="DQ637">
            <v>0</v>
          </cell>
          <cell r="DR637">
            <v>0</v>
          </cell>
          <cell r="DS637">
            <v>0</v>
          </cell>
          <cell r="DT637">
            <v>0</v>
          </cell>
          <cell r="DU637">
            <v>0</v>
          </cell>
          <cell r="DV637">
            <v>0</v>
          </cell>
          <cell r="DW637">
            <v>0</v>
          </cell>
          <cell r="DX637">
            <v>0</v>
          </cell>
          <cell r="DY637">
            <v>0</v>
          </cell>
          <cell r="DZ637">
            <v>0</v>
          </cell>
          <cell r="EA637">
            <v>0</v>
          </cell>
          <cell r="EB637">
            <v>0</v>
          </cell>
          <cell r="EC637">
            <v>0</v>
          </cell>
          <cell r="ED637">
            <v>0</v>
          </cell>
        </row>
        <row r="638"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  <cell r="BZ638">
            <v>0</v>
          </cell>
          <cell r="CA638">
            <v>0</v>
          </cell>
          <cell r="CB638">
            <v>0</v>
          </cell>
          <cell r="CC638">
            <v>0</v>
          </cell>
          <cell r="CD638">
            <v>0</v>
          </cell>
          <cell r="CE638">
            <v>0</v>
          </cell>
          <cell r="CF638">
            <v>0</v>
          </cell>
          <cell r="CG638">
            <v>0</v>
          </cell>
          <cell r="CH638">
            <v>0</v>
          </cell>
          <cell r="CI638">
            <v>0</v>
          </cell>
          <cell r="CJ638">
            <v>0</v>
          </cell>
          <cell r="CK638">
            <v>0</v>
          </cell>
          <cell r="CL638">
            <v>0</v>
          </cell>
          <cell r="CM638">
            <v>0</v>
          </cell>
          <cell r="CN638">
            <v>0</v>
          </cell>
          <cell r="CO638">
            <v>0</v>
          </cell>
          <cell r="CP638">
            <v>0</v>
          </cell>
          <cell r="CQ638">
            <v>0</v>
          </cell>
          <cell r="CR638">
            <v>0</v>
          </cell>
          <cell r="CS638">
            <v>0</v>
          </cell>
          <cell r="CT638">
            <v>0</v>
          </cell>
          <cell r="CU638">
            <v>0</v>
          </cell>
          <cell r="CV638">
            <v>0</v>
          </cell>
          <cell r="CW638">
            <v>0</v>
          </cell>
          <cell r="CX638">
            <v>0</v>
          </cell>
          <cell r="CY638">
            <v>0</v>
          </cell>
          <cell r="CZ638">
            <v>0</v>
          </cell>
          <cell r="DA638">
            <v>0</v>
          </cell>
          <cell r="DB638">
            <v>0</v>
          </cell>
          <cell r="DC638">
            <v>0</v>
          </cell>
          <cell r="DD638">
            <v>0</v>
          </cell>
          <cell r="DE638">
            <v>0</v>
          </cell>
          <cell r="DF638">
            <v>0</v>
          </cell>
          <cell r="DG638">
            <v>0</v>
          </cell>
          <cell r="DH638">
            <v>0</v>
          </cell>
          <cell r="DI638">
            <v>0</v>
          </cell>
          <cell r="DJ638">
            <v>0</v>
          </cell>
          <cell r="DK638">
            <v>0</v>
          </cell>
          <cell r="DL638">
            <v>0</v>
          </cell>
          <cell r="DM638">
            <v>0</v>
          </cell>
          <cell r="DN638">
            <v>0</v>
          </cell>
          <cell r="DO638">
            <v>0</v>
          </cell>
          <cell r="DP638">
            <v>0</v>
          </cell>
          <cell r="DQ638">
            <v>0</v>
          </cell>
          <cell r="DR638">
            <v>0</v>
          </cell>
          <cell r="DS638">
            <v>0</v>
          </cell>
          <cell r="DT638">
            <v>0</v>
          </cell>
          <cell r="DU638">
            <v>0</v>
          </cell>
          <cell r="DV638">
            <v>0</v>
          </cell>
          <cell r="DW638">
            <v>0</v>
          </cell>
          <cell r="DX638">
            <v>0</v>
          </cell>
          <cell r="DY638">
            <v>0</v>
          </cell>
          <cell r="DZ638">
            <v>0</v>
          </cell>
          <cell r="EA638">
            <v>0</v>
          </cell>
          <cell r="EB638">
            <v>0</v>
          </cell>
          <cell r="EC638">
            <v>0</v>
          </cell>
          <cell r="ED638">
            <v>0</v>
          </cell>
        </row>
        <row r="639"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  <cell r="BZ639">
            <v>0</v>
          </cell>
          <cell r="CA639">
            <v>0</v>
          </cell>
          <cell r="CB639">
            <v>0</v>
          </cell>
          <cell r="CC639">
            <v>0</v>
          </cell>
          <cell r="CD639">
            <v>0</v>
          </cell>
          <cell r="CE639">
            <v>6.2381769999628887</v>
          </cell>
          <cell r="CF639">
            <v>-4.1254150000022491</v>
          </cell>
          <cell r="CG639">
            <v>0.8548159999991185</v>
          </cell>
          <cell r="CH639">
            <v>1.4531260000003385</v>
          </cell>
          <cell r="CI639">
            <v>1.1984059999995225</v>
          </cell>
          <cell r="CJ639">
            <v>-0.52974000000176602</v>
          </cell>
          <cell r="CK639">
            <v>-0.76750800000445452</v>
          </cell>
          <cell r="CL639">
            <v>-26.833137000001443</v>
          </cell>
          <cell r="CM639">
            <v>24.416885000006005</v>
          </cell>
          <cell r="CN639">
            <v>-0.73866400000406429</v>
          </cell>
          <cell r="CO639">
            <v>1.6994649999978719</v>
          </cell>
          <cell r="CP639">
            <v>10.226259000002756</v>
          </cell>
          <cell r="CQ639">
            <v>-0.61631599999964237</v>
          </cell>
          <cell r="CR639">
            <v>-17.287473000003956</v>
          </cell>
          <cell r="CS639">
            <v>5.7049999999435386E-2</v>
          </cell>
          <cell r="CT639">
            <v>5.3883900000000722</v>
          </cell>
          <cell r="CU639">
            <v>0.75767400000040652</v>
          </cell>
          <cell r="CV639">
            <v>-0.80475999999907799</v>
          </cell>
          <cell r="CW639">
            <v>-3.0106699999996636</v>
          </cell>
          <cell r="CX639">
            <v>4.9272090000013122</v>
          </cell>
          <cell r="CY639">
            <v>-9.5745679999963613</v>
          </cell>
          <cell r="CZ639">
            <v>-18.487127000000328</v>
          </cell>
          <cell r="DA639">
            <v>-5.078215999994427</v>
          </cell>
          <cell r="DB639">
            <v>2.0084459999998217</v>
          </cell>
          <cell r="DC639">
            <v>6.4431039999981294</v>
          </cell>
          <cell r="DD639">
            <v>8.5995000001275912E-2</v>
          </cell>
          <cell r="DE639">
            <v>-100.59511799999746</v>
          </cell>
          <cell r="DF639">
            <v>2.7320650000001478</v>
          </cell>
          <cell r="DG639">
            <v>2.4253090000020165</v>
          </cell>
          <cell r="DH639">
            <v>-0.59135900000183028</v>
          </cell>
          <cell r="DI639">
            <v>0.1334339999993972</v>
          </cell>
          <cell r="DJ639">
            <v>3.5307389999979932</v>
          </cell>
          <cell r="DK639">
            <v>-6.2693909999943571</v>
          </cell>
          <cell r="DL639">
            <v>-38.083754999999655</v>
          </cell>
          <cell r="DM639">
            <v>-63.564217000006465</v>
          </cell>
          <cell r="DN639">
            <v>-4.0699749999985215</v>
          </cell>
          <cell r="DO639">
            <v>0.20332000000053085</v>
          </cell>
          <cell r="DP639">
            <v>-5.9290000001055887E-2</v>
          </cell>
          <cell r="DQ639">
            <v>3.0180019999970682</v>
          </cell>
          <cell r="DR639">
            <v>-172.0778439999558</v>
          </cell>
          <cell r="DS639">
            <v>-2.3603000000002794</v>
          </cell>
          <cell r="DT639">
            <v>-3.5305200000002515</v>
          </cell>
          <cell r="DU639">
            <v>-0.34497299999929965</v>
          </cell>
          <cell r="DV639">
            <v>1.9715040000010049</v>
          </cell>
          <cell r="DW639">
            <v>-1.1606680000004417</v>
          </cell>
          <cell r="DX639">
            <v>1.8391940000001341</v>
          </cell>
          <cell r="DY639">
            <v>-52.858097000003909</v>
          </cell>
          <cell r="DZ639">
            <v>-89.771710999993957</v>
          </cell>
          <cell r="EA639">
            <v>-30.707411999996111</v>
          </cell>
          <cell r="EB639">
            <v>4.10421999999744</v>
          </cell>
          <cell r="EC639">
            <v>-1.2692050000005111</v>
          </cell>
          <cell r="ED639">
            <v>2.01012400000036</v>
          </cell>
        </row>
        <row r="640"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  <cell r="BZ640">
            <v>0</v>
          </cell>
          <cell r="CA640">
            <v>0</v>
          </cell>
          <cell r="CB640">
            <v>0</v>
          </cell>
          <cell r="CC640">
            <v>0</v>
          </cell>
          <cell r="CD640">
            <v>0</v>
          </cell>
          <cell r="CE640">
            <v>0</v>
          </cell>
          <cell r="CF640">
            <v>0</v>
          </cell>
          <cell r="CG640">
            <v>0</v>
          </cell>
          <cell r="CH640">
            <v>0</v>
          </cell>
          <cell r="CI640">
            <v>0</v>
          </cell>
          <cell r="CJ640">
            <v>0</v>
          </cell>
          <cell r="CK640">
            <v>0</v>
          </cell>
          <cell r="CL640">
            <v>0</v>
          </cell>
          <cell r="CM640">
            <v>0</v>
          </cell>
          <cell r="CN640">
            <v>0</v>
          </cell>
          <cell r="CO640">
            <v>0</v>
          </cell>
          <cell r="CP640">
            <v>0</v>
          </cell>
          <cell r="CQ640">
            <v>0</v>
          </cell>
          <cell r="CR640">
            <v>0</v>
          </cell>
          <cell r="CS640">
            <v>0</v>
          </cell>
          <cell r="CT640">
            <v>0</v>
          </cell>
          <cell r="CU640">
            <v>0</v>
          </cell>
          <cell r="CV640">
            <v>0</v>
          </cell>
          <cell r="CW640">
            <v>0</v>
          </cell>
          <cell r="CX640">
            <v>0</v>
          </cell>
          <cell r="CY640">
            <v>0</v>
          </cell>
          <cell r="CZ640">
            <v>0</v>
          </cell>
          <cell r="DA640">
            <v>0</v>
          </cell>
          <cell r="DB640">
            <v>0</v>
          </cell>
          <cell r="DC640">
            <v>0</v>
          </cell>
          <cell r="DD640">
            <v>0</v>
          </cell>
          <cell r="DE640">
            <v>0</v>
          </cell>
          <cell r="DF640">
            <v>0</v>
          </cell>
          <cell r="DG640">
            <v>0</v>
          </cell>
          <cell r="DH640">
            <v>0</v>
          </cell>
          <cell r="DI640">
            <v>0</v>
          </cell>
          <cell r="DJ640">
            <v>0</v>
          </cell>
          <cell r="DK640">
            <v>0</v>
          </cell>
          <cell r="DL640">
            <v>0</v>
          </cell>
          <cell r="DM640">
            <v>0</v>
          </cell>
          <cell r="DN640">
            <v>0</v>
          </cell>
          <cell r="DO640">
            <v>0</v>
          </cell>
          <cell r="DP640">
            <v>0</v>
          </cell>
          <cell r="DQ640">
            <v>0</v>
          </cell>
          <cell r="DR640">
            <v>0</v>
          </cell>
          <cell r="DS640">
            <v>0</v>
          </cell>
          <cell r="DT640">
            <v>0</v>
          </cell>
          <cell r="DU640">
            <v>0</v>
          </cell>
          <cell r="DV640">
            <v>0</v>
          </cell>
          <cell r="DW640">
            <v>0</v>
          </cell>
          <cell r="DX640">
            <v>0</v>
          </cell>
          <cell r="DY640">
            <v>0</v>
          </cell>
          <cell r="DZ640">
            <v>0</v>
          </cell>
          <cell r="EA640">
            <v>0</v>
          </cell>
          <cell r="EB640">
            <v>0</v>
          </cell>
          <cell r="EC640">
            <v>0</v>
          </cell>
          <cell r="ED640">
            <v>0</v>
          </cell>
        </row>
        <row r="641"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  <cell r="BZ641">
            <v>0</v>
          </cell>
          <cell r="CA641">
            <v>0</v>
          </cell>
          <cell r="CB641">
            <v>0</v>
          </cell>
          <cell r="CC641">
            <v>0</v>
          </cell>
          <cell r="CD641">
            <v>0</v>
          </cell>
          <cell r="CE641">
            <v>0</v>
          </cell>
          <cell r="CF641">
            <v>0</v>
          </cell>
          <cell r="CG641">
            <v>0</v>
          </cell>
          <cell r="CH641">
            <v>0</v>
          </cell>
          <cell r="CI641">
            <v>0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P641">
            <v>0</v>
          </cell>
          <cell r="CQ641">
            <v>0</v>
          </cell>
          <cell r="CR641">
            <v>0</v>
          </cell>
          <cell r="CS641">
            <v>0</v>
          </cell>
          <cell r="CT641">
            <v>0</v>
          </cell>
          <cell r="CU641">
            <v>0</v>
          </cell>
          <cell r="CV641">
            <v>0</v>
          </cell>
          <cell r="CW641">
            <v>0</v>
          </cell>
          <cell r="CX641">
            <v>0</v>
          </cell>
          <cell r="CY641">
            <v>0</v>
          </cell>
          <cell r="CZ641">
            <v>0</v>
          </cell>
          <cell r="DA641">
            <v>0</v>
          </cell>
          <cell r="DB641">
            <v>0</v>
          </cell>
          <cell r="DC641">
            <v>0</v>
          </cell>
          <cell r="DD641">
            <v>0</v>
          </cell>
          <cell r="DE641">
            <v>0</v>
          </cell>
          <cell r="DF641">
            <v>0</v>
          </cell>
          <cell r="DG641">
            <v>0</v>
          </cell>
          <cell r="DH641">
            <v>0</v>
          </cell>
          <cell r="DI641">
            <v>0</v>
          </cell>
          <cell r="DJ641">
            <v>0</v>
          </cell>
          <cell r="DK641">
            <v>0</v>
          </cell>
          <cell r="DL641">
            <v>0</v>
          </cell>
          <cell r="DM641">
            <v>0</v>
          </cell>
          <cell r="DN641">
            <v>0</v>
          </cell>
          <cell r="DO641">
            <v>0</v>
          </cell>
          <cell r="DP641">
            <v>0</v>
          </cell>
          <cell r="DQ641">
            <v>0</v>
          </cell>
          <cell r="DR641">
            <v>0</v>
          </cell>
          <cell r="DS641">
            <v>0</v>
          </cell>
          <cell r="DT641">
            <v>0</v>
          </cell>
          <cell r="DU641">
            <v>0</v>
          </cell>
          <cell r="DV641">
            <v>0</v>
          </cell>
          <cell r="DW641">
            <v>0</v>
          </cell>
          <cell r="DX641">
            <v>0</v>
          </cell>
          <cell r="DY641">
            <v>0</v>
          </cell>
          <cell r="DZ641">
            <v>0</v>
          </cell>
          <cell r="EA641">
            <v>0</v>
          </cell>
          <cell r="EB641">
            <v>0</v>
          </cell>
          <cell r="EC641">
            <v>0</v>
          </cell>
          <cell r="ED641">
            <v>0</v>
          </cell>
        </row>
        <row r="642"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  <cell r="BZ642">
            <v>0</v>
          </cell>
          <cell r="CA642">
            <v>0</v>
          </cell>
          <cell r="CB642">
            <v>0</v>
          </cell>
          <cell r="CC642">
            <v>0</v>
          </cell>
          <cell r="CD642">
            <v>0</v>
          </cell>
          <cell r="CE642">
            <v>0</v>
          </cell>
          <cell r="CF642">
            <v>0</v>
          </cell>
          <cell r="CG642">
            <v>0</v>
          </cell>
          <cell r="CH642">
            <v>0</v>
          </cell>
          <cell r="CI642">
            <v>0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P642">
            <v>0</v>
          </cell>
          <cell r="CQ642">
            <v>0</v>
          </cell>
          <cell r="CR642">
            <v>0</v>
          </cell>
          <cell r="CS642">
            <v>0</v>
          </cell>
          <cell r="CT642">
            <v>0</v>
          </cell>
          <cell r="CU642">
            <v>0</v>
          </cell>
          <cell r="CV642">
            <v>0</v>
          </cell>
          <cell r="CW642">
            <v>0</v>
          </cell>
          <cell r="CX642">
            <v>0</v>
          </cell>
          <cell r="CY642">
            <v>0</v>
          </cell>
          <cell r="CZ642">
            <v>0</v>
          </cell>
          <cell r="DA642">
            <v>0</v>
          </cell>
          <cell r="DB642">
            <v>0</v>
          </cell>
          <cell r="DC642">
            <v>0</v>
          </cell>
          <cell r="DD642">
            <v>0</v>
          </cell>
          <cell r="DE642">
            <v>0</v>
          </cell>
          <cell r="DF642">
            <v>0</v>
          </cell>
          <cell r="DG642">
            <v>0</v>
          </cell>
          <cell r="DH642">
            <v>0</v>
          </cell>
          <cell r="DI642">
            <v>0</v>
          </cell>
          <cell r="DJ642">
            <v>0</v>
          </cell>
          <cell r="DK642">
            <v>0</v>
          </cell>
          <cell r="DL642">
            <v>0</v>
          </cell>
          <cell r="DM642">
            <v>0</v>
          </cell>
          <cell r="DN642">
            <v>0</v>
          </cell>
          <cell r="DO642">
            <v>0</v>
          </cell>
          <cell r="DP642">
            <v>0</v>
          </cell>
          <cell r="DQ642">
            <v>0</v>
          </cell>
          <cell r="DR642">
            <v>0</v>
          </cell>
          <cell r="DS642">
            <v>0</v>
          </cell>
          <cell r="DT642">
            <v>0</v>
          </cell>
          <cell r="DU642">
            <v>0</v>
          </cell>
          <cell r="DV642">
            <v>0</v>
          </cell>
          <cell r="DW642">
            <v>0</v>
          </cell>
          <cell r="DX642">
            <v>0</v>
          </cell>
          <cell r="DY642">
            <v>0</v>
          </cell>
          <cell r="DZ642">
            <v>0</v>
          </cell>
          <cell r="EA642">
            <v>0</v>
          </cell>
          <cell r="EB642">
            <v>0</v>
          </cell>
          <cell r="EC642">
            <v>0</v>
          </cell>
          <cell r="ED642">
            <v>0</v>
          </cell>
        </row>
        <row r="643"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  <cell r="BZ643">
            <v>0</v>
          </cell>
          <cell r="CA643">
            <v>0</v>
          </cell>
          <cell r="CB643">
            <v>0</v>
          </cell>
          <cell r="CC643">
            <v>0</v>
          </cell>
          <cell r="CD643">
            <v>0</v>
          </cell>
          <cell r="CE643">
            <v>0</v>
          </cell>
          <cell r="CF643">
            <v>0</v>
          </cell>
          <cell r="CG643">
            <v>0</v>
          </cell>
          <cell r="CH643">
            <v>0</v>
          </cell>
          <cell r="CI643">
            <v>0</v>
          </cell>
          <cell r="CJ643">
            <v>0</v>
          </cell>
          <cell r="CK643">
            <v>0</v>
          </cell>
          <cell r="CL643">
            <v>0</v>
          </cell>
          <cell r="CM643">
            <v>0</v>
          </cell>
          <cell r="CN643">
            <v>0</v>
          </cell>
          <cell r="CO643">
            <v>0</v>
          </cell>
          <cell r="CP643">
            <v>0</v>
          </cell>
          <cell r="CQ643">
            <v>0</v>
          </cell>
          <cell r="CR643">
            <v>0</v>
          </cell>
          <cell r="CS643">
            <v>0</v>
          </cell>
          <cell r="CT643">
            <v>0</v>
          </cell>
          <cell r="CU643">
            <v>0</v>
          </cell>
          <cell r="CV643">
            <v>0</v>
          </cell>
          <cell r="CW643">
            <v>0</v>
          </cell>
          <cell r="CX643">
            <v>0</v>
          </cell>
          <cell r="CY643">
            <v>0</v>
          </cell>
          <cell r="CZ643">
            <v>0</v>
          </cell>
          <cell r="DA643">
            <v>0</v>
          </cell>
          <cell r="DB643">
            <v>0</v>
          </cell>
          <cell r="DC643">
            <v>0</v>
          </cell>
          <cell r="DD643">
            <v>0</v>
          </cell>
          <cell r="DE643">
            <v>0</v>
          </cell>
          <cell r="DF643">
            <v>0</v>
          </cell>
          <cell r="DG643">
            <v>0</v>
          </cell>
          <cell r="DH643">
            <v>0</v>
          </cell>
          <cell r="DI643">
            <v>0</v>
          </cell>
          <cell r="DJ643">
            <v>0</v>
          </cell>
          <cell r="DK643">
            <v>0</v>
          </cell>
          <cell r="DL643">
            <v>0</v>
          </cell>
          <cell r="DM643">
            <v>0</v>
          </cell>
          <cell r="DN643">
            <v>0</v>
          </cell>
          <cell r="DO643">
            <v>0</v>
          </cell>
          <cell r="DP643">
            <v>0</v>
          </cell>
          <cell r="DQ643">
            <v>0</v>
          </cell>
          <cell r="DR643">
            <v>0</v>
          </cell>
          <cell r="DS643">
            <v>0</v>
          </cell>
          <cell r="DT643">
            <v>0</v>
          </cell>
          <cell r="DU643">
            <v>0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  <cell r="DZ643">
            <v>0</v>
          </cell>
          <cell r="EA643">
            <v>0</v>
          </cell>
          <cell r="EB643">
            <v>0</v>
          </cell>
          <cell r="EC643">
            <v>0</v>
          </cell>
          <cell r="ED643">
            <v>0</v>
          </cell>
        </row>
        <row r="644"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0</v>
          </cell>
          <cell r="BZ644">
            <v>0</v>
          </cell>
          <cell r="CA644">
            <v>0</v>
          </cell>
          <cell r="CB644">
            <v>0</v>
          </cell>
          <cell r="CC644">
            <v>0</v>
          </cell>
          <cell r="CD644">
            <v>0</v>
          </cell>
          <cell r="CE644">
            <v>0</v>
          </cell>
          <cell r="CF644">
            <v>0</v>
          </cell>
          <cell r="CG644">
            <v>0</v>
          </cell>
          <cell r="CH644">
            <v>0</v>
          </cell>
          <cell r="CI644">
            <v>0</v>
          </cell>
          <cell r="CJ644">
            <v>0</v>
          </cell>
          <cell r="CK644">
            <v>0</v>
          </cell>
          <cell r="CL644">
            <v>0</v>
          </cell>
          <cell r="CM644">
            <v>0</v>
          </cell>
          <cell r="CN644">
            <v>0</v>
          </cell>
          <cell r="CO644">
            <v>0</v>
          </cell>
          <cell r="CP644">
            <v>0</v>
          </cell>
          <cell r="CQ644">
            <v>0</v>
          </cell>
          <cell r="CR644">
            <v>0</v>
          </cell>
          <cell r="CS644">
            <v>0</v>
          </cell>
          <cell r="CT644">
            <v>0</v>
          </cell>
          <cell r="CU644">
            <v>0</v>
          </cell>
          <cell r="CV644">
            <v>0</v>
          </cell>
          <cell r="CW644">
            <v>0</v>
          </cell>
          <cell r="CX644">
            <v>0</v>
          </cell>
          <cell r="CY644">
            <v>0</v>
          </cell>
          <cell r="CZ644">
            <v>0</v>
          </cell>
          <cell r="DA644">
            <v>0</v>
          </cell>
          <cell r="DB644">
            <v>0</v>
          </cell>
          <cell r="DC644">
            <v>0</v>
          </cell>
          <cell r="DD644">
            <v>0</v>
          </cell>
          <cell r="DE644">
            <v>0</v>
          </cell>
          <cell r="DF644">
            <v>0</v>
          </cell>
          <cell r="DG644">
            <v>0</v>
          </cell>
          <cell r="DH644">
            <v>0</v>
          </cell>
          <cell r="DI644">
            <v>0</v>
          </cell>
          <cell r="DJ644">
            <v>0</v>
          </cell>
          <cell r="DK644">
            <v>0</v>
          </cell>
          <cell r="DL644">
            <v>0</v>
          </cell>
          <cell r="DM644">
            <v>0</v>
          </cell>
          <cell r="DN644">
            <v>0</v>
          </cell>
          <cell r="DO644">
            <v>0</v>
          </cell>
          <cell r="DP644">
            <v>0</v>
          </cell>
          <cell r="DQ644">
            <v>0</v>
          </cell>
          <cell r="DR644">
            <v>0</v>
          </cell>
          <cell r="DS644">
            <v>0</v>
          </cell>
          <cell r="DT644">
            <v>0</v>
          </cell>
          <cell r="DU644">
            <v>0</v>
          </cell>
          <cell r="DV644">
            <v>0</v>
          </cell>
          <cell r="DW644">
            <v>0</v>
          </cell>
          <cell r="DX644">
            <v>0</v>
          </cell>
          <cell r="DY644">
            <v>0</v>
          </cell>
          <cell r="DZ644">
            <v>0</v>
          </cell>
          <cell r="EA644">
            <v>0</v>
          </cell>
          <cell r="EB644">
            <v>0</v>
          </cell>
          <cell r="EC644">
            <v>0</v>
          </cell>
          <cell r="ED644">
            <v>0</v>
          </cell>
        </row>
        <row r="645"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  <cell r="BZ645">
            <v>0</v>
          </cell>
          <cell r="CA645">
            <v>0</v>
          </cell>
          <cell r="CB645">
            <v>0</v>
          </cell>
          <cell r="CC645">
            <v>0</v>
          </cell>
          <cell r="CD645">
            <v>0</v>
          </cell>
          <cell r="CE645">
            <v>0</v>
          </cell>
          <cell r="CF645">
            <v>0</v>
          </cell>
          <cell r="CG645">
            <v>0</v>
          </cell>
          <cell r="CH645">
            <v>0</v>
          </cell>
          <cell r="CI645">
            <v>0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P645">
            <v>0</v>
          </cell>
          <cell r="CQ645">
            <v>0</v>
          </cell>
          <cell r="CR645">
            <v>0</v>
          </cell>
          <cell r="CS645">
            <v>0</v>
          </cell>
          <cell r="CT645">
            <v>0</v>
          </cell>
          <cell r="CU645">
            <v>0</v>
          </cell>
          <cell r="CV645">
            <v>0</v>
          </cell>
          <cell r="CW645">
            <v>0</v>
          </cell>
          <cell r="CX645">
            <v>0</v>
          </cell>
          <cell r="CY645">
            <v>0</v>
          </cell>
          <cell r="CZ645">
            <v>0</v>
          </cell>
          <cell r="DA645">
            <v>0</v>
          </cell>
          <cell r="DB645">
            <v>0</v>
          </cell>
          <cell r="DC645">
            <v>0</v>
          </cell>
          <cell r="DD645">
            <v>0</v>
          </cell>
          <cell r="DE645">
            <v>0</v>
          </cell>
          <cell r="DF645">
            <v>0</v>
          </cell>
          <cell r="DG645">
            <v>0</v>
          </cell>
          <cell r="DH645">
            <v>0</v>
          </cell>
          <cell r="DI645">
            <v>0</v>
          </cell>
          <cell r="DJ645">
            <v>0</v>
          </cell>
          <cell r="DK645">
            <v>0</v>
          </cell>
          <cell r="DL645">
            <v>0</v>
          </cell>
          <cell r="DM645">
            <v>0</v>
          </cell>
          <cell r="DN645">
            <v>0</v>
          </cell>
          <cell r="DO645">
            <v>0</v>
          </cell>
          <cell r="DP645">
            <v>0</v>
          </cell>
          <cell r="DQ645">
            <v>0</v>
          </cell>
          <cell r="DR645">
            <v>0</v>
          </cell>
          <cell r="DS645">
            <v>0</v>
          </cell>
          <cell r="DT645">
            <v>0</v>
          </cell>
          <cell r="DU645">
            <v>0</v>
          </cell>
          <cell r="DV645">
            <v>0</v>
          </cell>
          <cell r="DW645">
            <v>0</v>
          </cell>
          <cell r="DX645">
            <v>0</v>
          </cell>
          <cell r="DY645">
            <v>0</v>
          </cell>
          <cell r="DZ645">
            <v>0</v>
          </cell>
          <cell r="EA645">
            <v>0</v>
          </cell>
          <cell r="EB645">
            <v>0</v>
          </cell>
          <cell r="EC645">
            <v>0</v>
          </cell>
          <cell r="ED645">
            <v>0</v>
          </cell>
        </row>
        <row r="646"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  <cell r="BZ646">
            <v>0</v>
          </cell>
          <cell r="CA646">
            <v>0</v>
          </cell>
          <cell r="CB646">
            <v>0</v>
          </cell>
          <cell r="CC646">
            <v>0</v>
          </cell>
          <cell r="CD646">
            <v>0</v>
          </cell>
          <cell r="CE646">
            <v>0</v>
          </cell>
          <cell r="CF646">
            <v>0</v>
          </cell>
          <cell r="CG646">
            <v>0</v>
          </cell>
          <cell r="CH646">
            <v>0</v>
          </cell>
          <cell r="CI646">
            <v>0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P646">
            <v>0</v>
          </cell>
          <cell r="CQ646">
            <v>0</v>
          </cell>
          <cell r="CR646">
            <v>0</v>
          </cell>
          <cell r="CS646">
            <v>0</v>
          </cell>
          <cell r="CT646">
            <v>0</v>
          </cell>
          <cell r="CU646">
            <v>0</v>
          </cell>
          <cell r="CV646">
            <v>0</v>
          </cell>
          <cell r="CW646">
            <v>0</v>
          </cell>
          <cell r="CX646">
            <v>0</v>
          </cell>
          <cell r="CY646">
            <v>0</v>
          </cell>
          <cell r="CZ646">
            <v>0</v>
          </cell>
          <cell r="DA646">
            <v>0</v>
          </cell>
          <cell r="DB646">
            <v>0</v>
          </cell>
          <cell r="DC646">
            <v>0</v>
          </cell>
          <cell r="DD646">
            <v>0</v>
          </cell>
          <cell r="DE646">
            <v>0</v>
          </cell>
          <cell r="DF646">
            <v>0</v>
          </cell>
          <cell r="DG646">
            <v>0</v>
          </cell>
          <cell r="DH646">
            <v>0</v>
          </cell>
          <cell r="DI646">
            <v>0</v>
          </cell>
          <cell r="DJ646">
            <v>0</v>
          </cell>
          <cell r="DK646">
            <v>0</v>
          </cell>
          <cell r="DL646">
            <v>0</v>
          </cell>
          <cell r="DM646">
            <v>0</v>
          </cell>
          <cell r="DN646">
            <v>0</v>
          </cell>
          <cell r="DO646">
            <v>0</v>
          </cell>
          <cell r="DP646">
            <v>0</v>
          </cell>
          <cell r="DQ646">
            <v>0</v>
          </cell>
          <cell r="DR646">
            <v>0</v>
          </cell>
          <cell r="DS646">
            <v>0</v>
          </cell>
          <cell r="DT646">
            <v>0</v>
          </cell>
          <cell r="DU646">
            <v>0</v>
          </cell>
          <cell r="DV646">
            <v>0</v>
          </cell>
          <cell r="DW646">
            <v>0</v>
          </cell>
          <cell r="DX646">
            <v>0</v>
          </cell>
          <cell r="DY646">
            <v>0</v>
          </cell>
          <cell r="DZ646">
            <v>0</v>
          </cell>
          <cell r="EA646">
            <v>0</v>
          </cell>
          <cell r="EB646">
            <v>0</v>
          </cell>
          <cell r="EC646">
            <v>0</v>
          </cell>
          <cell r="ED646">
            <v>0</v>
          </cell>
        </row>
        <row r="647"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-528.76277625997318</v>
          </cell>
          <cell r="BF647">
            <v>-74.191217999999935</v>
          </cell>
          <cell r="BG647">
            <v>-46.370920700002898</v>
          </cell>
          <cell r="BH647">
            <v>-79.492640600001323</v>
          </cell>
          <cell r="BI647">
            <v>0.11922599999888916</v>
          </cell>
          <cell r="BJ647">
            <v>-125.15042800000083</v>
          </cell>
          <cell r="BK647">
            <v>-74.845180799995433</v>
          </cell>
          <cell r="BL647">
            <v>205.53008300000511</v>
          </cell>
          <cell r="BM647">
            <v>-46.174187850003364</v>
          </cell>
          <cell r="BN647">
            <v>-71.15804300000309</v>
          </cell>
          <cell r="BO647">
            <v>-10.788677549997374</v>
          </cell>
          <cell r="BP647">
            <v>-186.37787800000297</v>
          </cell>
          <cell r="BQ647">
            <v>-19.862910759999068</v>
          </cell>
          <cell r="BR647">
            <v>-697.83285132999299</v>
          </cell>
          <cell r="BS647">
            <v>-9.9315255000001343</v>
          </cell>
          <cell r="BT647">
            <v>-122.30946463000146</v>
          </cell>
          <cell r="BU647">
            <v>-62.461542999997619</v>
          </cell>
          <cell r="BV647">
            <v>-35.908174000000145</v>
          </cell>
          <cell r="BW647">
            <v>-166.98243280000315</v>
          </cell>
          <cell r="BX647">
            <v>-26.382045000005746</v>
          </cell>
          <cell r="BY647">
            <v>-23.501922099996591</v>
          </cell>
          <cell r="BZ647">
            <v>-5.1357366000011098</v>
          </cell>
          <cell r="CA647">
            <v>16.644411000001128</v>
          </cell>
          <cell r="CB647">
            <v>-57.330273999999918</v>
          </cell>
          <cell r="CC647">
            <v>-63.135908700001892</v>
          </cell>
          <cell r="CD647">
            <v>-141.39823600000091</v>
          </cell>
          <cell r="CE647">
            <v>-803.12013479997404</v>
          </cell>
          <cell r="CF647">
            <v>-113.02323500000057</v>
          </cell>
          <cell r="CG647">
            <v>6.5304939999987255</v>
          </cell>
          <cell r="CH647">
            <v>-44.387080000000424</v>
          </cell>
          <cell r="CI647">
            <v>-20.679376000000047</v>
          </cell>
          <cell r="CJ647">
            <v>-132.86952300000121</v>
          </cell>
          <cell r="CK647">
            <v>-120.16404799999873</v>
          </cell>
          <cell r="CL647">
            <v>-27.163887000002433</v>
          </cell>
          <cell r="CM647">
            <v>-22.770683000002464</v>
          </cell>
          <cell r="CN647">
            <v>-24.564727000004495</v>
          </cell>
          <cell r="CO647">
            <v>-127.94434449999972</v>
          </cell>
          <cell r="CP647">
            <v>-141.21916229999988</v>
          </cell>
          <cell r="CQ647">
            <v>-34.86456299999918</v>
          </cell>
          <cell r="CR647">
            <v>-734.06434889993398</v>
          </cell>
          <cell r="CS647">
            <v>-63.271138000000064</v>
          </cell>
          <cell r="CT647">
            <v>-10.570330000002286</v>
          </cell>
          <cell r="CU647">
            <v>-40.646036000001914</v>
          </cell>
          <cell r="CV647">
            <v>-57.131629999999859</v>
          </cell>
          <cell r="CW647">
            <v>-74.462866000001668</v>
          </cell>
          <cell r="CX647">
            <v>-113.02876839999954</v>
          </cell>
          <cell r="CY647">
            <v>-28.226548999999068</v>
          </cell>
          <cell r="CZ647">
            <v>-12.093851999998151</v>
          </cell>
          <cell r="DA647">
            <v>-52.798405300003651</v>
          </cell>
          <cell r="DB647">
            <v>-71.36204899999575</v>
          </cell>
          <cell r="DC647">
            <v>-171.47496979999778</v>
          </cell>
          <cell r="DD647">
            <v>-38.997755399999733</v>
          </cell>
          <cell r="DE647">
            <v>-387.64954120281618</v>
          </cell>
          <cell r="DF647">
            <v>-38.883694000000105</v>
          </cell>
          <cell r="DG647">
            <v>-133.5443039999991</v>
          </cell>
          <cell r="DH647">
            <v>132.63986300000397</v>
          </cell>
          <cell r="DI647">
            <v>169.16421200000332</v>
          </cell>
          <cell r="DJ647">
            <v>-170.43465849999484</v>
          </cell>
          <cell r="DK647">
            <v>-58.007039099997201</v>
          </cell>
          <cell r="DL647">
            <v>-2.3780219999898691</v>
          </cell>
          <cell r="DM647">
            <v>-29.144227999997383</v>
          </cell>
          <cell r="DN647">
            <v>-64.765612999995938</v>
          </cell>
          <cell r="DO647">
            <v>-26.837389502994483</v>
          </cell>
          <cell r="DP647">
            <v>-26.398420599998644</v>
          </cell>
          <cell r="DQ647">
            <v>-139.06024750000142</v>
          </cell>
          <cell r="DR647">
            <v>-443.16545689990744</v>
          </cell>
          <cell r="DS647">
            <v>-35.237058999999135</v>
          </cell>
          <cell r="DT647">
            <v>84.631921000000148</v>
          </cell>
          <cell r="DU647">
            <v>-87.519166999998561</v>
          </cell>
          <cell r="DV647">
            <v>-117.15488599999662</v>
          </cell>
          <cell r="DW647">
            <v>-65.357705299997178</v>
          </cell>
          <cell r="DX647">
            <v>-75.977761599999212</v>
          </cell>
          <cell r="DY647">
            <v>-8.7982199999969453</v>
          </cell>
          <cell r="DZ647">
            <v>-23.11931000000186</v>
          </cell>
          <cell r="EA647">
            <v>-31.158014000000549</v>
          </cell>
          <cell r="EB647">
            <v>-61.110009999996691</v>
          </cell>
          <cell r="EC647">
            <v>-18.439485000002605</v>
          </cell>
          <cell r="ED647">
            <v>-3.9257599999982631</v>
          </cell>
        </row>
        <row r="648"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-8592.1783644011011</v>
          </cell>
          <cell r="BF648">
            <v>-416.80866849399899</v>
          </cell>
          <cell r="BG648">
            <v>-338.63546381000197</v>
          </cell>
          <cell r="BH648">
            <v>-496.7131260899987</v>
          </cell>
          <cell r="BI648">
            <v>-727.4550865400015</v>
          </cell>
          <cell r="BJ648">
            <v>-1018.5489373969904</v>
          </cell>
          <cell r="BK648">
            <v>-1065.3760501999932</v>
          </cell>
          <cell r="BL648">
            <v>-1267.4218645599904</v>
          </cell>
          <cell r="BM648">
            <v>-1035.0232003900019</v>
          </cell>
          <cell r="BN648">
            <v>-819.74053771200124</v>
          </cell>
          <cell r="BO648">
            <v>-554.04018483700202</v>
          </cell>
          <cell r="BP648">
            <v>-483.59920629100088</v>
          </cell>
          <cell r="BQ648">
            <v>-368.81603808000364</v>
          </cell>
          <cell r="BR648">
            <v>-8835.359843627899</v>
          </cell>
          <cell r="BS648">
            <v>-550.26753758599807</v>
          </cell>
          <cell r="BT648">
            <v>-359.0933268000008</v>
          </cell>
          <cell r="BU648">
            <v>-477.21543431999453</v>
          </cell>
          <cell r="BV648">
            <v>-598.85047037599725</v>
          </cell>
          <cell r="BW648">
            <v>-1149.4090340769908</v>
          </cell>
          <cell r="BX648">
            <v>-1088.4214877000049</v>
          </cell>
          <cell r="BY648">
            <v>-1230.9239655099955</v>
          </cell>
          <cell r="BZ648">
            <v>-1043.4160586200014</v>
          </cell>
          <cell r="CA648">
            <v>-799.87495827800012</v>
          </cell>
          <cell r="CB648">
            <v>-593.24903097900096</v>
          </cell>
          <cell r="CC648">
            <v>-463.88535607599624</v>
          </cell>
          <cell r="CD648">
            <v>-480.75318330599839</v>
          </cell>
          <cell r="CE648">
            <v>-9202.9646782991476</v>
          </cell>
          <cell r="CF648">
            <v>-484.09228873300162</v>
          </cell>
          <cell r="CG648">
            <v>-321.08755390000078</v>
          </cell>
          <cell r="CH648">
            <v>-484.20816972000466</v>
          </cell>
          <cell r="CI648">
            <v>-566.65097062000132</v>
          </cell>
          <cell r="CJ648">
            <v>-1154.9083439759997</v>
          </cell>
          <cell r="CK648">
            <v>-1119.8040059699997</v>
          </cell>
          <cell r="CL648">
            <v>-1219.8992736299988</v>
          </cell>
          <cell r="CM648">
            <v>-1090.9496245639893</v>
          </cell>
          <cell r="CN648">
            <v>-834.10891039500711</v>
          </cell>
          <cell r="CO648">
            <v>-697.32921373100544</v>
          </cell>
          <cell r="CP648">
            <v>-465.23078371999873</v>
          </cell>
          <cell r="CQ648">
            <v>-764.6955393399985</v>
          </cell>
          <cell r="CR648">
            <v>-8945.8222173419781</v>
          </cell>
          <cell r="CS648">
            <v>-484.3350417670008</v>
          </cell>
          <cell r="CT648">
            <v>-346.2623539999986</v>
          </cell>
          <cell r="CU648">
            <v>-422.37209407000046</v>
          </cell>
          <cell r="CV648">
            <v>-592.88252709999506</v>
          </cell>
          <cell r="CW648">
            <v>-1134.5891465800087</v>
          </cell>
          <cell r="CX648">
            <v>-1161.5215806000051</v>
          </cell>
          <cell r="CY648">
            <v>-1288.0145359699964</v>
          </cell>
          <cell r="CZ648">
            <v>-1075.9712879229919</v>
          </cell>
          <cell r="DA648">
            <v>-966.93684396200115</v>
          </cell>
          <cell r="DB648">
            <v>-610.30635093199817</v>
          </cell>
          <cell r="DC648">
            <v>-472.52752807400248</v>
          </cell>
          <cell r="DD648">
            <v>-390.10292636400118</v>
          </cell>
          <cell r="DE648">
            <v>-9860.6392170271138</v>
          </cell>
          <cell r="DF648">
            <v>-447.26491906599404</v>
          </cell>
          <cell r="DG648">
            <v>-562.8103110200027</v>
          </cell>
          <cell r="DH648">
            <v>-639.3330704100008</v>
          </cell>
          <cell r="DI648">
            <v>-791.69634063000558</v>
          </cell>
          <cell r="DJ648">
            <v>-1110.2072677399992</v>
          </cell>
          <cell r="DK648">
            <v>-1111.7884495000035</v>
          </cell>
          <cell r="DL648">
            <v>-1438.1470645399968</v>
          </cell>
          <cell r="DM648">
            <v>-1045.2268445619993</v>
          </cell>
          <cell r="DN648">
            <v>-1092.6696230000089</v>
          </cell>
          <cell r="DO648">
            <v>-792.79284774999542</v>
          </cell>
          <cell r="DP648">
            <v>-469.65441655399627</v>
          </cell>
          <cell r="DQ648">
            <v>-359.04806225499487</v>
          </cell>
          <cell r="DR648">
            <v>-9438.562659398769</v>
          </cell>
          <cell r="DS648">
            <v>-443.04327348299557</v>
          </cell>
          <cell r="DT648">
            <v>-526.06070669999463</v>
          </cell>
          <cell r="DU648">
            <v>-112.4515919100013</v>
          </cell>
          <cell r="DV648">
            <v>-829.57754123999621</v>
          </cell>
          <cell r="DW648">
            <v>-1424.4822801160044</v>
          </cell>
          <cell r="DX648">
            <v>-1194.2570728999999</v>
          </cell>
          <cell r="DY648">
            <v>-1252.8251385500043</v>
          </cell>
          <cell r="DZ648">
            <v>-1132.30410170299</v>
          </cell>
          <cell r="EA648">
            <v>-847.90471002800041</v>
          </cell>
          <cell r="EB648">
            <v>-714.61781521100056</v>
          </cell>
          <cell r="EC648">
            <v>-513.04562314800569</v>
          </cell>
          <cell r="ED648">
            <v>-447.99280440999428</v>
          </cell>
        </row>
        <row r="649"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-38.913592000026256</v>
          </cell>
          <cell r="AS649">
            <v>0</v>
          </cell>
          <cell r="AT649">
            <v>0</v>
          </cell>
          <cell r="AU649">
            <v>-38.913592000004428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-1242.6956945902202</v>
          </cell>
          <cell r="BF649">
            <v>-46.722456200004672</v>
          </cell>
          <cell r="BG649">
            <v>-106.48664899999858</v>
          </cell>
          <cell r="BH649">
            <v>-201.64026939999894</v>
          </cell>
          <cell r="BI649">
            <v>-264.67617910000263</v>
          </cell>
          <cell r="BJ649">
            <v>-198.4521715399751</v>
          </cell>
          <cell r="BK649">
            <v>-100.92840179000632</v>
          </cell>
          <cell r="BL649">
            <v>0</v>
          </cell>
          <cell r="BM649">
            <v>-30.465825000021141</v>
          </cell>
          <cell r="BN649">
            <v>-68.10960999999952</v>
          </cell>
          <cell r="BO649">
            <v>-137.865300999998</v>
          </cell>
          <cell r="BP649">
            <v>-31.957476999996288</v>
          </cell>
          <cell r="BQ649">
            <v>-55.391354560000764</v>
          </cell>
          <cell r="BR649">
            <v>-1077.651266500121</v>
          </cell>
          <cell r="BS649">
            <v>16.539005999999063</v>
          </cell>
          <cell r="BT649">
            <v>-113.96175099999527</v>
          </cell>
          <cell r="BU649">
            <v>-133.26628570001049</v>
          </cell>
          <cell r="BV649">
            <v>-232.53575249999994</v>
          </cell>
          <cell r="BW649">
            <v>-168.98516630000086</v>
          </cell>
          <cell r="BX649">
            <v>-44.198971000005258</v>
          </cell>
          <cell r="BY649">
            <v>-33.833939999982249</v>
          </cell>
          <cell r="BZ649">
            <v>-50.734356000000844</v>
          </cell>
          <cell r="CA649">
            <v>-87.519899999999325</v>
          </cell>
          <cell r="CB649">
            <v>-118.08703199999582</v>
          </cell>
          <cell r="CC649">
            <v>-72.01976800000557</v>
          </cell>
          <cell r="CD649">
            <v>-39.047350000000733</v>
          </cell>
          <cell r="CE649">
            <v>-1061.8531597000547</v>
          </cell>
          <cell r="CF649">
            <v>-5.6555149999985588</v>
          </cell>
          <cell r="CG649">
            <v>-41.190866999997525</v>
          </cell>
          <cell r="CH649">
            <v>-208.80176600000414</v>
          </cell>
          <cell r="CI649">
            <v>-180.33173900000111</v>
          </cell>
          <cell r="CJ649">
            <v>-65.01415599999018</v>
          </cell>
          <cell r="CK649">
            <v>-35.528539999999339</v>
          </cell>
          <cell r="CL649">
            <v>-84.867056999995839</v>
          </cell>
          <cell r="CM649">
            <v>-28.500979999982519</v>
          </cell>
          <cell r="CN649">
            <v>-112.7158797000011</v>
          </cell>
          <cell r="CO649">
            <v>-177.34573099999398</v>
          </cell>
          <cell r="CP649">
            <v>-68.508994999996503</v>
          </cell>
          <cell r="CQ649">
            <v>-53.39193399999931</v>
          </cell>
          <cell r="CR649">
            <v>-959.32429040013812</v>
          </cell>
          <cell r="CS649">
            <v>-5.7110040000043227</v>
          </cell>
          <cell r="CT649">
            <v>-74.712850000003527</v>
          </cell>
          <cell r="CU649">
            <v>-160.64351000000897</v>
          </cell>
          <cell r="CV649">
            <v>-193.54582719999598</v>
          </cell>
          <cell r="CW649">
            <v>-188.33883620001143</v>
          </cell>
          <cell r="CX649">
            <v>-53.604664000013145</v>
          </cell>
          <cell r="CY649">
            <v>-46.238769999996293</v>
          </cell>
          <cell r="CZ649">
            <v>-22.296509999985574</v>
          </cell>
          <cell r="DA649">
            <v>-77.820059999998193</v>
          </cell>
          <cell r="DB649">
            <v>-73.051657500007423</v>
          </cell>
          <cell r="DC649">
            <v>-26.31988999999885</v>
          </cell>
          <cell r="DD649">
            <v>-37.040711500005273</v>
          </cell>
          <cell r="DE649">
            <v>-484.94223939999938</v>
          </cell>
          <cell r="DF649">
            <v>0</v>
          </cell>
          <cell r="DG649">
            <v>-1.5356200000023819</v>
          </cell>
          <cell r="DH649">
            <v>-40.241046099996311</v>
          </cell>
          <cell r="DI649">
            <v>-283.75892529998964</v>
          </cell>
          <cell r="DJ649">
            <v>-65.48672099999385</v>
          </cell>
          <cell r="DK649">
            <v>0</v>
          </cell>
          <cell r="DL649">
            <v>-68.876710999989882</v>
          </cell>
          <cell r="DM649">
            <v>0</v>
          </cell>
          <cell r="DN649">
            <v>0</v>
          </cell>
          <cell r="DO649">
            <v>-25.043216000005486</v>
          </cell>
          <cell r="DP649">
            <v>0</v>
          </cell>
          <cell r="DQ649">
            <v>0</v>
          </cell>
          <cell r="DR649">
            <v>-114.72149899997748</v>
          </cell>
          <cell r="DS649">
            <v>0</v>
          </cell>
          <cell r="DT649">
            <v>0</v>
          </cell>
          <cell r="DU649">
            <v>-28.501229999994393</v>
          </cell>
          <cell r="DV649">
            <v>-29.405652000001282</v>
          </cell>
          <cell r="DW649">
            <v>-43.635965999972541</v>
          </cell>
          <cell r="DX649">
            <v>-0.15875299999606796</v>
          </cell>
          <cell r="DY649">
            <v>0</v>
          </cell>
          <cell r="DZ649">
            <v>0</v>
          </cell>
          <cell r="EA649">
            <v>0</v>
          </cell>
          <cell r="EB649">
            <v>-13.019897999998648</v>
          </cell>
          <cell r="EC649">
            <v>0</v>
          </cell>
          <cell r="ED649">
            <v>0</v>
          </cell>
        </row>
        <row r="650"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-1845.2939580000238</v>
          </cell>
          <cell r="BF650">
            <v>-144.10199990000183</v>
          </cell>
          <cell r="BG650">
            <v>-73.867644899997686</v>
          </cell>
          <cell r="BH650">
            <v>-88.118646399998397</v>
          </cell>
          <cell r="BI650">
            <v>-194.91807699999481</v>
          </cell>
          <cell r="BJ650">
            <v>-184.26201799999399</v>
          </cell>
          <cell r="BK650">
            <v>-315.90519949998998</v>
          </cell>
          <cell r="BL650">
            <v>-37.809164999998757</v>
          </cell>
          <cell r="BM650">
            <v>-139.81304100000125</v>
          </cell>
          <cell r="BN650">
            <v>-106.66389870000421</v>
          </cell>
          <cell r="BO650">
            <v>-86.270056000001205</v>
          </cell>
          <cell r="BP650">
            <v>-320.3994140000068</v>
          </cell>
          <cell r="BQ650">
            <v>-153.16479759999856</v>
          </cell>
          <cell r="BR650">
            <v>-1254.3402048200369</v>
          </cell>
          <cell r="BS650">
            <v>-154.07848426999408</v>
          </cell>
          <cell r="BT650">
            <v>11.148412099999405</v>
          </cell>
          <cell r="BU650">
            <v>-49.290433499998471</v>
          </cell>
          <cell r="BV650">
            <v>-29.901015300005383</v>
          </cell>
          <cell r="BW650">
            <v>-261.23237399999925</v>
          </cell>
          <cell r="BX650">
            <v>-48.706841999999597</v>
          </cell>
          <cell r="BY650">
            <v>-36.977100999996765</v>
          </cell>
          <cell r="BZ650">
            <v>-115.72093000001041</v>
          </cell>
          <cell r="CA650">
            <v>-211.84168500000669</v>
          </cell>
          <cell r="CB650">
            <v>-173.23744499999884</v>
          </cell>
          <cell r="CC650">
            <v>-97.02296120000392</v>
          </cell>
          <cell r="CD650">
            <v>-87.479345650004689</v>
          </cell>
          <cell r="CE650">
            <v>-1015.3186549399979</v>
          </cell>
          <cell r="CF650">
            <v>-155.86685299999954</v>
          </cell>
          <cell r="CG650">
            <v>-227.7863441000045</v>
          </cell>
          <cell r="CH650">
            <v>-89.989799000002677</v>
          </cell>
          <cell r="CI650">
            <v>-159.07773379999708</v>
          </cell>
          <cell r="CJ650">
            <v>-140.97154703999695</v>
          </cell>
          <cell r="CK650">
            <v>-150.16647199999716</v>
          </cell>
          <cell r="CL650">
            <v>-51.138512000004994</v>
          </cell>
          <cell r="CM650">
            <v>-35.231607400011853</v>
          </cell>
          <cell r="CN650">
            <v>-81.999751000010292</v>
          </cell>
          <cell r="CO650">
            <v>44.714069800000289</v>
          </cell>
          <cell r="CP650">
            <v>-98.310375599998224</v>
          </cell>
          <cell r="CQ650">
            <v>130.50627019999956</v>
          </cell>
          <cell r="CR650">
            <v>-1553.3297142001102</v>
          </cell>
          <cell r="CS650">
            <v>-35.491419000005408</v>
          </cell>
          <cell r="CT650">
            <v>-269.76575729999604</v>
          </cell>
          <cell r="CU650">
            <v>-126.61241000000155</v>
          </cell>
          <cell r="CV650">
            <v>-318.81571200000326</v>
          </cell>
          <cell r="CW650">
            <v>-143.15199600000051</v>
          </cell>
          <cell r="CX650">
            <v>-115.25419469999906</v>
          </cell>
          <cell r="CY650">
            <v>105.00478600000497</v>
          </cell>
          <cell r="CZ650">
            <v>-69.707328999997117</v>
          </cell>
          <cell r="DA650">
            <v>-231.86975900000834</v>
          </cell>
          <cell r="DB650">
            <v>-130.15436559999944</v>
          </cell>
          <cell r="DC650">
            <v>-115.97686199999589</v>
          </cell>
          <cell r="DD650">
            <v>-101.5346955999994</v>
          </cell>
          <cell r="DE650">
            <v>-1240.9988230810268</v>
          </cell>
          <cell r="DF650">
            <v>-37.247909400000935</v>
          </cell>
          <cell r="DG650">
            <v>-43.60170576100063</v>
          </cell>
          <cell r="DH650">
            <v>-285.94875270000193</v>
          </cell>
          <cell r="DI650">
            <v>-332.47131400000217</v>
          </cell>
          <cell r="DJ650">
            <v>-58.501306300007855</v>
          </cell>
          <cell r="DK650">
            <v>-56.640050000001793</v>
          </cell>
          <cell r="DL650">
            <v>22.730009999999311</v>
          </cell>
          <cell r="DM650">
            <v>-97.223380000010366</v>
          </cell>
          <cell r="DN650">
            <v>-132.82889799999248</v>
          </cell>
          <cell r="DO650">
            <v>-94.478985000001558</v>
          </cell>
          <cell r="DP650">
            <v>-74.650916649996361</v>
          </cell>
          <cell r="DQ650">
            <v>-50.135615269995469</v>
          </cell>
          <cell r="DR650">
            <v>-1583.3698138999753</v>
          </cell>
          <cell r="DS650">
            <v>-7.4482000000134576</v>
          </cell>
          <cell r="DT650">
            <v>39.111339499999303</v>
          </cell>
          <cell r="DU650">
            <v>-763.54095779999625</v>
          </cell>
          <cell r="DV650">
            <v>308.70367570000235</v>
          </cell>
          <cell r="DW650">
            <v>-70.931979000015417</v>
          </cell>
          <cell r="DX650">
            <v>-239.86491999999271</v>
          </cell>
          <cell r="DY650">
            <v>-235.43461599998409</v>
          </cell>
          <cell r="DZ650">
            <v>-99.964269999996759</v>
          </cell>
          <cell r="EA650">
            <v>-136.38127699997858</v>
          </cell>
          <cell r="EB650">
            <v>-301.29573030000029</v>
          </cell>
          <cell r="EC650">
            <v>-25.347889999990002</v>
          </cell>
          <cell r="ED650">
            <v>-50.974988999994821</v>
          </cell>
        </row>
        <row r="651"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-1296.7646115500247</v>
          </cell>
          <cell r="BF651">
            <v>-86.852256999998644</v>
          </cell>
          <cell r="BG651">
            <v>-196.3929272000023</v>
          </cell>
          <cell r="BH651">
            <v>-57.902651219999825</v>
          </cell>
          <cell r="BI651">
            <v>11.067446300003212</v>
          </cell>
          <cell r="BJ651">
            <v>-111.19829500000924</v>
          </cell>
          <cell r="BK651">
            <v>-81.028355399990687</v>
          </cell>
          <cell r="BL651">
            <v>-300.50966869998956</v>
          </cell>
          <cell r="BM651">
            <v>-153.04598299998906</v>
          </cell>
          <cell r="BN651">
            <v>-224.76265199999034</v>
          </cell>
          <cell r="BO651">
            <v>-122.26182539999718</v>
          </cell>
          <cell r="BP651">
            <v>17.358169970000745</v>
          </cell>
          <cell r="BQ651">
            <v>8.7643870999963838</v>
          </cell>
          <cell r="BR651">
            <v>-1740.780253799865</v>
          </cell>
          <cell r="BS651">
            <v>-107.33136300000479</v>
          </cell>
          <cell r="BT651">
            <v>-300.77556120000372</v>
          </cell>
          <cell r="BU651">
            <v>-51.314554000004136</v>
          </cell>
          <cell r="BV651">
            <v>-260.26826699999219</v>
          </cell>
          <cell r="BW651">
            <v>-36.230751000010059</v>
          </cell>
          <cell r="BX651">
            <v>-241.78121499999543</v>
          </cell>
          <cell r="BY651">
            <v>-158.82830900000408</v>
          </cell>
          <cell r="BZ651">
            <v>-43.801760000002105</v>
          </cell>
          <cell r="CA651">
            <v>-294.61088500000187</v>
          </cell>
          <cell r="CB651">
            <v>-107.73525930001051</v>
          </cell>
          <cell r="CC651">
            <v>-114.10315540000011</v>
          </cell>
          <cell r="CD651">
            <v>-23.99917390000337</v>
          </cell>
          <cell r="CE651">
            <v>-1538.2070893703494</v>
          </cell>
          <cell r="CF651">
            <v>-67.278838999998698</v>
          </cell>
          <cell r="CG651">
            <v>-129.2844619000025</v>
          </cell>
          <cell r="CH651">
            <v>-133.23800759999722</v>
          </cell>
          <cell r="CI651">
            <v>-147.31063619999622</v>
          </cell>
          <cell r="CJ651">
            <v>-250.65795750000689</v>
          </cell>
          <cell r="CK651">
            <v>-177.35090550000314</v>
          </cell>
          <cell r="CL651">
            <v>-132.1086340000038</v>
          </cell>
          <cell r="CM651">
            <v>-79.876163999986602</v>
          </cell>
          <cell r="CN651">
            <v>-247.42489537000074</v>
          </cell>
          <cell r="CO651">
            <v>-163.80005000000529</v>
          </cell>
          <cell r="CP651">
            <v>-122.73506729999644</v>
          </cell>
          <cell r="CQ651">
            <v>112.85852899999736</v>
          </cell>
          <cell r="CR651">
            <v>-1373.6152530999389</v>
          </cell>
          <cell r="CS651">
            <v>-57.011089999999967</v>
          </cell>
          <cell r="CT651">
            <v>-99.873689000000013</v>
          </cell>
          <cell r="CU651">
            <v>-147.15847100000246</v>
          </cell>
          <cell r="CV651">
            <v>-78.293175300001167</v>
          </cell>
          <cell r="CW651">
            <v>-161.35251933999825</v>
          </cell>
          <cell r="CX651">
            <v>-217.04547199999797</v>
          </cell>
          <cell r="CY651">
            <v>-190.52783899998758</v>
          </cell>
          <cell r="CZ651">
            <v>-70.351865999982692</v>
          </cell>
          <cell r="DA651">
            <v>-84.407715760011342</v>
          </cell>
          <cell r="DB651">
            <v>-153.91085060000478</v>
          </cell>
          <cell r="DC651">
            <v>-42.408274999994319</v>
          </cell>
          <cell r="DD651">
            <v>-71.274290100001963</v>
          </cell>
          <cell r="DE651">
            <v>-1087.7691780000459</v>
          </cell>
          <cell r="DF651">
            <v>-40.498775999993086</v>
          </cell>
          <cell r="DG651">
            <v>-66.953760000003967</v>
          </cell>
          <cell r="DH651">
            <v>-49.994721999988542</v>
          </cell>
          <cell r="DI651">
            <v>-184.36322400000063</v>
          </cell>
          <cell r="DJ651">
            <v>-334.91087700000207</v>
          </cell>
          <cell r="DK651">
            <v>-219.83876069998951</v>
          </cell>
          <cell r="DL651">
            <v>94.668106700002681</v>
          </cell>
          <cell r="DM651">
            <v>-93.713957999978447</v>
          </cell>
          <cell r="DN651">
            <v>-40.614368000009563</v>
          </cell>
          <cell r="DO651">
            <v>-6.3517209999990882</v>
          </cell>
          <cell r="DP651">
            <v>-132.69526999999653</v>
          </cell>
          <cell r="DQ651">
            <v>-12.501847999999882</v>
          </cell>
          <cell r="DR651">
            <v>-813.20180453988723</v>
          </cell>
          <cell r="DS651">
            <v>-23.193578999998863</v>
          </cell>
          <cell r="DT651">
            <v>-333.69926999999734</v>
          </cell>
          <cell r="DU651">
            <v>71.169001999995089</v>
          </cell>
          <cell r="DV651">
            <v>-556.90034000000742</v>
          </cell>
          <cell r="DW651">
            <v>173.02733045999776</v>
          </cell>
          <cell r="DX651">
            <v>27.618079999985639</v>
          </cell>
          <cell r="DY651">
            <v>162.93155000000843</v>
          </cell>
          <cell r="DZ651">
            <v>-42.849119999998948</v>
          </cell>
          <cell r="EA651">
            <v>-305.70830499999283</v>
          </cell>
          <cell r="EB651">
            <v>22.171117000005324</v>
          </cell>
          <cell r="EC651">
            <v>0</v>
          </cell>
          <cell r="ED651">
            <v>-7.7682700000004843</v>
          </cell>
        </row>
        <row r="652"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16.94195160001982</v>
          </cell>
          <cell r="BF652">
            <v>0</v>
          </cell>
          <cell r="BG652">
            <v>0</v>
          </cell>
          <cell r="BH652">
            <v>-10.18695000000298</v>
          </cell>
          <cell r="BI652">
            <v>-21.088174999997136</v>
          </cell>
          <cell r="BJ652">
            <v>-1.9800300000060815</v>
          </cell>
          <cell r="BK652">
            <v>4.9500515999970958</v>
          </cell>
          <cell r="BL652">
            <v>-0.44595999999728519</v>
          </cell>
          <cell r="BM652">
            <v>49.652994999996736</v>
          </cell>
          <cell r="BN652">
            <v>-2.9699900000123307</v>
          </cell>
          <cell r="BO652">
            <v>-0.98998999999457737</v>
          </cell>
          <cell r="BP652">
            <v>0</v>
          </cell>
          <cell r="BQ652">
            <v>0</v>
          </cell>
          <cell r="BR652">
            <v>-42.919785999925807</v>
          </cell>
          <cell r="BS652">
            <v>0</v>
          </cell>
          <cell r="BT652">
            <v>0</v>
          </cell>
          <cell r="BU652">
            <v>0.99001999999745749</v>
          </cell>
          <cell r="BV652">
            <v>-36.330680999992182</v>
          </cell>
          <cell r="BW652">
            <v>3.8496549999981653</v>
          </cell>
          <cell r="BX652">
            <v>1.691411000007065</v>
          </cell>
          <cell r="BY652">
            <v>-1.9800249999971129</v>
          </cell>
          <cell r="BZ652">
            <v>-8.9001359999965644</v>
          </cell>
          <cell r="CA652">
            <v>-1.25</v>
          </cell>
          <cell r="CB652">
            <v>-0.99003000000084285</v>
          </cell>
          <cell r="CC652">
            <v>0</v>
          </cell>
          <cell r="CD652">
            <v>0</v>
          </cell>
          <cell r="CE652">
            <v>-13.144879999919794</v>
          </cell>
          <cell r="CF652">
            <v>0</v>
          </cell>
          <cell r="CG652">
            <v>0</v>
          </cell>
          <cell r="CH652">
            <v>10.030379999996512</v>
          </cell>
          <cell r="CI652">
            <v>-25.36459399999876</v>
          </cell>
          <cell r="CJ652">
            <v>-11.880099999994854</v>
          </cell>
          <cell r="CK652">
            <v>3.9599180000077467</v>
          </cell>
          <cell r="CL652">
            <v>10.704450000004726</v>
          </cell>
          <cell r="CM652">
            <v>-1.9800640000030398</v>
          </cell>
          <cell r="CN652">
            <v>0.3951400000078138</v>
          </cell>
          <cell r="CO652">
            <v>0.98999000000185333</v>
          </cell>
          <cell r="CP652">
            <v>0</v>
          </cell>
          <cell r="CQ652">
            <v>0</v>
          </cell>
          <cell r="CR652">
            <v>-59.448514999938197</v>
          </cell>
          <cell r="CS652">
            <v>0</v>
          </cell>
          <cell r="CT652">
            <v>0</v>
          </cell>
          <cell r="CU652">
            <v>-2.2244199999986449</v>
          </cell>
          <cell r="CV652">
            <v>-23.642290000003413</v>
          </cell>
          <cell r="CW652">
            <v>-10.618183999991743</v>
          </cell>
          <cell r="CX652">
            <v>1.9799910000001546</v>
          </cell>
          <cell r="CY652">
            <v>-5.9400249999889638</v>
          </cell>
          <cell r="CZ652">
            <v>-2.9700270000030287</v>
          </cell>
          <cell r="DA652">
            <v>-14.053539999993518</v>
          </cell>
          <cell r="DB652">
            <v>-1.9800199999954202</v>
          </cell>
          <cell r="DC652">
            <v>0</v>
          </cell>
          <cell r="DD652">
            <v>0</v>
          </cell>
          <cell r="DE652">
            <v>8.8500223999144509</v>
          </cell>
          <cell r="DF652">
            <v>0</v>
          </cell>
          <cell r="DG652">
            <v>0</v>
          </cell>
          <cell r="DH652">
            <v>-7.5721699999994598</v>
          </cell>
          <cell r="DI652">
            <v>-12.727853999997023</v>
          </cell>
          <cell r="DJ652">
            <v>-8.1600909999979194</v>
          </cell>
          <cell r="DK652">
            <v>26.120134999990114</v>
          </cell>
          <cell r="DL652">
            <v>9.1499884000077145</v>
          </cell>
          <cell r="DM652">
            <v>-2.0400059999956284</v>
          </cell>
          <cell r="DN652">
            <v>4.080019999993965</v>
          </cell>
          <cell r="DO652">
            <v>0</v>
          </cell>
          <cell r="DP652">
            <v>0</v>
          </cell>
          <cell r="DQ652">
            <v>0</v>
          </cell>
          <cell r="DR652">
            <v>7.4649549999739975</v>
          </cell>
          <cell r="DS652">
            <v>0</v>
          </cell>
          <cell r="DT652">
            <v>0</v>
          </cell>
          <cell r="DU652">
            <v>2.0399760000000242</v>
          </cell>
          <cell r="DV652">
            <v>16.319988000002922</v>
          </cell>
          <cell r="DW652">
            <v>-8.159973000001628</v>
          </cell>
          <cell r="DX652">
            <v>2.0400460000091698</v>
          </cell>
          <cell r="DY652">
            <v>11.190019999994547</v>
          </cell>
          <cell r="DZ652">
            <v>-2.0400019999942742</v>
          </cell>
          <cell r="EA652">
            <v>-13.92510000000766</v>
          </cell>
          <cell r="EB652">
            <v>0</v>
          </cell>
          <cell r="EC652">
            <v>0</v>
          </cell>
          <cell r="ED652">
            <v>0</v>
          </cell>
        </row>
        <row r="653"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  <cell r="BZ653">
            <v>0</v>
          </cell>
          <cell r="CA653">
            <v>0</v>
          </cell>
          <cell r="CB653">
            <v>0</v>
          </cell>
          <cell r="CC653">
            <v>0</v>
          </cell>
          <cell r="CD653">
            <v>0</v>
          </cell>
          <cell r="CE653">
            <v>0</v>
          </cell>
          <cell r="CF653">
            <v>0</v>
          </cell>
          <cell r="CG653">
            <v>0</v>
          </cell>
          <cell r="CH653">
            <v>0</v>
          </cell>
          <cell r="CI653">
            <v>0</v>
          </cell>
          <cell r="CJ653">
            <v>0</v>
          </cell>
          <cell r="CK653">
            <v>0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P653">
            <v>0</v>
          </cell>
          <cell r="CQ653">
            <v>0</v>
          </cell>
          <cell r="CR653">
            <v>0</v>
          </cell>
          <cell r="CS653">
            <v>0</v>
          </cell>
          <cell r="CT653">
            <v>0</v>
          </cell>
          <cell r="CU653">
            <v>0</v>
          </cell>
          <cell r="CV653">
            <v>0</v>
          </cell>
          <cell r="CW653">
            <v>0</v>
          </cell>
          <cell r="CX653">
            <v>0</v>
          </cell>
          <cell r="CY653">
            <v>0</v>
          </cell>
          <cell r="CZ653">
            <v>0</v>
          </cell>
          <cell r="DA653">
            <v>0</v>
          </cell>
          <cell r="DB653">
            <v>0</v>
          </cell>
          <cell r="DC653">
            <v>0</v>
          </cell>
          <cell r="DD653">
            <v>0</v>
          </cell>
          <cell r="DE653">
            <v>0</v>
          </cell>
          <cell r="DF653">
            <v>0</v>
          </cell>
          <cell r="DG653">
            <v>0</v>
          </cell>
          <cell r="DH653">
            <v>0</v>
          </cell>
          <cell r="DI653">
            <v>0</v>
          </cell>
          <cell r="DJ653">
            <v>0</v>
          </cell>
          <cell r="DK653">
            <v>0</v>
          </cell>
          <cell r="DL653">
            <v>0</v>
          </cell>
          <cell r="DM653">
            <v>0</v>
          </cell>
          <cell r="DN653">
            <v>0</v>
          </cell>
          <cell r="DO653">
            <v>0</v>
          </cell>
          <cell r="DP653">
            <v>0</v>
          </cell>
          <cell r="DQ653">
            <v>0</v>
          </cell>
          <cell r="DR653">
            <v>0</v>
          </cell>
          <cell r="DS653">
            <v>0</v>
          </cell>
          <cell r="DT653">
            <v>0</v>
          </cell>
          <cell r="DU653">
            <v>0</v>
          </cell>
          <cell r="DV653">
            <v>0</v>
          </cell>
          <cell r="DW653">
            <v>0</v>
          </cell>
          <cell r="DX653">
            <v>0</v>
          </cell>
          <cell r="DY653">
            <v>0</v>
          </cell>
          <cell r="DZ653">
            <v>0</v>
          </cell>
          <cell r="EA653">
            <v>0</v>
          </cell>
          <cell r="EB653">
            <v>0</v>
          </cell>
          <cell r="EC653">
            <v>0</v>
          </cell>
          <cell r="ED653">
            <v>0</v>
          </cell>
        </row>
        <row r="654"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  <cell r="BZ654">
            <v>0</v>
          </cell>
          <cell r="CA654">
            <v>0</v>
          </cell>
          <cell r="CB654">
            <v>0</v>
          </cell>
          <cell r="CC654">
            <v>0</v>
          </cell>
          <cell r="CD654">
            <v>0</v>
          </cell>
          <cell r="CE654">
            <v>0</v>
          </cell>
          <cell r="CF654">
            <v>0</v>
          </cell>
          <cell r="CG654">
            <v>0</v>
          </cell>
          <cell r="CH654">
            <v>0</v>
          </cell>
          <cell r="CI654">
            <v>0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P654">
            <v>0</v>
          </cell>
          <cell r="CQ654">
            <v>0</v>
          </cell>
          <cell r="CR654">
            <v>0</v>
          </cell>
          <cell r="CS654">
            <v>0</v>
          </cell>
          <cell r="CT654">
            <v>0</v>
          </cell>
          <cell r="CU654">
            <v>0</v>
          </cell>
          <cell r="CV654">
            <v>0</v>
          </cell>
          <cell r="CW654">
            <v>0</v>
          </cell>
          <cell r="CX654">
            <v>0</v>
          </cell>
          <cell r="CY654">
            <v>0</v>
          </cell>
          <cell r="CZ654">
            <v>0</v>
          </cell>
          <cell r="DA654">
            <v>0</v>
          </cell>
          <cell r="DB654">
            <v>0</v>
          </cell>
          <cell r="DC654">
            <v>0</v>
          </cell>
          <cell r="DD654">
            <v>0</v>
          </cell>
          <cell r="DE654">
            <v>0</v>
          </cell>
          <cell r="DF654">
            <v>0</v>
          </cell>
          <cell r="DG654">
            <v>0</v>
          </cell>
          <cell r="DH654">
            <v>0</v>
          </cell>
          <cell r="DI654">
            <v>0</v>
          </cell>
          <cell r="DJ654">
            <v>0</v>
          </cell>
          <cell r="DK654">
            <v>0</v>
          </cell>
          <cell r="DL654">
            <v>0</v>
          </cell>
          <cell r="DM654">
            <v>0</v>
          </cell>
          <cell r="DN654">
            <v>0</v>
          </cell>
          <cell r="DO654">
            <v>0</v>
          </cell>
          <cell r="DP654">
            <v>0</v>
          </cell>
          <cell r="DQ654">
            <v>0</v>
          </cell>
          <cell r="DR654">
            <v>0</v>
          </cell>
          <cell r="DS654">
            <v>0</v>
          </cell>
          <cell r="DT654">
            <v>0</v>
          </cell>
          <cell r="DU654">
            <v>0</v>
          </cell>
          <cell r="DV654">
            <v>0</v>
          </cell>
          <cell r="DW654">
            <v>0</v>
          </cell>
          <cell r="DX654">
            <v>0</v>
          </cell>
          <cell r="DY654">
            <v>0</v>
          </cell>
          <cell r="DZ654">
            <v>0</v>
          </cell>
          <cell r="EA654">
            <v>0</v>
          </cell>
          <cell r="EB654">
            <v>0</v>
          </cell>
          <cell r="EC654">
            <v>0</v>
          </cell>
          <cell r="ED654">
            <v>0</v>
          </cell>
        </row>
        <row r="655"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-1023.3788599986583</v>
          </cell>
          <cell r="BF655">
            <v>-14.178299999912269</v>
          </cell>
          <cell r="BG655">
            <v>-82.439399999915622</v>
          </cell>
          <cell r="BH655">
            <v>-259.15307999996003</v>
          </cell>
          <cell r="BI655">
            <v>-281.7361399999354</v>
          </cell>
          <cell r="BJ655">
            <v>-44.333700000075623</v>
          </cell>
          <cell r="BK655">
            <v>-4.8232999999891035</v>
          </cell>
          <cell r="BL655">
            <v>0</v>
          </cell>
          <cell r="BM655">
            <v>-14.688699999998789</v>
          </cell>
          <cell r="BN655">
            <v>0</v>
          </cell>
          <cell r="BO655">
            <v>-260.84360000002198</v>
          </cell>
          <cell r="BP655">
            <v>-35.73969999991823</v>
          </cell>
          <cell r="BQ655">
            <v>-25.442939999978989</v>
          </cell>
          <cell r="BR655">
            <v>-1250.1812800010666</v>
          </cell>
          <cell r="BS655">
            <v>-24.591899999999441</v>
          </cell>
          <cell r="BT655">
            <v>-45.611960000009276</v>
          </cell>
          <cell r="BU655">
            <v>-317.85977000009734</v>
          </cell>
          <cell r="BV655">
            <v>-325.02350999996997</v>
          </cell>
          <cell r="BW655">
            <v>-112.44290999998339</v>
          </cell>
          <cell r="BX655">
            <v>-108.69670000002952</v>
          </cell>
          <cell r="BY655">
            <v>0</v>
          </cell>
          <cell r="BZ655">
            <v>-15.223490000003949</v>
          </cell>
          <cell r="CA655">
            <v>-23.29435999999987</v>
          </cell>
          <cell r="CB655">
            <v>-206.64564000000246</v>
          </cell>
          <cell r="CC655">
            <v>-67.274340000003576</v>
          </cell>
          <cell r="CD655">
            <v>-3.5167000000365078</v>
          </cell>
          <cell r="CE655">
            <v>-754.99984999839216</v>
          </cell>
          <cell r="CF655">
            <v>-3.993199999909848</v>
          </cell>
          <cell r="CG655">
            <v>-59.357100000022911</v>
          </cell>
          <cell r="CH655">
            <v>-119.05749999999534</v>
          </cell>
          <cell r="CI655">
            <v>-271.03529999998864</v>
          </cell>
          <cell r="CJ655">
            <v>-89.982700000051409</v>
          </cell>
          <cell r="CK655">
            <v>-26.500500000023749</v>
          </cell>
          <cell r="CL655">
            <v>-13.539499999955297</v>
          </cell>
          <cell r="CM655">
            <v>-19.721120000001974</v>
          </cell>
          <cell r="CN655">
            <v>-42.032889999973122</v>
          </cell>
          <cell r="CO655">
            <v>-63.642400000011548</v>
          </cell>
          <cell r="CP655">
            <v>-8.2447000000393018</v>
          </cell>
          <cell r="CQ655">
            <v>-37.892939999932423</v>
          </cell>
          <cell r="CR655">
            <v>-492.10063000023365</v>
          </cell>
          <cell r="CS655">
            <v>-6.9194999999599531</v>
          </cell>
          <cell r="CT655">
            <v>-8.650800000061281</v>
          </cell>
          <cell r="CU655">
            <v>-115.94799999997485</v>
          </cell>
          <cell r="CV655">
            <v>-265.34291000000667</v>
          </cell>
          <cell r="CW655">
            <v>-14.995849999948405</v>
          </cell>
          <cell r="CX655">
            <v>0</v>
          </cell>
          <cell r="CY655">
            <v>0</v>
          </cell>
          <cell r="CZ655">
            <v>-6.4123999999719672</v>
          </cell>
          <cell r="DA655">
            <v>-22.740099999995437</v>
          </cell>
          <cell r="DB655">
            <v>-28.110129999928176</v>
          </cell>
          <cell r="DC655">
            <v>-9.1774999999906868</v>
          </cell>
          <cell r="DD655">
            <v>-13.803439999930561</v>
          </cell>
          <cell r="DE655">
            <v>-249.84167000092566</v>
          </cell>
          <cell r="DF655">
            <v>0</v>
          </cell>
          <cell r="DG655">
            <v>0</v>
          </cell>
          <cell r="DH655">
            <v>-95.803529999917373</v>
          </cell>
          <cell r="DI655">
            <v>-49.023199999937788</v>
          </cell>
          <cell r="DJ655">
            <v>-5.6580399998929352</v>
          </cell>
          <cell r="DK655">
            <v>0</v>
          </cell>
          <cell r="DL655">
            <v>0</v>
          </cell>
          <cell r="DM655">
            <v>0</v>
          </cell>
          <cell r="DN655">
            <v>0</v>
          </cell>
          <cell r="DO655">
            <v>-97.464200000045821</v>
          </cell>
          <cell r="DP655">
            <v>0.67969999997876585</v>
          </cell>
          <cell r="DQ655">
            <v>-2.5723999999463558</v>
          </cell>
          <cell r="DR655">
            <v>-75.131599999964237</v>
          </cell>
          <cell r="DS655">
            <v>0</v>
          </cell>
          <cell r="DT655">
            <v>1.2463999999454245</v>
          </cell>
          <cell r="DU655">
            <v>-52.42269999999553</v>
          </cell>
          <cell r="DV655">
            <v>-4.7084000000031665</v>
          </cell>
          <cell r="DW655">
            <v>-7.8679000000702217</v>
          </cell>
          <cell r="DX655">
            <v>0</v>
          </cell>
          <cell r="DY655">
            <v>0</v>
          </cell>
          <cell r="DZ655">
            <v>0</v>
          </cell>
          <cell r="EA655">
            <v>0</v>
          </cell>
          <cell r="EB655">
            <v>-11.378999999957159</v>
          </cell>
          <cell r="EC655">
            <v>0</v>
          </cell>
          <cell r="ED655">
            <v>0</v>
          </cell>
        </row>
        <row r="656"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0</v>
          </cell>
          <cell r="CH656">
            <v>0</v>
          </cell>
          <cell r="CI656">
            <v>0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P656">
            <v>0</v>
          </cell>
          <cell r="CQ656">
            <v>0</v>
          </cell>
          <cell r="CR656">
            <v>0</v>
          </cell>
          <cell r="CS656">
            <v>0</v>
          </cell>
          <cell r="CT656">
            <v>0</v>
          </cell>
          <cell r="CU656">
            <v>0</v>
          </cell>
          <cell r="CV656">
            <v>0</v>
          </cell>
          <cell r="CW656">
            <v>0</v>
          </cell>
          <cell r="CX656">
            <v>0</v>
          </cell>
          <cell r="CY656">
            <v>0</v>
          </cell>
          <cell r="CZ656">
            <v>0</v>
          </cell>
          <cell r="DA656">
            <v>0</v>
          </cell>
          <cell r="DB656">
            <v>0</v>
          </cell>
          <cell r="DC656">
            <v>0</v>
          </cell>
          <cell r="DD656">
            <v>0</v>
          </cell>
          <cell r="DE656">
            <v>0</v>
          </cell>
          <cell r="DF656">
            <v>0</v>
          </cell>
          <cell r="DG656">
            <v>0</v>
          </cell>
          <cell r="DH656">
            <v>0</v>
          </cell>
          <cell r="DI656">
            <v>0</v>
          </cell>
          <cell r="DJ656">
            <v>0</v>
          </cell>
          <cell r="DK656">
            <v>0</v>
          </cell>
          <cell r="DL656">
            <v>0</v>
          </cell>
          <cell r="DM656">
            <v>0</v>
          </cell>
          <cell r="DN656">
            <v>0</v>
          </cell>
          <cell r="DO656">
            <v>0</v>
          </cell>
          <cell r="DP656">
            <v>0</v>
          </cell>
          <cell r="DQ656">
            <v>0</v>
          </cell>
          <cell r="DR656">
            <v>0</v>
          </cell>
          <cell r="DS656">
            <v>0</v>
          </cell>
          <cell r="DT656">
            <v>0</v>
          </cell>
          <cell r="DU656">
            <v>0</v>
          </cell>
          <cell r="DV656">
            <v>0</v>
          </cell>
          <cell r="DW656">
            <v>0</v>
          </cell>
          <cell r="DX656">
            <v>0</v>
          </cell>
          <cell r="DY656">
            <v>0</v>
          </cell>
          <cell r="DZ656">
            <v>0</v>
          </cell>
          <cell r="EA656">
            <v>0</v>
          </cell>
          <cell r="EB656">
            <v>0</v>
          </cell>
          <cell r="EC656">
            <v>0</v>
          </cell>
          <cell r="ED656">
            <v>0</v>
          </cell>
        </row>
        <row r="657"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0</v>
          </cell>
          <cell r="CH657">
            <v>0</v>
          </cell>
          <cell r="CI657">
            <v>0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P657">
            <v>0</v>
          </cell>
          <cell r="CQ657">
            <v>0</v>
          </cell>
          <cell r="CR657">
            <v>0</v>
          </cell>
          <cell r="CS657">
            <v>0</v>
          </cell>
          <cell r="CT657">
            <v>0</v>
          </cell>
          <cell r="CU657">
            <v>0</v>
          </cell>
          <cell r="CV657">
            <v>0</v>
          </cell>
          <cell r="CW657">
            <v>0</v>
          </cell>
          <cell r="CX657">
            <v>0</v>
          </cell>
          <cell r="CY657">
            <v>0</v>
          </cell>
          <cell r="CZ657">
            <v>0</v>
          </cell>
          <cell r="DA657">
            <v>0</v>
          </cell>
          <cell r="DB657">
            <v>0</v>
          </cell>
          <cell r="DC657">
            <v>0</v>
          </cell>
          <cell r="DD657">
            <v>0</v>
          </cell>
          <cell r="DE657">
            <v>0</v>
          </cell>
          <cell r="DF657">
            <v>0</v>
          </cell>
          <cell r="DG657">
            <v>0</v>
          </cell>
          <cell r="DH657">
            <v>0</v>
          </cell>
          <cell r="DI657">
            <v>0</v>
          </cell>
          <cell r="DJ657">
            <v>0</v>
          </cell>
          <cell r="DK657">
            <v>0</v>
          </cell>
          <cell r="DL657">
            <v>0</v>
          </cell>
          <cell r="DM657">
            <v>0</v>
          </cell>
          <cell r="DN657">
            <v>0</v>
          </cell>
          <cell r="DO657">
            <v>0</v>
          </cell>
          <cell r="DP657">
            <v>0</v>
          </cell>
          <cell r="DQ657">
            <v>0</v>
          </cell>
          <cell r="DR657">
            <v>1.0279604999959702</v>
          </cell>
          <cell r="DS657">
            <v>0</v>
          </cell>
          <cell r="DT657">
            <v>0</v>
          </cell>
          <cell r="DU657">
            <v>0</v>
          </cell>
          <cell r="DV657">
            <v>0</v>
          </cell>
          <cell r="DW657">
            <v>0</v>
          </cell>
          <cell r="DX657">
            <v>0</v>
          </cell>
          <cell r="DY657">
            <v>1.0279605000000629</v>
          </cell>
          <cell r="DZ657">
            <v>0</v>
          </cell>
          <cell r="EA657">
            <v>0</v>
          </cell>
          <cell r="EB657">
            <v>0</v>
          </cell>
          <cell r="EC657">
            <v>0</v>
          </cell>
          <cell r="ED657">
            <v>0</v>
          </cell>
        </row>
        <row r="658"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  <cell r="BZ658">
            <v>0</v>
          </cell>
          <cell r="CA658">
            <v>0</v>
          </cell>
          <cell r="CB658">
            <v>0</v>
          </cell>
          <cell r="CC658">
            <v>0</v>
          </cell>
          <cell r="CD658">
            <v>0</v>
          </cell>
          <cell r="CE658">
            <v>0</v>
          </cell>
          <cell r="CF658">
            <v>0</v>
          </cell>
          <cell r="CG658">
            <v>0</v>
          </cell>
          <cell r="CH658">
            <v>0</v>
          </cell>
          <cell r="CI658">
            <v>0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P658">
            <v>0</v>
          </cell>
          <cell r="CQ658">
            <v>0</v>
          </cell>
          <cell r="CR658">
            <v>0</v>
          </cell>
          <cell r="CS658">
            <v>0</v>
          </cell>
          <cell r="CT658">
            <v>0</v>
          </cell>
          <cell r="CU658">
            <v>0</v>
          </cell>
          <cell r="CV658">
            <v>0</v>
          </cell>
          <cell r="CW658">
            <v>0</v>
          </cell>
          <cell r="CX658">
            <v>0</v>
          </cell>
          <cell r="CY658">
            <v>0</v>
          </cell>
          <cell r="CZ658">
            <v>0</v>
          </cell>
          <cell r="DA658">
            <v>0</v>
          </cell>
          <cell r="DB658">
            <v>0</v>
          </cell>
          <cell r="DC658">
            <v>0</v>
          </cell>
          <cell r="DD658">
            <v>0</v>
          </cell>
          <cell r="DE658">
            <v>0</v>
          </cell>
          <cell r="DF658">
            <v>0</v>
          </cell>
          <cell r="DG658">
            <v>0</v>
          </cell>
          <cell r="DH658">
            <v>0</v>
          </cell>
          <cell r="DI658">
            <v>0</v>
          </cell>
          <cell r="DJ658">
            <v>0</v>
          </cell>
          <cell r="DK658">
            <v>0</v>
          </cell>
          <cell r="DL658">
            <v>0</v>
          </cell>
          <cell r="DM658">
            <v>0</v>
          </cell>
          <cell r="DN658">
            <v>0</v>
          </cell>
          <cell r="DO658">
            <v>0</v>
          </cell>
          <cell r="DP658">
            <v>0</v>
          </cell>
          <cell r="DQ658">
            <v>0</v>
          </cell>
          <cell r="DR658">
            <v>0</v>
          </cell>
          <cell r="DS658">
            <v>0</v>
          </cell>
          <cell r="DT658">
            <v>0</v>
          </cell>
          <cell r="DU658">
            <v>0</v>
          </cell>
          <cell r="DV658">
            <v>0</v>
          </cell>
          <cell r="DW658">
            <v>0</v>
          </cell>
          <cell r="DX658">
            <v>0</v>
          </cell>
          <cell r="DY658">
            <v>0</v>
          </cell>
          <cell r="DZ658">
            <v>0</v>
          </cell>
          <cell r="EA658">
            <v>0</v>
          </cell>
          <cell r="EB658">
            <v>0</v>
          </cell>
          <cell r="EC658">
            <v>0</v>
          </cell>
          <cell r="ED658">
            <v>0</v>
          </cell>
        </row>
        <row r="659"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  <cell r="BZ659">
            <v>0</v>
          </cell>
          <cell r="CA659">
            <v>0</v>
          </cell>
          <cell r="CB659">
            <v>0</v>
          </cell>
          <cell r="CC659">
            <v>0</v>
          </cell>
          <cell r="CD659">
            <v>0</v>
          </cell>
          <cell r="CE659">
            <v>0</v>
          </cell>
          <cell r="CF659">
            <v>0</v>
          </cell>
          <cell r="CG659">
            <v>0</v>
          </cell>
          <cell r="CH659">
            <v>0</v>
          </cell>
          <cell r="CI659">
            <v>0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P659">
            <v>0</v>
          </cell>
          <cell r="CQ659">
            <v>0</v>
          </cell>
          <cell r="CR659">
            <v>0</v>
          </cell>
          <cell r="CS659">
            <v>0</v>
          </cell>
          <cell r="CT659">
            <v>0</v>
          </cell>
          <cell r="CU659">
            <v>0</v>
          </cell>
          <cell r="CV659">
            <v>0</v>
          </cell>
          <cell r="CW659">
            <v>0</v>
          </cell>
          <cell r="CX659">
            <v>0</v>
          </cell>
          <cell r="CY659">
            <v>0</v>
          </cell>
          <cell r="CZ659">
            <v>0</v>
          </cell>
          <cell r="DA659">
            <v>0</v>
          </cell>
          <cell r="DB659">
            <v>0</v>
          </cell>
          <cell r="DC659">
            <v>0</v>
          </cell>
          <cell r="DD659">
            <v>0</v>
          </cell>
          <cell r="DE659">
            <v>0</v>
          </cell>
          <cell r="DF659">
            <v>0</v>
          </cell>
          <cell r="DG659">
            <v>0</v>
          </cell>
          <cell r="DH659">
            <v>0</v>
          </cell>
          <cell r="DI659">
            <v>0</v>
          </cell>
          <cell r="DJ659">
            <v>0</v>
          </cell>
          <cell r="DK659">
            <v>0</v>
          </cell>
          <cell r="DL659">
            <v>0</v>
          </cell>
          <cell r="DM659">
            <v>0</v>
          </cell>
          <cell r="DN659">
            <v>0</v>
          </cell>
          <cell r="DO659">
            <v>0</v>
          </cell>
          <cell r="DP659">
            <v>0</v>
          </cell>
          <cell r="DQ659">
            <v>0</v>
          </cell>
          <cell r="DR659">
            <v>0</v>
          </cell>
          <cell r="DS659">
            <v>0</v>
          </cell>
          <cell r="DT659">
            <v>0</v>
          </cell>
          <cell r="DU659">
            <v>0</v>
          </cell>
          <cell r="DV659">
            <v>0</v>
          </cell>
          <cell r="DW659">
            <v>0</v>
          </cell>
          <cell r="DX659">
            <v>0</v>
          </cell>
          <cell r="DY659">
            <v>0</v>
          </cell>
          <cell r="DZ659">
            <v>0</v>
          </cell>
          <cell r="EA659">
            <v>0</v>
          </cell>
          <cell r="EB659">
            <v>0</v>
          </cell>
          <cell r="EC659">
            <v>0</v>
          </cell>
          <cell r="ED659">
            <v>0</v>
          </cell>
        </row>
        <row r="660"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  <cell r="BZ660">
            <v>0</v>
          </cell>
          <cell r="CA660">
            <v>0</v>
          </cell>
          <cell r="CB660">
            <v>0</v>
          </cell>
          <cell r="CC660">
            <v>0</v>
          </cell>
          <cell r="CD660">
            <v>0</v>
          </cell>
          <cell r="CE660">
            <v>0</v>
          </cell>
          <cell r="CF660">
            <v>0</v>
          </cell>
          <cell r="CG660">
            <v>0</v>
          </cell>
          <cell r="CH660">
            <v>0</v>
          </cell>
          <cell r="CI660">
            <v>0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P660">
            <v>0</v>
          </cell>
          <cell r="CQ660">
            <v>0</v>
          </cell>
          <cell r="CR660">
            <v>0</v>
          </cell>
          <cell r="CS660">
            <v>0</v>
          </cell>
          <cell r="CT660">
            <v>0</v>
          </cell>
          <cell r="CU660">
            <v>0</v>
          </cell>
          <cell r="CV660">
            <v>0</v>
          </cell>
          <cell r="CW660">
            <v>0</v>
          </cell>
          <cell r="CX660">
            <v>0</v>
          </cell>
          <cell r="CY660">
            <v>0</v>
          </cell>
          <cell r="CZ660">
            <v>0</v>
          </cell>
          <cell r="DA660">
            <v>0</v>
          </cell>
          <cell r="DB660">
            <v>0</v>
          </cell>
          <cell r="DC660">
            <v>0</v>
          </cell>
          <cell r="DD660">
            <v>0</v>
          </cell>
          <cell r="DE660">
            <v>0</v>
          </cell>
          <cell r="DF660">
            <v>0</v>
          </cell>
          <cell r="DG660">
            <v>0</v>
          </cell>
          <cell r="DH660">
            <v>0</v>
          </cell>
          <cell r="DI660">
            <v>0</v>
          </cell>
          <cell r="DJ660">
            <v>0</v>
          </cell>
          <cell r="DK660">
            <v>0</v>
          </cell>
          <cell r="DL660">
            <v>0</v>
          </cell>
          <cell r="DM660">
            <v>0</v>
          </cell>
          <cell r="DN660">
            <v>0</v>
          </cell>
          <cell r="DO660">
            <v>0</v>
          </cell>
          <cell r="DP660">
            <v>0</v>
          </cell>
          <cell r="DQ660">
            <v>0</v>
          </cell>
          <cell r="DR660">
            <v>0</v>
          </cell>
          <cell r="DS660">
            <v>0</v>
          </cell>
          <cell r="DT660">
            <v>0</v>
          </cell>
          <cell r="DU660">
            <v>0</v>
          </cell>
          <cell r="DV660">
            <v>0</v>
          </cell>
          <cell r="DW660">
            <v>0</v>
          </cell>
          <cell r="DX660">
            <v>0</v>
          </cell>
          <cell r="DY660">
            <v>0</v>
          </cell>
          <cell r="DZ660">
            <v>0</v>
          </cell>
          <cell r="EA660">
            <v>0</v>
          </cell>
          <cell r="EB660">
            <v>0</v>
          </cell>
          <cell r="EC660">
            <v>0</v>
          </cell>
          <cell r="ED660">
            <v>0</v>
          </cell>
        </row>
        <row r="661"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  <cell r="BZ661">
            <v>0</v>
          </cell>
          <cell r="CA661">
            <v>0</v>
          </cell>
          <cell r="CB661">
            <v>0</v>
          </cell>
          <cell r="CC661">
            <v>0</v>
          </cell>
          <cell r="CD661">
            <v>0</v>
          </cell>
          <cell r="CE661">
            <v>0</v>
          </cell>
          <cell r="CF661">
            <v>0</v>
          </cell>
          <cell r="CG661">
            <v>0</v>
          </cell>
          <cell r="CH661">
            <v>0</v>
          </cell>
          <cell r="CI661">
            <v>0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P661">
            <v>0</v>
          </cell>
          <cell r="CQ661">
            <v>0</v>
          </cell>
          <cell r="CR661">
            <v>0</v>
          </cell>
          <cell r="CS661">
            <v>0</v>
          </cell>
          <cell r="CT661">
            <v>0</v>
          </cell>
          <cell r="CU661">
            <v>0</v>
          </cell>
          <cell r="CV661">
            <v>0</v>
          </cell>
          <cell r="CW661">
            <v>0</v>
          </cell>
          <cell r="CX661">
            <v>0</v>
          </cell>
          <cell r="CY661">
            <v>0</v>
          </cell>
          <cell r="CZ661">
            <v>0</v>
          </cell>
          <cell r="DA661">
            <v>0</v>
          </cell>
          <cell r="DB661">
            <v>0</v>
          </cell>
          <cell r="DC661">
            <v>0</v>
          </cell>
          <cell r="DD661">
            <v>0</v>
          </cell>
          <cell r="DE661">
            <v>0</v>
          </cell>
          <cell r="DF661">
            <v>0</v>
          </cell>
          <cell r="DG661">
            <v>0</v>
          </cell>
          <cell r="DH661">
            <v>0</v>
          </cell>
          <cell r="DI661">
            <v>0</v>
          </cell>
          <cell r="DJ661">
            <v>0</v>
          </cell>
          <cell r="DK661">
            <v>0</v>
          </cell>
          <cell r="DL661">
            <v>0</v>
          </cell>
          <cell r="DM661">
            <v>0</v>
          </cell>
          <cell r="DN661">
            <v>0</v>
          </cell>
          <cell r="DO661">
            <v>0</v>
          </cell>
          <cell r="DP661">
            <v>0</v>
          </cell>
          <cell r="DQ661">
            <v>0</v>
          </cell>
          <cell r="DR661">
            <v>0</v>
          </cell>
          <cell r="DS661">
            <v>0</v>
          </cell>
          <cell r="DT661">
            <v>0</v>
          </cell>
          <cell r="DU661">
            <v>0</v>
          </cell>
          <cell r="DV661">
            <v>0</v>
          </cell>
          <cell r="DW661">
            <v>0</v>
          </cell>
          <cell r="DX661">
            <v>0</v>
          </cell>
          <cell r="DY661">
            <v>0</v>
          </cell>
          <cell r="DZ661">
            <v>0</v>
          </cell>
          <cell r="EA661">
            <v>0</v>
          </cell>
          <cell r="EB661">
            <v>0</v>
          </cell>
          <cell r="EC661">
            <v>0</v>
          </cell>
          <cell r="ED661">
            <v>0</v>
          </cell>
        </row>
        <row r="662"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-16.239999999990687</v>
          </cell>
          <cell r="BF662">
            <v>2.9000000000014552</v>
          </cell>
          <cell r="BG662">
            <v>5.2200000000011642</v>
          </cell>
          <cell r="BH662">
            <v>-2.8999999999996362</v>
          </cell>
          <cell r="BI662">
            <v>-1.1599999999998545</v>
          </cell>
          <cell r="BJ662">
            <v>-5.2200000000011642</v>
          </cell>
          <cell r="BK662">
            <v>-3.4799999999995634</v>
          </cell>
          <cell r="BL662">
            <v>0</v>
          </cell>
          <cell r="BM662">
            <v>-6.9599999999991269</v>
          </cell>
          <cell r="BN662">
            <v>2.8999999999996362</v>
          </cell>
          <cell r="BO662">
            <v>2.8999999999996362</v>
          </cell>
          <cell r="BP662">
            <v>-6.9599999999991269</v>
          </cell>
          <cell r="BQ662">
            <v>-3.4799999999995634</v>
          </cell>
          <cell r="BR662">
            <v>-99.179999999993015</v>
          </cell>
          <cell r="BS662">
            <v>-2.8999999999996362</v>
          </cell>
          <cell r="BT662">
            <v>-2.8999999999996362</v>
          </cell>
          <cell r="BU662">
            <v>2.9000000000014552</v>
          </cell>
          <cell r="BV662">
            <v>1.7399999999997817</v>
          </cell>
          <cell r="BW662">
            <v>-0.57999999999992724</v>
          </cell>
          <cell r="BX662">
            <v>-8.1199999999989814</v>
          </cell>
          <cell r="BY662">
            <v>-1.7399999999997817</v>
          </cell>
          <cell r="BZ662">
            <v>-15.079999999999927</v>
          </cell>
          <cell r="CA662">
            <v>-46.979999999999563</v>
          </cell>
          <cell r="CB662">
            <v>-9.2800000000006548</v>
          </cell>
          <cell r="CC662">
            <v>-5.2200000000011642</v>
          </cell>
          <cell r="CD662">
            <v>-11.020000000000437</v>
          </cell>
          <cell r="CE662">
            <v>-13.340000000025611</v>
          </cell>
          <cell r="CF662">
            <v>-5.8000000000010914</v>
          </cell>
          <cell r="CG662">
            <v>0</v>
          </cell>
          <cell r="CH662">
            <v>1.1599999999998545</v>
          </cell>
          <cell r="CI662">
            <v>-6.9599999999991269</v>
          </cell>
          <cell r="CJ662">
            <v>-0.57999999999992724</v>
          </cell>
          <cell r="CK662">
            <v>-8.7000000000007276</v>
          </cell>
          <cell r="CL662">
            <v>2.319999999999709</v>
          </cell>
          <cell r="CM662">
            <v>0</v>
          </cell>
          <cell r="CN662">
            <v>2.319999999999709</v>
          </cell>
          <cell r="CO662">
            <v>-0.57999999999992724</v>
          </cell>
          <cell r="CP662">
            <v>-1.7399999999997817</v>
          </cell>
          <cell r="CQ662">
            <v>5.2199999999993452</v>
          </cell>
          <cell r="CR662">
            <v>23.199999999982538</v>
          </cell>
          <cell r="CS662">
            <v>5.8000000000010914</v>
          </cell>
          <cell r="CT662">
            <v>1.7400000000016007</v>
          </cell>
          <cell r="CU662">
            <v>2.320000000001528</v>
          </cell>
          <cell r="CV662">
            <v>-2.319999999999709</v>
          </cell>
          <cell r="CW662">
            <v>2.8999999999996362</v>
          </cell>
          <cell r="CX662">
            <v>0</v>
          </cell>
          <cell r="CY662">
            <v>6.3799999999991996</v>
          </cell>
          <cell r="CZ662">
            <v>-11.600000000000364</v>
          </cell>
          <cell r="DA662">
            <v>12.760000000000218</v>
          </cell>
          <cell r="DB662">
            <v>-2.8999999999996362</v>
          </cell>
          <cell r="DC662">
            <v>3.4799999999995634</v>
          </cell>
          <cell r="DD662">
            <v>4.6400000000012369</v>
          </cell>
          <cell r="DE662">
            <v>-44.080000000001746</v>
          </cell>
          <cell r="DF662">
            <v>-8.1200000000008004</v>
          </cell>
          <cell r="DG662">
            <v>-2.9000000000014552</v>
          </cell>
          <cell r="DH662">
            <v>-4.6399999999994179</v>
          </cell>
          <cell r="DI662">
            <v>0</v>
          </cell>
          <cell r="DJ662">
            <v>1.7399999999997817</v>
          </cell>
          <cell r="DK662">
            <v>-2.319999999999709</v>
          </cell>
          <cell r="DL662">
            <v>-2.8999999999996362</v>
          </cell>
          <cell r="DM662">
            <v>-6.3799999999991996</v>
          </cell>
          <cell r="DN662">
            <v>-1.1599999999998545</v>
          </cell>
          <cell r="DO662">
            <v>-6.3799999999991996</v>
          </cell>
          <cell r="DP662">
            <v>-4.6400000000012369</v>
          </cell>
          <cell r="DQ662">
            <v>-6.3800000000010186</v>
          </cell>
          <cell r="DR662">
            <v>-38.860000000015134</v>
          </cell>
          <cell r="DS662">
            <v>-0.57999999999992724</v>
          </cell>
          <cell r="DT662">
            <v>-7.5400000000008731</v>
          </cell>
          <cell r="DU662">
            <v>-5.2199999999993452</v>
          </cell>
          <cell r="DV662">
            <v>-5.2199999999993452</v>
          </cell>
          <cell r="DW662">
            <v>-2.8999999999996362</v>
          </cell>
          <cell r="DX662">
            <v>-5.2199999999993452</v>
          </cell>
          <cell r="DY662">
            <v>2.8999999999996362</v>
          </cell>
          <cell r="DZ662">
            <v>1.7399999999997817</v>
          </cell>
          <cell r="EA662">
            <v>-3.4800000000013824</v>
          </cell>
          <cell r="EB662">
            <v>-6.3799999999991996</v>
          </cell>
          <cell r="EC662">
            <v>-4.0599999999994907</v>
          </cell>
          <cell r="ED662">
            <v>-2.8999999999996362</v>
          </cell>
        </row>
        <row r="663"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33.05999999998312</v>
          </cell>
          <cell r="BF663">
            <v>1.7400000000016007</v>
          </cell>
          <cell r="BG663">
            <v>-2.319999999999709</v>
          </cell>
          <cell r="BH663">
            <v>2.319999999999709</v>
          </cell>
          <cell r="BI663">
            <v>5.7999999999992724</v>
          </cell>
          <cell r="BJ663">
            <v>2.320000000001528</v>
          </cell>
          <cell r="BK663">
            <v>4.0599999999994907</v>
          </cell>
          <cell r="BL663">
            <v>0.57999999999992724</v>
          </cell>
          <cell r="BM663">
            <v>6.3800000000010186</v>
          </cell>
          <cell r="BN663">
            <v>-2.319999999999709</v>
          </cell>
          <cell r="BO663">
            <v>5.8000000000010914</v>
          </cell>
          <cell r="BP663">
            <v>4.6400000000012369</v>
          </cell>
          <cell r="BQ663">
            <v>4.0599999999994907</v>
          </cell>
          <cell r="BR663">
            <v>92.220000000001164</v>
          </cell>
          <cell r="BS663">
            <v>4.0599999999994907</v>
          </cell>
          <cell r="BT663">
            <v>1.7399999999997817</v>
          </cell>
          <cell r="BU663">
            <v>2.319999999999709</v>
          </cell>
          <cell r="BV663">
            <v>10.440000000000509</v>
          </cell>
          <cell r="BW663">
            <v>2.8999999999996362</v>
          </cell>
          <cell r="BX663">
            <v>4.6399999999994179</v>
          </cell>
          <cell r="BY663">
            <v>4.6400000000003274</v>
          </cell>
          <cell r="BZ663">
            <v>8.1199999999989814</v>
          </cell>
          <cell r="CA663">
            <v>40.600000000000364</v>
          </cell>
          <cell r="CB663">
            <v>3.4799999999995634</v>
          </cell>
          <cell r="CC663">
            <v>0</v>
          </cell>
          <cell r="CD663">
            <v>9.2800000000006548</v>
          </cell>
          <cell r="CE663">
            <v>49.880000000004657</v>
          </cell>
          <cell r="CF663">
            <v>6.3800000000010186</v>
          </cell>
          <cell r="CG663">
            <v>2.319999999999709</v>
          </cell>
          <cell r="CH663">
            <v>-1.1599999999998545</v>
          </cell>
          <cell r="CI663">
            <v>4.6399999999994179</v>
          </cell>
          <cell r="CJ663">
            <v>0</v>
          </cell>
          <cell r="CK663">
            <v>8.6999999999989086</v>
          </cell>
          <cell r="CL663">
            <v>6.9600000000009459</v>
          </cell>
          <cell r="CM663">
            <v>9.8600000000005821</v>
          </cell>
          <cell r="CN663">
            <v>0</v>
          </cell>
          <cell r="CO663">
            <v>0</v>
          </cell>
          <cell r="CP663">
            <v>9.2800000000006548</v>
          </cell>
          <cell r="CQ663">
            <v>2.9000000000014552</v>
          </cell>
          <cell r="CR663">
            <v>19.139999999970314</v>
          </cell>
          <cell r="CS663">
            <v>-4.0600000000013097</v>
          </cell>
          <cell r="CT663">
            <v>8.1199999999989814</v>
          </cell>
          <cell r="CU663">
            <v>5.2199999999993452</v>
          </cell>
          <cell r="CV663">
            <v>5.7999999999992724</v>
          </cell>
          <cell r="CW663">
            <v>3.4799999999995634</v>
          </cell>
          <cell r="CX663">
            <v>2.319999999999709</v>
          </cell>
          <cell r="CY663">
            <v>1.7399999999997817</v>
          </cell>
          <cell r="CZ663">
            <v>6.9600000000009459</v>
          </cell>
          <cell r="DA663">
            <v>-8.1199999999989814</v>
          </cell>
          <cell r="DB663">
            <v>0.57999999999992724</v>
          </cell>
          <cell r="DC663">
            <v>0</v>
          </cell>
          <cell r="DD663">
            <v>-2.8999999999996362</v>
          </cell>
          <cell r="DE663">
            <v>62.64000000001397</v>
          </cell>
          <cell r="DF663">
            <v>7.5400000000008731</v>
          </cell>
          <cell r="DG663">
            <v>5.2199999999993452</v>
          </cell>
          <cell r="DH663">
            <v>2.8999999999996362</v>
          </cell>
          <cell r="DI663">
            <v>3.4799999999995634</v>
          </cell>
          <cell r="DJ663">
            <v>4.6400000000012369</v>
          </cell>
          <cell r="DK663">
            <v>7.5399999999999636</v>
          </cell>
          <cell r="DL663">
            <v>2.8999999999996362</v>
          </cell>
          <cell r="DM663">
            <v>10.4399999999996</v>
          </cell>
          <cell r="DN663">
            <v>3.4800000000013824</v>
          </cell>
          <cell r="DO663">
            <v>2.8999999999996362</v>
          </cell>
          <cell r="DP663">
            <v>5.8000000000010914</v>
          </cell>
          <cell r="DQ663">
            <v>5.8000000000010914</v>
          </cell>
          <cell r="DR663">
            <v>13.919999999998254</v>
          </cell>
          <cell r="DS663">
            <v>2.320000000001528</v>
          </cell>
          <cell r="DT663">
            <v>2.9000000000005457</v>
          </cell>
          <cell r="DU663">
            <v>1.1599999999998545</v>
          </cell>
          <cell r="DV663">
            <v>0.57999999999992724</v>
          </cell>
          <cell r="DW663">
            <v>-2.319999999999709</v>
          </cell>
          <cell r="DX663">
            <v>0.57999999999992724</v>
          </cell>
          <cell r="DY663">
            <v>-3.4800000000004729</v>
          </cell>
          <cell r="DZ663">
            <v>-2.8999999999996362</v>
          </cell>
          <cell r="EA663">
            <v>4.0600000000004002</v>
          </cell>
          <cell r="EB663">
            <v>5.8000000000010914</v>
          </cell>
          <cell r="EC663">
            <v>5.2200000000011642</v>
          </cell>
          <cell r="ED663">
            <v>0</v>
          </cell>
        </row>
        <row r="664"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-42.399999999979627</v>
          </cell>
          <cell r="S664">
            <v>-0.80000000000109139</v>
          </cell>
          <cell r="T664">
            <v>4</v>
          </cell>
          <cell r="U664">
            <v>0</v>
          </cell>
          <cell r="V664">
            <v>-8</v>
          </cell>
          <cell r="W664">
            <v>5.1999999999989086</v>
          </cell>
          <cell r="X664">
            <v>17.199999999998909</v>
          </cell>
          <cell r="Y664">
            <v>4.3999999999996362</v>
          </cell>
          <cell r="Z664">
            <v>-44</v>
          </cell>
          <cell r="AA664">
            <v>-15.199999999998909</v>
          </cell>
          <cell r="AB664">
            <v>-4</v>
          </cell>
          <cell r="AC664">
            <v>-1.6000000000003638</v>
          </cell>
          <cell r="AD664">
            <v>0.3999999999996362</v>
          </cell>
          <cell r="AE664">
            <v>-43.880637499940349</v>
          </cell>
          <cell r="AF664">
            <v>1.0834789000000455</v>
          </cell>
          <cell r="AG664">
            <v>-5.9591036000001623</v>
          </cell>
          <cell r="AH664">
            <v>-0.54173030000129074</v>
          </cell>
          <cell r="AI664">
            <v>-0.54171769999993558</v>
          </cell>
          <cell r="AJ664">
            <v>2.7086909000008745</v>
          </cell>
          <cell r="AK664">
            <v>-0.54173719999926107</v>
          </cell>
          <cell r="AL664">
            <v>15.710359400000016</v>
          </cell>
          <cell r="AM664">
            <v>-36.838102899999285</v>
          </cell>
          <cell r="AN664">
            <v>-8.667783300001247</v>
          </cell>
          <cell r="AO664">
            <v>2.7086956999992253</v>
          </cell>
          <cell r="AP664">
            <v>-4.3338923999999679</v>
          </cell>
          <cell r="AQ664">
            <v>-8.6677950000012061</v>
          </cell>
          <cell r="AR664">
            <v>14.343951799994102</v>
          </cell>
          <cell r="AS664">
            <v>1.6550650999997742</v>
          </cell>
          <cell r="AT664">
            <v>4.4135218000010354</v>
          </cell>
          <cell r="AU664">
            <v>0.55169100000057369</v>
          </cell>
          <cell r="AV664">
            <v>5.5168953000011243</v>
          </cell>
          <cell r="AW664">
            <v>-4.4135074000005261</v>
          </cell>
          <cell r="AX664">
            <v>4.4135151999998925</v>
          </cell>
          <cell r="AY664">
            <v>-0.55168410000078438</v>
          </cell>
          <cell r="AZ664">
            <v>-5.5168967999998131</v>
          </cell>
          <cell r="BA664">
            <v>2.1000014385208488E-6</v>
          </cell>
          <cell r="BB664">
            <v>2.2067556000001787</v>
          </cell>
          <cell r="BC664">
            <v>4.9652164999988599</v>
          </cell>
          <cell r="BD664">
            <v>1.103377499999624</v>
          </cell>
          <cell r="BE664">
            <v>-28.910040000046138</v>
          </cell>
          <cell r="BF664">
            <v>6.8833310000009078</v>
          </cell>
          <cell r="BG664">
            <v>12.390008999998827</v>
          </cell>
          <cell r="BH664">
            <v>-4.1300080000000889</v>
          </cell>
          <cell r="BI664">
            <v>-2.7533340000009048</v>
          </cell>
          <cell r="BJ664">
            <v>-11.01333700000032</v>
          </cell>
          <cell r="BK664">
            <v>-5.5066630000001169</v>
          </cell>
          <cell r="BL664">
            <v>4.1300010000013572</v>
          </cell>
          <cell r="BM664">
            <v>-16.520011999997223</v>
          </cell>
          <cell r="BN664">
            <v>4.1299890000009327</v>
          </cell>
          <cell r="BO664">
            <v>8.2599609999997483</v>
          </cell>
          <cell r="BP664">
            <v>-16.519990000000689</v>
          </cell>
          <cell r="BQ664">
            <v>-8.2599870000012743</v>
          </cell>
          <cell r="BR664">
            <v>-246.42296599998372</v>
          </cell>
          <cell r="BS664">
            <v>-6.8832990000009886</v>
          </cell>
          <cell r="BT664">
            <v>-6.8832949999996345</v>
          </cell>
          <cell r="BU664">
            <v>5.5066379999989294</v>
          </cell>
          <cell r="BV664">
            <v>6.8833200000008219</v>
          </cell>
          <cell r="BW664">
            <v>-2.753324999997858</v>
          </cell>
          <cell r="BX664">
            <v>-20.649977999997645</v>
          </cell>
          <cell r="BY664">
            <v>-8.2599879999979748</v>
          </cell>
          <cell r="BZ664">
            <v>-34.416607999999542</v>
          </cell>
          <cell r="CA664">
            <v>-118.39318099999946</v>
          </cell>
          <cell r="CB664">
            <v>-22.026648000002751</v>
          </cell>
          <cell r="CC664">
            <v>-12.389956999999413</v>
          </cell>
          <cell r="CD664">
            <v>-26.156644999999116</v>
          </cell>
          <cell r="CE664">
            <v>-44.053310999996029</v>
          </cell>
          <cell r="CF664">
            <v>-13.7666590000008</v>
          </cell>
          <cell r="CG664">
            <v>3.0000010156072676E-6</v>
          </cell>
          <cell r="CH664">
            <v>-2.7533210000001418</v>
          </cell>
          <cell r="CI664">
            <v>-15.143326000001252</v>
          </cell>
          <cell r="CJ664">
            <v>-5.506665000000794</v>
          </cell>
          <cell r="CK664">
            <v>-19.273316999999224</v>
          </cell>
          <cell r="CL664">
            <v>5.5066609999994398</v>
          </cell>
          <cell r="CM664">
            <v>1.3766729999988456</v>
          </cell>
          <cell r="CN664">
            <v>1.376682999998593</v>
          </cell>
          <cell r="CO664">
            <v>-4.1300140000021202</v>
          </cell>
          <cell r="CP664">
            <v>-4.1300010000013572</v>
          </cell>
          <cell r="CQ664">
            <v>12.389972000000853</v>
          </cell>
          <cell r="CR664">
            <v>55.066631999972742</v>
          </cell>
          <cell r="CS664">
            <v>13.766649000001053</v>
          </cell>
          <cell r="CT664">
            <v>4.130010000000766</v>
          </cell>
          <cell r="CU664">
            <v>4.1299859999999171</v>
          </cell>
          <cell r="CV664">
            <v>-6.8832819999988715</v>
          </cell>
          <cell r="CW664">
            <v>-2.7533349999976053</v>
          </cell>
          <cell r="CX664">
            <v>-1.3766470000009576</v>
          </cell>
          <cell r="CY664">
            <v>15.143334000000323</v>
          </cell>
          <cell r="CZ664">
            <v>-24.780001000002812</v>
          </cell>
          <cell r="DA664">
            <v>42.676574999997683</v>
          </cell>
          <cell r="DB664">
            <v>-8.2600009999987378</v>
          </cell>
          <cell r="DC664">
            <v>8.2599899999986519</v>
          </cell>
          <cell r="DD664">
            <v>11.013354000002437</v>
          </cell>
          <cell r="DE664">
            <v>-118.3932190000196</v>
          </cell>
          <cell r="DF664">
            <v>-19.273331000000326</v>
          </cell>
          <cell r="DG664">
            <v>-6.883321999997861</v>
          </cell>
          <cell r="DH664">
            <v>-13.766658999997162</v>
          </cell>
          <cell r="DI664">
            <v>-2.7533189999994647</v>
          </cell>
          <cell r="DJ664">
            <v>7.9999990703072399E-6</v>
          </cell>
          <cell r="DK664">
            <v>-4.1299849999995786</v>
          </cell>
          <cell r="DL664">
            <v>-6.8832860000002256</v>
          </cell>
          <cell r="DM664">
            <v>-15.14335900000151</v>
          </cell>
          <cell r="DN664">
            <v>-11.013316999997187</v>
          </cell>
          <cell r="DO664">
            <v>-12.389986000001954</v>
          </cell>
          <cell r="DP664">
            <v>-11.013359999997192</v>
          </cell>
          <cell r="DQ664">
            <v>-15.143303000000742</v>
          </cell>
          <cell r="DR664">
            <v>-99.11990099994</v>
          </cell>
          <cell r="DS664">
            <v>-1.376657000000705</v>
          </cell>
          <cell r="DT664">
            <v>-17.896671000002243</v>
          </cell>
          <cell r="DU664">
            <v>-12.389971999997215</v>
          </cell>
          <cell r="DV664">
            <v>-13.766642999999021</v>
          </cell>
          <cell r="DW664">
            <v>-6.8833070000000589</v>
          </cell>
          <cell r="DX664">
            <v>-13.766652000002068</v>
          </cell>
          <cell r="DY664">
            <v>5.506638999999268</v>
          </cell>
          <cell r="DZ664">
            <v>5.5066429999969841</v>
          </cell>
          <cell r="EA664">
            <v>-11.013313999999809</v>
          </cell>
          <cell r="EB664">
            <v>-16.520007999999507</v>
          </cell>
          <cell r="EC664">
            <v>-9.6366519999974116</v>
          </cell>
          <cell r="ED664">
            <v>-6.8833070000000589</v>
          </cell>
        </row>
        <row r="665"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31.199999999982538</v>
          </cell>
          <cell r="S665">
            <v>0.7999999999992724</v>
          </cell>
          <cell r="T665">
            <v>-2</v>
          </cell>
          <cell r="U665">
            <v>0.3999999999996362</v>
          </cell>
          <cell r="V665">
            <v>5.2000000000007276</v>
          </cell>
          <cell r="W665">
            <v>-5.6000000000003638</v>
          </cell>
          <cell r="X665">
            <v>-14.400000000000546</v>
          </cell>
          <cell r="Y665">
            <v>-4.3999999999996362</v>
          </cell>
          <cell r="Z665">
            <v>36.800000000000182</v>
          </cell>
          <cell r="AA665">
            <v>10.800000000000182</v>
          </cell>
          <cell r="AB665">
            <v>3.2000000000007276</v>
          </cell>
          <cell r="AC665">
            <v>0.7999999999992724</v>
          </cell>
          <cell r="AD665">
            <v>-0.3999999999996362</v>
          </cell>
          <cell r="AE665">
            <v>39.546826500023599</v>
          </cell>
          <cell r="AF665">
            <v>-1.6252075000011246</v>
          </cell>
          <cell r="AG665">
            <v>3.7921607999996922</v>
          </cell>
          <cell r="AH665">
            <v>2.7086902999999438</v>
          </cell>
          <cell r="AI665">
            <v>0.5417425000014191</v>
          </cell>
          <cell r="AJ665">
            <v>-2.7086896999990131</v>
          </cell>
          <cell r="AK665">
            <v>0.5417565999996441</v>
          </cell>
          <cell r="AL665">
            <v>-16.793843900000866</v>
          </cell>
          <cell r="AM665">
            <v>34.129420700000992</v>
          </cell>
          <cell r="AN665">
            <v>8.6677926000011212</v>
          </cell>
          <cell r="AO665">
            <v>-1.6252117000003636</v>
          </cell>
          <cell r="AP665">
            <v>4.8756348000006255</v>
          </cell>
          <cell r="AQ665">
            <v>7.0425809999997</v>
          </cell>
          <cell r="AR665">
            <v>-16.550742999999784</v>
          </cell>
          <cell r="AS665">
            <v>-2.2067680999989534</v>
          </cell>
          <cell r="AT665">
            <v>-3.3101396999991266</v>
          </cell>
          <cell r="AU665">
            <v>-0.55168899999989662</v>
          </cell>
          <cell r="AV665">
            <v>-3.8618456999993214</v>
          </cell>
          <cell r="AW665">
            <v>3.2999996619764715E-6</v>
          </cell>
          <cell r="AX665">
            <v>-4.9652107000001706</v>
          </cell>
          <cell r="AY665">
            <v>-8.2999995356658474E-6</v>
          </cell>
          <cell r="AZ665">
            <v>6.0685849999990751</v>
          </cell>
          <cell r="BA665">
            <v>-1.6550697999991826</v>
          </cell>
          <cell r="BB665">
            <v>-2.2067631999998412</v>
          </cell>
          <cell r="BC665">
            <v>-2.7584507999999914</v>
          </cell>
          <cell r="BD665">
            <v>-1.1033860000006825</v>
          </cell>
          <cell r="BE665">
            <v>86.729928000073414</v>
          </cell>
          <cell r="BF665">
            <v>4.1299909999979718</v>
          </cell>
          <cell r="BG665">
            <v>-5.5066579999984242</v>
          </cell>
          <cell r="BH665">
            <v>2.7533320000002277</v>
          </cell>
          <cell r="BI665">
            <v>20.649967999997898</v>
          </cell>
          <cell r="BJ665">
            <v>4.1300250000022061</v>
          </cell>
          <cell r="BK665">
            <v>12.389985999998316</v>
          </cell>
          <cell r="BL665">
            <v>-4.1299930000022869</v>
          </cell>
          <cell r="BM665">
            <v>16.519986000002973</v>
          </cell>
          <cell r="BN665">
            <v>2.7533330000005662</v>
          </cell>
          <cell r="BO665">
            <v>12.389985999998316</v>
          </cell>
          <cell r="BP665">
            <v>11.013304000000062</v>
          </cell>
          <cell r="BQ665">
            <v>9.6366679999991902</v>
          </cell>
          <cell r="BR665">
            <v>227.14969699998619</v>
          </cell>
          <cell r="BS665">
            <v>9.636674999997922</v>
          </cell>
          <cell r="BT665">
            <v>4.1299730000027921</v>
          </cell>
          <cell r="BU665">
            <v>2.7533389999989595</v>
          </cell>
          <cell r="BV665">
            <v>28.909970000000612</v>
          </cell>
          <cell r="BW665">
            <v>9.6366369999996095</v>
          </cell>
          <cell r="BX665">
            <v>11.013317000000825</v>
          </cell>
          <cell r="BY665">
            <v>12.389964999998483</v>
          </cell>
          <cell r="BZ665">
            <v>17.89666600000055</v>
          </cell>
          <cell r="CA665">
            <v>101.87320700000055</v>
          </cell>
          <cell r="CB665">
            <v>6.8833159999994677</v>
          </cell>
          <cell r="CC665">
            <v>-1.0000003385357559E-6</v>
          </cell>
          <cell r="CD665">
            <v>22.026633000001311</v>
          </cell>
          <cell r="CE665">
            <v>139.0430949999718</v>
          </cell>
          <cell r="CF665">
            <v>15.143287999999302</v>
          </cell>
          <cell r="CG665">
            <v>5.5066739999965648</v>
          </cell>
          <cell r="CH665">
            <v>-1.3766729999988456</v>
          </cell>
          <cell r="CI665">
            <v>16.519972999998572</v>
          </cell>
          <cell r="CJ665">
            <v>4.1299870000002556</v>
          </cell>
          <cell r="CK665">
            <v>23.403312999998889</v>
          </cell>
          <cell r="CL665">
            <v>19.273307999999815</v>
          </cell>
          <cell r="CM665">
            <v>20.649929999999586</v>
          </cell>
          <cell r="CN665">
            <v>1.3766709999981686</v>
          </cell>
          <cell r="CO665">
            <v>5.506652000000031</v>
          </cell>
          <cell r="CP665">
            <v>22.026646000002074</v>
          </cell>
          <cell r="CQ665">
            <v>6.8833260000028531</v>
          </cell>
          <cell r="CR665">
            <v>53.689882000035141</v>
          </cell>
          <cell r="CS665">
            <v>-9.6366540000017267</v>
          </cell>
          <cell r="CT665">
            <v>19.273293000002013</v>
          </cell>
          <cell r="CU665">
            <v>15.143317000001844</v>
          </cell>
          <cell r="CV665">
            <v>13.766627999997581</v>
          </cell>
          <cell r="CW665">
            <v>20.64994999999908</v>
          </cell>
          <cell r="CX665">
            <v>6.8833329999979469</v>
          </cell>
          <cell r="CY665">
            <v>4.1300040000023728</v>
          </cell>
          <cell r="CZ665">
            <v>19.273332000000664</v>
          </cell>
          <cell r="DA665">
            <v>-31.663322000000335</v>
          </cell>
          <cell r="DB665">
            <v>2.753327000002173</v>
          </cell>
          <cell r="DC665">
            <v>1.6000001778593287E-5</v>
          </cell>
          <cell r="DD665">
            <v>-6.8833420000009937</v>
          </cell>
          <cell r="DE665">
            <v>155.56306800001767</v>
          </cell>
          <cell r="DF665">
            <v>17.896633999996993</v>
          </cell>
          <cell r="DG665">
            <v>12.389973999997892</v>
          </cell>
          <cell r="DH665">
            <v>9.6366390000002866</v>
          </cell>
          <cell r="DI665">
            <v>8.2599650000011025</v>
          </cell>
          <cell r="DJ665">
            <v>15.143313000000489</v>
          </cell>
          <cell r="DK665">
            <v>16.51998100000128</v>
          </cell>
          <cell r="DL665">
            <v>4.1299939999989874</v>
          </cell>
          <cell r="DM665">
            <v>23.403309999997873</v>
          </cell>
          <cell r="DN665">
            <v>13.766632999999274</v>
          </cell>
          <cell r="DO665">
            <v>6.8833159999994677</v>
          </cell>
          <cell r="DP665">
            <v>13.766649000001053</v>
          </cell>
          <cell r="DQ665">
            <v>13.766659999997501</v>
          </cell>
          <cell r="DR665">
            <v>39.923219999967841</v>
          </cell>
          <cell r="DS665">
            <v>5.5066420000002836</v>
          </cell>
          <cell r="DT665">
            <v>6.8833210000011604</v>
          </cell>
          <cell r="DU665">
            <v>5.5066630000001169</v>
          </cell>
          <cell r="DV665">
            <v>-1.0000003385357559E-6</v>
          </cell>
          <cell r="DW665">
            <v>-1.3766949999990175</v>
          </cell>
          <cell r="DX665">
            <v>1.3766550000000279</v>
          </cell>
          <cell r="DY665">
            <v>-8.2599840000002587</v>
          </cell>
          <cell r="DZ665">
            <v>-5.5066530000003695</v>
          </cell>
          <cell r="EA665">
            <v>9.6366500000003725</v>
          </cell>
          <cell r="EB665">
            <v>13.766633999999613</v>
          </cell>
          <cell r="EC665">
            <v>12.389990000003309</v>
          </cell>
          <cell r="ED665">
            <v>-1.9999970390927047E-6</v>
          </cell>
        </row>
        <row r="666"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1855.5205342999834</v>
          </cell>
          <cell r="BF666">
            <v>180.07972576999964</v>
          </cell>
          <cell r="BG666">
            <v>171.71996070999739</v>
          </cell>
          <cell r="BH666">
            <v>175.8761634399998</v>
          </cell>
          <cell r="BI666">
            <v>146.86329743999886</v>
          </cell>
          <cell r="BJ666">
            <v>142.49824176999937</v>
          </cell>
          <cell r="BK666">
            <v>133.13182973000039</v>
          </cell>
          <cell r="BL666">
            <v>131.27657295000063</v>
          </cell>
          <cell r="BM666">
            <v>127.49826840999958</v>
          </cell>
          <cell r="BN666">
            <v>146.80719816000055</v>
          </cell>
          <cell r="BO666">
            <v>178.26139093999882</v>
          </cell>
          <cell r="BP666">
            <v>149.87544483999955</v>
          </cell>
          <cell r="BQ666">
            <v>171.63244013999793</v>
          </cell>
          <cell r="BR666">
            <v>1721.0368337199907</v>
          </cell>
          <cell r="BS666">
            <v>171.91528880999977</v>
          </cell>
          <cell r="BT666">
            <v>155.76153251000142</v>
          </cell>
          <cell r="BU666">
            <v>185.55698133999977</v>
          </cell>
          <cell r="BV666">
            <v>153.10882731999845</v>
          </cell>
          <cell r="BW666">
            <v>146.5277558200014</v>
          </cell>
          <cell r="BX666">
            <v>125.87498636000055</v>
          </cell>
          <cell r="BY666">
            <v>122.65994006999972</v>
          </cell>
          <cell r="BZ666">
            <v>115.73723168000106</v>
          </cell>
          <cell r="CA666">
            <v>72.275684620000902</v>
          </cell>
          <cell r="CB666">
            <v>161.80630183999892</v>
          </cell>
          <cell r="CC666">
            <v>151.49070260999724</v>
          </cell>
          <cell r="CD666">
            <v>158.32160074000058</v>
          </cell>
          <cell r="CE666">
            <v>1853.1609244800056</v>
          </cell>
          <cell r="CF666">
            <v>168.59998445000019</v>
          </cell>
          <cell r="CG666">
            <v>161.46552818999771</v>
          </cell>
          <cell r="CH666">
            <v>178.33193320999999</v>
          </cell>
          <cell r="CI666">
            <v>144.06258054000136</v>
          </cell>
          <cell r="CJ666">
            <v>147.03267629000038</v>
          </cell>
          <cell r="CK666">
            <v>122.65859088999969</v>
          </cell>
          <cell r="CL666">
            <v>133.1731629599999</v>
          </cell>
          <cell r="CM666">
            <v>135.89592767999966</v>
          </cell>
          <cell r="CN666">
            <v>145.61845247000019</v>
          </cell>
          <cell r="CO666">
            <v>171.38633547000063</v>
          </cell>
          <cell r="CP666">
            <v>160.50534725000034</v>
          </cell>
          <cell r="CQ666">
            <v>184.43040508000195</v>
          </cell>
          <cell r="CR666">
            <v>1914.0414953800209</v>
          </cell>
          <cell r="CS666">
            <v>186.34297733999847</v>
          </cell>
          <cell r="CT666">
            <v>166.40424894999887</v>
          </cell>
          <cell r="CU666">
            <v>182.74971497000297</v>
          </cell>
          <cell r="CV666">
            <v>149.61796504000085</v>
          </cell>
          <cell r="CW666">
            <v>151.65664782000022</v>
          </cell>
          <cell r="CX666">
            <v>133.21326919000057</v>
          </cell>
          <cell r="CY666">
            <v>137.86091828999997</v>
          </cell>
          <cell r="CZ666">
            <v>120.1453706200009</v>
          </cell>
          <cell r="DA666">
            <v>169.88819781999882</v>
          </cell>
          <cell r="DB666">
            <v>166.4795914699971</v>
          </cell>
          <cell r="DC666">
            <v>169.27382511999895</v>
          </cell>
          <cell r="DD666">
            <v>180.40876875000322</v>
          </cell>
          <cell r="DE666">
            <v>1714.2769286700059</v>
          </cell>
          <cell r="DF666">
            <v>160.23082984999928</v>
          </cell>
          <cell r="DG666">
            <v>153.44466070999988</v>
          </cell>
          <cell r="DH666">
            <v>159.37267561000044</v>
          </cell>
          <cell r="DI666">
            <v>139.36960252999961</v>
          </cell>
          <cell r="DJ666">
            <v>142.18807888999982</v>
          </cell>
          <cell r="DK666">
            <v>126.12069662999966</v>
          </cell>
          <cell r="DL666">
            <v>118.41296938999949</v>
          </cell>
          <cell r="DM666">
            <v>117.40332931000012</v>
          </cell>
          <cell r="DN666">
            <v>131.39356349000082</v>
          </cell>
          <cell r="DO666">
            <v>156.46780791000128</v>
          </cell>
          <cell r="DP666">
            <v>147.94673951000004</v>
          </cell>
          <cell r="DQ666">
            <v>161.92597483999998</v>
          </cell>
          <cell r="DR666">
            <v>1460.4387729600421</v>
          </cell>
          <cell r="DS666">
            <v>149.82231562000015</v>
          </cell>
          <cell r="DT666">
            <v>109.51185255999917</v>
          </cell>
          <cell r="DU666">
            <v>130.10416600999997</v>
          </cell>
          <cell r="DV666">
            <v>108.23513447000005</v>
          </cell>
          <cell r="DW666">
            <v>116.27985553000144</v>
          </cell>
          <cell r="DX666">
            <v>102.89044164000006</v>
          </cell>
          <cell r="DY666">
            <v>113.43235921999985</v>
          </cell>
          <cell r="DZ666">
            <v>118.12188749000052</v>
          </cell>
          <cell r="EA666">
            <v>115.70312956999987</v>
          </cell>
          <cell r="EB666">
            <v>130.90951142000085</v>
          </cell>
          <cell r="EC666">
            <v>126.65920071000073</v>
          </cell>
          <cell r="ED666">
            <v>138.76891872000124</v>
          </cell>
        </row>
        <row r="667"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-1597.9583243599918</v>
          </cell>
          <cell r="BF667">
            <v>-152.74802640999769</v>
          </cell>
          <cell r="BG667">
            <v>-149.7263724000004</v>
          </cell>
          <cell r="BH667">
            <v>-155.37158407000243</v>
          </cell>
          <cell r="BI667">
            <v>-118.07769060999999</v>
          </cell>
          <cell r="BJ667">
            <v>-128.86091400000078</v>
          </cell>
          <cell r="BK667">
            <v>-112.57636031999937</v>
          </cell>
          <cell r="BL667">
            <v>-115.79395177999868</v>
          </cell>
          <cell r="BM667">
            <v>-110.95304060999842</v>
          </cell>
          <cell r="BN667">
            <v>-125.08530513999904</v>
          </cell>
          <cell r="BO667">
            <v>-144.99570954999945</v>
          </cell>
          <cell r="BP667">
            <v>-134.13377969999965</v>
          </cell>
          <cell r="BQ667">
            <v>-149.63558976999775</v>
          </cell>
          <cell r="BR667">
            <v>-1508.7419810800347</v>
          </cell>
          <cell r="BS667">
            <v>-149.61967780999839</v>
          </cell>
          <cell r="BT667">
            <v>-138.21606917000099</v>
          </cell>
          <cell r="BU667">
            <v>-158.6231381999969</v>
          </cell>
          <cell r="BV667">
            <v>-113.27332854999986</v>
          </cell>
          <cell r="BW667">
            <v>-124.49424971000008</v>
          </cell>
          <cell r="BX667">
            <v>-115.16793793999932</v>
          </cell>
          <cell r="BY667">
            <v>-104.70718375000069</v>
          </cell>
          <cell r="BZ667">
            <v>-109.51187281999955</v>
          </cell>
          <cell r="CA667">
            <v>-64.915886150000006</v>
          </cell>
          <cell r="CB667">
            <v>-150.27312814000106</v>
          </cell>
          <cell r="CC667">
            <v>-139.98308327000086</v>
          </cell>
          <cell r="CD667">
            <v>-139.95642557000065</v>
          </cell>
          <cell r="CE667">
            <v>-1570.1243451400078</v>
          </cell>
          <cell r="CF667">
            <v>-146.97861770999953</v>
          </cell>
          <cell r="CG667">
            <v>-138.70024126999851</v>
          </cell>
          <cell r="CH667">
            <v>-159.3037137700012</v>
          </cell>
          <cell r="CI667">
            <v>-124.87787714000115</v>
          </cell>
          <cell r="CJ667">
            <v>-129.88350349999928</v>
          </cell>
          <cell r="CK667">
            <v>-104.04272275000039</v>
          </cell>
          <cell r="CL667">
            <v>-102.3265869400002</v>
          </cell>
          <cell r="CM667">
            <v>-106.21409074000076</v>
          </cell>
          <cell r="CN667">
            <v>-126.44658723999964</v>
          </cell>
          <cell r="CO667">
            <v>-149.90081187000033</v>
          </cell>
          <cell r="CP667">
            <v>-129.98611010000059</v>
          </cell>
          <cell r="CQ667">
            <v>-151.46348210999713</v>
          </cell>
          <cell r="CR667">
            <v>-1622.2410994500096</v>
          </cell>
          <cell r="CS667">
            <v>-162.98962114000096</v>
          </cell>
          <cell r="CT667">
            <v>-132.35724257999937</v>
          </cell>
          <cell r="CU667">
            <v>-149.32737179999822</v>
          </cell>
          <cell r="CV667">
            <v>-126.96131496999988</v>
          </cell>
          <cell r="CW667">
            <v>-122.23199675000069</v>
          </cell>
          <cell r="CX667">
            <v>-113.7793809499999</v>
          </cell>
          <cell r="CY667">
            <v>-110.52620671000113</v>
          </cell>
          <cell r="CZ667">
            <v>-107.28776431000006</v>
          </cell>
          <cell r="DA667">
            <v>-145.73615680999865</v>
          </cell>
          <cell r="DB667">
            <v>-149.45976650000011</v>
          </cell>
          <cell r="DC667">
            <v>-144.56079261999912</v>
          </cell>
          <cell r="DD667">
            <v>-157.02348430999882</v>
          </cell>
          <cell r="DE667">
            <v>-1479.362920530024</v>
          </cell>
          <cell r="DF667">
            <v>-140.93253983999966</v>
          </cell>
          <cell r="DG667">
            <v>-133.01218536999841</v>
          </cell>
          <cell r="DH667">
            <v>-141.76643173999946</v>
          </cell>
          <cell r="DI667">
            <v>-119.12883603999944</v>
          </cell>
          <cell r="DJ667">
            <v>-115.78154438000092</v>
          </cell>
          <cell r="DK667">
            <v>-103.05993825000041</v>
          </cell>
          <cell r="DL667">
            <v>-105.38126096000087</v>
          </cell>
          <cell r="DM667">
            <v>-97.052319610000268</v>
          </cell>
          <cell r="DN667">
            <v>-112.94064711999999</v>
          </cell>
          <cell r="DO667">
            <v>-140.38273171000037</v>
          </cell>
          <cell r="DP667">
            <v>-127.67226970000047</v>
          </cell>
          <cell r="DQ667">
            <v>-142.25221581000005</v>
          </cell>
          <cell r="DR667">
            <v>-1314.9352648700005</v>
          </cell>
          <cell r="DS667">
            <v>-129.72048641000038</v>
          </cell>
          <cell r="DT667">
            <v>-101.77981507000004</v>
          </cell>
          <cell r="DU667">
            <v>-117.81687002999934</v>
          </cell>
          <cell r="DV667">
            <v>-102.73841141999947</v>
          </cell>
          <cell r="DW667">
            <v>-106.84787718000007</v>
          </cell>
          <cell r="DX667">
            <v>-97.198789150001176</v>
          </cell>
          <cell r="DY667">
            <v>-101.89457628000127</v>
          </cell>
          <cell r="DZ667">
            <v>-104.38880108000012</v>
          </cell>
          <cell r="EA667">
            <v>-101.86937045000013</v>
          </cell>
          <cell r="EB667">
            <v>-115.68080197999916</v>
          </cell>
          <cell r="EC667">
            <v>-109.10099550999985</v>
          </cell>
          <cell r="ED667">
            <v>-125.89847030999954</v>
          </cell>
        </row>
        <row r="668"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-18.690000000060536</v>
          </cell>
          <cell r="BF668">
            <v>4.4500000000007276</v>
          </cell>
          <cell r="BG668">
            <v>8.0099999999983993</v>
          </cell>
          <cell r="BH668">
            <v>-2.6699999999982538</v>
          </cell>
          <cell r="BI668">
            <v>-1.7799999999988358</v>
          </cell>
          <cell r="BJ668">
            <v>-7.1199999999989814</v>
          </cell>
          <cell r="BK668">
            <v>-3.5599999999994907</v>
          </cell>
          <cell r="BL668">
            <v>2.6700000000000728</v>
          </cell>
          <cell r="BM668">
            <v>-10.680000000000291</v>
          </cell>
          <cell r="BN668">
            <v>2.6700000000000728</v>
          </cell>
          <cell r="BO668">
            <v>5.3400000000001455</v>
          </cell>
          <cell r="BP668">
            <v>-10.680000000000291</v>
          </cell>
          <cell r="BQ668">
            <v>-5.3400000000001455</v>
          </cell>
          <cell r="BR668">
            <v>-159.30999999993946</v>
          </cell>
          <cell r="BS668">
            <v>-4.4500000000007276</v>
          </cell>
          <cell r="BT668">
            <v>-4.4500000000007276</v>
          </cell>
          <cell r="BU668">
            <v>3.5600000000013097</v>
          </cell>
          <cell r="BV668">
            <v>4.4500000000007276</v>
          </cell>
          <cell r="BW668">
            <v>-1.7800000000024738</v>
          </cell>
          <cell r="BX668">
            <v>-13.350000000000364</v>
          </cell>
          <cell r="BY668">
            <v>-5.3399999999983265</v>
          </cell>
          <cell r="BZ668">
            <v>-22.25</v>
          </cell>
          <cell r="CA668">
            <v>-76.539999999999054</v>
          </cell>
          <cell r="CB668">
            <v>-14.240000000001601</v>
          </cell>
          <cell r="CC668">
            <v>-8.0099999999983993</v>
          </cell>
          <cell r="CD668">
            <v>-16.909999999999854</v>
          </cell>
          <cell r="CE668">
            <v>-28.480000000039581</v>
          </cell>
          <cell r="CF668">
            <v>-8.9000000000014552</v>
          </cell>
          <cell r="CG668">
            <v>0</v>
          </cell>
          <cell r="CH668">
            <v>-1.7800000000024738</v>
          </cell>
          <cell r="CI668">
            <v>-9.7899999999972351</v>
          </cell>
          <cell r="CJ668">
            <v>-3.5600000000013097</v>
          </cell>
          <cell r="CK668">
            <v>-12.460000000000946</v>
          </cell>
          <cell r="CL668">
            <v>3.5599999999994907</v>
          </cell>
          <cell r="CM668">
            <v>0.89000000000123691</v>
          </cell>
          <cell r="CN668">
            <v>0.88999999999941792</v>
          </cell>
          <cell r="CO668">
            <v>-2.6700000000018917</v>
          </cell>
          <cell r="CP668">
            <v>-2.6700000000018917</v>
          </cell>
          <cell r="CQ668">
            <v>8.0100000000020373</v>
          </cell>
          <cell r="CR668">
            <v>35.599999999976717</v>
          </cell>
          <cell r="CS668">
            <v>8.8999999999978172</v>
          </cell>
          <cell r="CT668">
            <v>2.6699999999982538</v>
          </cell>
          <cell r="CU668">
            <v>2.6699999999982538</v>
          </cell>
          <cell r="CV668">
            <v>-4.4500000000007276</v>
          </cell>
          <cell r="CW668">
            <v>-1.7799999999988358</v>
          </cell>
          <cell r="CX668">
            <v>-0.88999999999941792</v>
          </cell>
          <cell r="CY668">
            <v>9.7899999999990541</v>
          </cell>
          <cell r="CZ668">
            <v>-16.019999999998618</v>
          </cell>
          <cell r="DA668">
            <v>27.590000000000146</v>
          </cell>
          <cell r="DB668">
            <v>-5.3400000000001455</v>
          </cell>
          <cell r="DC668">
            <v>5.3400000000001455</v>
          </cell>
          <cell r="DD668">
            <v>7.1199999999989814</v>
          </cell>
          <cell r="DE668">
            <v>-76.539999999979045</v>
          </cell>
          <cell r="DF668">
            <v>-12.459999999999127</v>
          </cell>
          <cell r="DG668">
            <v>-4.4500000000007276</v>
          </cell>
          <cell r="DH668">
            <v>-8.9000000000014552</v>
          </cell>
          <cell r="DI668">
            <v>-1.7800000000006548</v>
          </cell>
          <cell r="DJ668">
            <v>0</v>
          </cell>
          <cell r="DK668">
            <v>-2.6700000000000728</v>
          </cell>
          <cell r="DL668">
            <v>-4.4499999999989086</v>
          </cell>
          <cell r="DM668">
            <v>-9.7899999999990541</v>
          </cell>
          <cell r="DN668">
            <v>-7.1199999999989814</v>
          </cell>
          <cell r="DO668">
            <v>-8.0100000000020373</v>
          </cell>
          <cell r="DP668">
            <v>-7.1199999999989814</v>
          </cell>
          <cell r="DQ668">
            <v>-9.7900000000008731</v>
          </cell>
          <cell r="DR668">
            <v>-128.88000000000466</v>
          </cell>
          <cell r="DS668">
            <v>-1.7900000000008731</v>
          </cell>
          <cell r="DT668">
            <v>-23.270000000000437</v>
          </cell>
          <cell r="DU668">
            <v>-16.110000000000582</v>
          </cell>
          <cell r="DV668">
            <v>-17.899999999997817</v>
          </cell>
          <cell r="DW668">
            <v>-8.9500000000007276</v>
          </cell>
          <cell r="DX668">
            <v>-17.900000000001455</v>
          </cell>
          <cell r="DY668">
            <v>7.1600000000034925</v>
          </cell>
          <cell r="DZ668">
            <v>7.1599999999998545</v>
          </cell>
          <cell r="EA668">
            <v>-14.319999999999709</v>
          </cell>
          <cell r="EB668">
            <v>-21.479999999999563</v>
          </cell>
          <cell r="EC668">
            <v>-12.529999999998836</v>
          </cell>
          <cell r="ED668">
            <v>-8.9500000000007276</v>
          </cell>
        </row>
        <row r="669"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56.070000000036089</v>
          </cell>
          <cell r="BF669">
            <v>2.6699999999982538</v>
          </cell>
          <cell r="BG669">
            <v>-3.5599999999994907</v>
          </cell>
          <cell r="BH669">
            <v>1.7800000000024738</v>
          </cell>
          <cell r="BI669">
            <v>13.349999999998545</v>
          </cell>
          <cell r="BJ669">
            <v>2.6700000000000728</v>
          </cell>
          <cell r="BK669">
            <v>8.0100000000002183</v>
          </cell>
          <cell r="BL669">
            <v>-2.6700000000000728</v>
          </cell>
          <cell r="BM669">
            <v>10.680000000000291</v>
          </cell>
          <cell r="BN669">
            <v>1.7799999999988358</v>
          </cell>
          <cell r="BO669">
            <v>8.0099999999983993</v>
          </cell>
          <cell r="BP669">
            <v>7.1199999999989814</v>
          </cell>
          <cell r="BQ669">
            <v>6.2299999999995634</v>
          </cell>
          <cell r="BR669">
            <v>146.85000000003492</v>
          </cell>
          <cell r="BS669">
            <v>6.2299999999995634</v>
          </cell>
          <cell r="BT669">
            <v>2.6700000000000728</v>
          </cell>
          <cell r="BU669">
            <v>1.7799999999988358</v>
          </cell>
          <cell r="BV669">
            <v>18.690000000000509</v>
          </cell>
          <cell r="BW669">
            <v>6.2299999999995634</v>
          </cell>
          <cell r="BX669">
            <v>7.1199999999989814</v>
          </cell>
          <cell r="BY669">
            <v>8.0099999999983993</v>
          </cell>
          <cell r="BZ669">
            <v>11.569999999999709</v>
          </cell>
          <cell r="CA669">
            <v>65.860000000000582</v>
          </cell>
          <cell r="CB669">
            <v>4.4500000000007276</v>
          </cell>
          <cell r="CC669">
            <v>0</v>
          </cell>
          <cell r="CD669">
            <v>14.239999999997963</v>
          </cell>
          <cell r="CE669">
            <v>89.889999999955762</v>
          </cell>
          <cell r="CF669">
            <v>9.7900000000008731</v>
          </cell>
          <cell r="CG669">
            <v>3.5599999999994907</v>
          </cell>
          <cell r="CH669">
            <v>-0.8900000000030559</v>
          </cell>
          <cell r="CI669">
            <v>10.680000000000291</v>
          </cell>
          <cell r="CJ669">
            <v>2.6700000000000728</v>
          </cell>
          <cell r="CK669">
            <v>15.1299999999992</v>
          </cell>
          <cell r="CL669">
            <v>12.459999999999127</v>
          </cell>
          <cell r="CM669">
            <v>13.350000000000364</v>
          </cell>
          <cell r="CN669">
            <v>0.88999999999941792</v>
          </cell>
          <cell r="CO669">
            <v>3.5599999999976717</v>
          </cell>
          <cell r="CP669">
            <v>14.239999999999782</v>
          </cell>
          <cell r="CQ669">
            <v>4.4500000000007276</v>
          </cell>
          <cell r="CR669">
            <v>34.709999999991851</v>
          </cell>
          <cell r="CS669">
            <v>-6.2299999999995634</v>
          </cell>
          <cell r="CT669">
            <v>12.459999999999127</v>
          </cell>
          <cell r="CU669">
            <v>9.7900000000008731</v>
          </cell>
          <cell r="CV669">
            <v>8.8999999999996362</v>
          </cell>
          <cell r="CW669">
            <v>13.350000000000364</v>
          </cell>
          <cell r="CX669">
            <v>4.4500000000007276</v>
          </cell>
          <cell r="CY669">
            <v>2.6700000000000728</v>
          </cell>
          <cell r="CZ669">
            <v>12.459999999999127</v>
          </cell>
          <cell r="DA669">
            <v>-20.470000000001164</v>
          </cell>
          <cell r="DB669">
            <v>1.7799999999988358</v>
          </cell>
          <cell r="DC669">
            <v>0</v>
          </cell>
          <cell r="DD669">
            <v>-4.4499999999970896</v>
          </cell>
          <cell r="DE669">
            <v>100.56999999994878</v>
          </cell>
          <cell r="DF669">
            <v>11.569999999999709</v>
          </cell>
          <cell r="DG669">
            <v>8.0100000000002183</v>
          </cell>
          <cell r="DH669">
            <v>6.2299999999995634</v>
          </cell>
          <cell r="DI669">
            <v>5.3400000000001455</v>
          </cell>
          <cell r="DJ669">
            <v>9.7899999999990541</v>
          </cell>
          <cell r="DK669">
            <v>10.680000000000291</v>
          </cell>
          <cell r="DL669">
            <v>2.6700000000000728</v>
          </cell>
          <cell r="DM669">
            <v>15.1299999999992</v>
          </cell>
          <cell r="DN669">
            <v>8.8999999999996362</v>
          </cell>
          <cell r="DO669">
            <v>4.4499999999989086</v>
          </cell>
          <cell r="DP669">
            <v>8.8999999999996362</v>
          </cell>
          <cell r="DQ669">
            <v>8.8999999999978172</v>
          </cell>
          <cell r="DR669">
            <v>51.910000000032596</v>
          </cell>
          <cell r="DS669">
            <v>7.1599999999998545</v>
          </cell>
          <cell r="DT669">
            <v>8.9500000000007276</v>
          </cell>
          <cell r="DU669">
            <v>7.1599999999998545</v>
          </cell>
          <cell r="DV669">
            <v>0</v>
          </cell>
          <cell r="DW669">
            <v>-1.7899999999972351</v>
          </cell>
          <cell r="DX669">
            <v>1.7899999999972351</v>
          </cell>
          <cell r="DY669">
            <v>-10.740000000001601</v>
          </cell>
          <cell r="DZ669">
            <v>-7.1599999999998545</v>
          </cell>
          <cell r="EA669">
            <v>12.529999999998836</v>
          </cell>
          <cell r="EB669">
            <v>17.899999999997817</v>
          </cell>
          <cell r="EC669">
            <v>16.110000000000582</v>
          </cell>
          <cell r="ED669">
            <v>0</v>
          </cell>
        </row>
        <row r="670"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-22.769999999989523</v>
          </cell>
          <cell r="BF670">
            <v>4.9500000000007276</v>
          </cell>
          <cell r="BG670">
            <v>8.9099999999998545</v>
          </cell>
          <cell r="BH670">
            <v>-2.9700000000011642</v>
          </cell>
          <cell r="BI670">
            <v>-0.98999999999796273</v>
          </cell>
          <cell r="BJ670">
            <v>-7.9199999999982538</v>
          </cell>
          <cell r="BK670">
            <v>-4.9500000000007276</v>
          </cell>
          <cell r="BL670">
            <v>0.99000000000160071</v>
          </cell>
          <cell r="BM670">
            <v>-11.880000000001019</v>
          </cell>
          <cell r="BN670">
            <v>2.9700000000011642</v>
          </cell>
          <cell r="BO670">
            <v>5.9399999999986903</v>
          </cell>
          <cell r="BP670">
            <v>-11.880000000001019</v>
          </cell>
          <cell r="BQ670">
            <v>-5.9399999999986903</v>
          </cell>
          <cell r="BR670">
            <v>-179.19000000000233</v>
          </cell>
          <cell r="BS670">
            <v>-4.9500000000007276</v>
          </cell>
          <cell r="BT670">
            <v>-4.9500000000007276</v>
          </cell>
          <cell r="BU670">
            <v>3.9599999999991269</v>
          </cell>
          <cell r="BV670">
            <v>4.9500000000007276</v>
          </cell>
          <cell r="BW670">
            <v>-1.9799999999995634</v>
          </cell>
          <cell r="BX670">
            <v>-17.819999999999709</v>
          </cell>
          <cell r="BY670">
            <v>-4.9500000000007276</v>
          </cell>
          <cell r="BZ670">
            <v>-24.75</v>
          </cell>
          <cell r="CA670">
            <v>-85.140000000003056</v>
          </cell>
          <cell r="CB670">
            <v>-15.840000000000146</v>
          </cell>
          <cell r="CC670">
            <v>-8.9099999999998545</v>
          </cell>
          <cell r="CD670">
            <v>-18.81000000000131</v>
          </cell>
          <cell r="CE670">
            <v>-34.650000000023283</v>
          </cell>
          <cell r="CF670">
            <v>-9.9000000000014552</v>
          </cell>
          <cell r="CG670">
            <v>0</v>
          </cell>
          <cell r="CH670">
            <v>-1.9799999999995634</v>
          </cell>
          <cell r="CI670">
            <v>-11.880000000001019</v>
          </cell>
          <cell r="CJ670">
            <v>-2.9699999999975262</v>
          </cell>
          <cell r="CK670">
            <v>-14.849999999998545</v>
          </cell>
          <cell r="CL670">
            <v>0.98999999999796273</v>
          </cell>
          <cell r="CM670">
            <v>1.9799999999995634</v>
          </cell>
          <cell r="CN670">
            <v>0.98999999999796273</v>
          </cell>
          <cell r="CO670">
            <v>-2.9699999999975262</v>
          </cell>
          <cell r="CP670">
            <v>-2.9700000000011642</v>
          </cell>
          <cell r="CQ670">
            <v>8.9099999999998545</v>
          </cell>
          <cell r="CR670">
            <v>34.649999999965075</v>
          </cell>
          <cell r="CS670">
            <v>9.9000000000014552</v>
          </cell>
          <cell r="CT670">
            <v>2.9699999999975262</v>
          </cell>
          <cell r="CU670">
            <v>2.9700000000011642</v>
          </cell>
          <cell r="CV670">
            <v>-4.9500000000007276</v>
          </cell>
          <cell r="CW670">
            <v>-0.99000000000160071</v>
          </cell>
          <cell r="CX670">
            <v>-2.9699999999975262</v>
          </cell>
          <cell r="CY670">
            <v>8.9099999999980355</v>
          </cell>
          <cell r="CZ670">
            <v>-19.80000000000291</v>
          </cell>
          <cell r="DA670">
            <v>30.68999999999869</v>
          </cell>
          <cell r="DB670">
            <v>-5.9399999999986903</v>
          </cell>
          <cell r="DC670">
            <v>5.9399999999986903</v>
          </cell>
          <cell r="DD670">
            <v>7.9200000000018917</v>
          </cell>
          <cell r="DE670">
            <v>-88.10999999998603</v>
          </cell>
          <cell r="DF670">
            <v>-13.860000000000582</v>
          </cell>
          <cell r="DG670">
            <v>-4.9500000000007276</v>
          </cell>
          <cell r="DH670">
            <v>-9.8999999999978172</v>
          </cell>
          <cell r="DI670">
            <v>-2.9700000000011642</v>
          </cell>
          <cell r="DJ670">
            <v>0.99000000000160071</v>
          </cell>
          <cell r="DK670">
            <v>-3.9600000000009459</v>
          </cell>
          <cell r="DL670">
            <v>-5.9399999999986903</v>
          </cell>
          <cell r="DM670">
            <v>-11.8799999999992</v>
          </cell>
          <cell r="DN670">
            <v>-7.9200000000018917</v>
          </cell>
          <cell r="DO670">
            <v>-8.9099999999998545</v>
          </cell>
          <cell r="DP670">
            <v>-7.9199999999982538</v>
          </cell>
          <cell r="DQ670">
            <v>-10.889999999999418</v>
          </cell>
          <cell r="DR670">
            <v>-72.27000000004773</v>
          </cell>
          <cell r="DS670">
            <v>-0.99000000000160071</v>
          </cell>
          <cell r="DT670">
            <v>-12.8700000000008</v>
          </cell>
          <cell r="DU670">
            <v>-8.9099999999998545</v>
          </cell>
          <cell r="DV670">
            <v>-9.8999999999996362</v>
          </cell>
          <cell r="DW670">
            <v>-5.9400000000005093</v>
          </cell>
          <cell r="DX670">
            <v>-9.8999999999996362</v>
          </cell>
          <cell r="DY670">
            <v>3.9600000000009459</v>
          </cell>
          <cell r="DZ670">
            <v>3.9600000000009459</v>
          </cell>
          <cell r="EA670">
            <v>-7.9200000000000728</v>
          </cell>
          <cell r="EB670">
            <v>-11.879999999997381</v>
          </cell>
          <cell r="EC670">
            <v>-6.9299999999966531</v>
          </cell>
          <cell r="ED670">
            <v>-4.9500000000007276</v>
          </cell>
        </row>
        <row r="671"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65.339999999967404</v>
          </cell>
          <cell r="BF671">
            <v>2.9700000000011642</v>
          </cell>
          <cell r="BG671">
            <v>-3.9599999999991269</v>
          </cell>
          <cell r="BH671">
            <v>1.9799999999995634</v>
          </cell>
          <cell r="BI671">
            <v>14.850000000000364</v>
          </cell>
          <cell r="BJ671">
            <v>4.9500000000007276</v>
          </cell>
          <cell r="BK671">
            <v>7.9200000000000728</v>
          </cell>
          <cell r="BL671">
            <v>-0.98999999999978172</v>
          </cell>
          <cell r="BM671">
            <v>11.880000000001019</v>
          </cell>
          <cell r="BN671">
            <v>1.9799999999995634</v>
          </cell>
          <cell r="BO671">
            <v>8.9099999999998545</v>
          </cell>
          <cell r="BP671">
            <v>7.9200000000018917</v>
          </cell>
          <cell r="BQ671">
            <v>6.930000000000291</v>
          </cell>
          <cell r="BR671">
            <v>165.3300000000454</v>
          </cell>
          <cell r="BS671">
            <v>6.930000000000291</v>
          </cell>
          <cell r="BT671">
            <v>2.9699999999975262</v>
          </cell>
          <cell r="BU671">
            <v>1.9799999999995634</v>
          </cell>
          <cell r="BV671">
            <v>19.800000000001091</v>
          </cell>
          <cell r="BW671">
            <v>5.9399999999986903</v>
          </cell>
          <cell r="BX671">
            <v>10.889999999999418</v>
          </cell>
          <cell r="BY671">
            <v>9.8999999999996362</v>
          </cell>
          <cell r="BZ671">
            <v>12.869999999998981</v>
          </cell>
          <cell r="CA671">
            <v>73.260000000000218</v>
          </cell>
          <cell r="CB671">
            <v>4.9500000000007276</v>
          </cell>
          <cell r="CC671">
            <v>0</v>
          </cell>
          <cell r="CD671">
            <v>15.840000000000146</v>
          </cell>
          <cell r="CE671">
            <v>102.96000000002095</v>
          </cell>
          <cell r="CF671">
            <v>10.889999999999418</v>
          </cell>
          <cell r="CG671">
            <v>3.9600000000027649</v>
          </cell>
          <cell r="CH671">
            <v>-0.99000000000160071</v>
          </cell>
          <cell r="CI671">
            <v>12.869999999998981</v>
          </cell>
          <cell r="CJ671">
            <v>2.9700000000011642</v>
          </cell>
          <cell r="CK671">
            <v>16.830000000001746</v>
          </cell>
          <cell r="CL671">
            <v>13.859999999998763</v>
          </cell>
          <cell r="CM671">
            <v>16.829999999999927</v>
          </cell>
          <cell r="CN671">
            <v>0.98999999999978172</v>
          </cell>
          <cell r="CO671">
            <v>3.9599999999991269</v>
          </cell>
          <cell r="CP671">
            <v>15.840000000000146</v>
          </cell>
          <cell r="CQ671">
            <v>4.9500000000007276</v>
          </cell>
          <cell r="CR671">
            <v>44.550000000046566</v>
          </cell>
          <cell r="CS671">
            <v>-6.930000000000291</v>
          </cell>
          <cell r="CT671">
            <v>13.860000000000582</v>
          </cell>
          <cell r="CU671">
            <v>10.889999999999418</v>
          </cell>
          <cell r="CV671">
            <v>10.889999999999418</v>
          </cell>
          <cell r="CW671">
            <v>15.840000000000146</v>
          </cell>
          <cell r="CX671">
            <v>6.930000000000291</v>
          </cell>
          <cell r="CY671">
            <v>4.9500000000007276</v>
          </cell>
          <cell r="CZ671">
            <v>13.860000000000582</v>
          </cell>
          <cell r="DA671">
            <v>-22.770000000000437</v>
          </cell>
          <cell r="DB671">
            <v>1.9799999999995634</v>
          </cell>
          <cell r="DC671">
            <v>0</v>
          </cell>
          <cell r="DD671">
            <v>-4.9500000000007276</v>
          </cell>
          <cell r="DE671">
            <v>113.84999999994761</v>
          </cell>
          <cell r="DF671">
            <v>12.869999999998981</v>
          </cell>
          <cell r="DG671">
            <v>8.9099999999998545</v>
          </cell>
          <cell r="DH671">
            <v>7.9199999999982538</v>
          </cell>
          <cell r="DI671">
            <v>7.9200000000000728</v>
          </cell>
          <cell r="DJ671">
            <v>11.8799999999992</v>
          </cell>
          <cell r="DK671">
            <v>12.869999999998981</v>
          </cell>
          <cell r="DL671">
            <v>0</v>
          </cell>
          <cell r="DM671">
            <v>16.829999999999927</v>
          </cell>
          <cell r="DN671">
            <v>9.8999999999996362</v>
          </cell>
          <cell r="DO671">
            <v>4.9500000000007276</v>
          </cell>
          <cell r="DP671">
            <v>9.8999999999978172</v>
          </cell>
          <cell r="DQ671">
            <v>9.8999999999978172</v>
          </cell>
          <cell r="DR671">
            <v>26.730000000010477</v>
          </cell>
          <cell r="DS671">
            <v>3.9599999999991269</v>
          </cell>
          <cell r="DT671">
            <v>4.9500000000007276</v>
          </cell>
          <cell r="DU671">
            <v>3.9600000000009459</v>
          </cell>
          <cell r="DV671">
            <v>0</v>
          </cell>
          <cell r="DW671">
            <v>-0.98999999999978172</v>
          </cell>
          <cell r="DX671">
            <v>0.98999999999978172</v>
          </cell>
          <cell r="DY671">
            <v>-6.930000000000291</v>
          </cell>
          <cell r="DZ671">
            <v>-4.9500000000007276</v>
          </cell>
          <cell r="EA671">
            <v>6.930000000000291</v>
          </cell>
          <cell r="EB671">
            <v>9.8999999999996362</v>
          </cell>
          <cell r="EC671">
            <v>8.9099999999998545</v>
          </cell>
          <cell r="ED671">
            <v>0</v>
          </cell>
        </row>
        <row r="672"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-33.75</v>
          </cell>
          <cell r="BF672">
            <v>6.25</v>
          </cell>
          <cell r="BG672">
            <v>11.25</v>
          </cell>
          <cell r="BH672">
            <v>-3.75</v>
          </cell>
          <cell r="BI672">
            <v>-1.25</v>
          </cell>
          <cell r="BJ672">
            <v>-11.25</v>
          </cell>
          <cell r="BK672">
            <v>-5</v>
          </cell>
          <cell r="BL672">
            <v>-3.75</v>
          </cell>
          <cell r="BM672">
            <v>-15</v>
          </cell>
          <cell r="BN672">
            <v>3.75</v>
          </cell>
          <cell r="BO672">
            <v>7.5</v>
          </cell>
          <cell r="BP672">
            <v>-15</v>
          </cell>
          <cell r="BQ672">
            <v>-7.5</v>
          </cell>
          <cell r="BR672">
            <v>-222.5</v>
          </cell>
          <cell r="BS672">
            <v>-6.25</v>
          </cell>
          <cell r="BT672">
            <v>-6.25</v>
          </cell>
          <cell r="BU672">
            <v>5</v>
          </cell>
          <cell r="BV672">
            <v>6.25</v>
          </cell>
          <cell r="BW672">
            <v>-2.5</v>
          </cell>
          <cell r="BX672">
            <v>-18.75</v>
          </cell>
          <cell r="BY672">
            <v>-6.25</v>
          </cell>
          <cell r="BZ672">
            <v>-31.25</v>
          </cell>
          <cell r="CA672">
            <v>-107.5</v>
          </cell>
          <cell r="CB672">
            <v>-20</v>
          </cell>
          <cell r="CC672">
            <v>-11.25</v>
          </cell>
          <cell r="CD672">
            <v>-23.75</v>
          </cell>
          <cell r="CE672">
            <v>-35</v>
          </cell>
          <cell r="CF672">
            <v>-12.5</v>
          </cell>
          <cell r="CG672">
            <v>0</v>
          </cell>
          <cell r="CH672">
            <v>-2.5</v>
          </cell>
          <cell r="CI672">
            <v>-15</v>
          </cell>
          <cell r="CJ672">
            <v>-3.75</v>
          </cell>
          <cell r="CK672">
            <v>-16.25</v>
          </cell>
          <cell r="CL672">
            <v>8.75</v>
          </cell>
          <cell r="CM672">
            <v>1.25</v>
          </cell>
          <cell r="CN672">
            <v>1.25</v>
          </cell>
          <cell r="CO672">
            <v>-3.75</v>
          </cell>
          <cell r="CP672">
            <v>-3.75</v>
          </cell>
          <cell r="CQ672">
            <v>11.25</v>
          </cell>
          <cell r="CR672">
            <v>41.25</v>
          </cell>
          <cell r="CS672">
            <v>12.5</v>
          </cell>
          <cell r="CT672">
            <v>3.75</v>
          </cell>
          <cell r="CU672">
            <v>3.75</v>
          </cell>
          <cell r="CV672">
            <v>-6.25</v>
          </cell>
          <cell r="CW672">
            <v>-1.25</v>
          </cell>
          <cell r="CX672">
            <v>-2.5</v>
          </cell>
          <cell r="CY672">
            <v>7.5</v>
          </cell>
          <cell r="CZ672">
            <v>-25</v>
          </cell>
          <cell r="DA672">
            <v>38.75</v>
          </cell>
          <cell r="DB672">
            <v>-7.5</v>
          </cell>
          <cell r="DC672">
            <v>7.5</v>
          </cell>
          <cell r="DD672">
            <v>10</v>
          </cell>
          <cell r="DE672">
            <v>-112.5</v>
          </cell>
          <cell r="DF672">
            <v>-17.5</v>
          </cell>
          <cell r="DG672">
            <v>-6.25</v>
          </cell>
          <cell r="DH672">
            <v>-12.5</v>
          </cell>
          <cell r="DI672">
            <v>-3.75</v>
          </cell>
          <cell r="DJ672">
            <v>1.25</v>
          </cell>
          <cell r="DK672">
            <v>-2.5</v>
          </cell>
          <cell r="DL672">
            <v>-11.25</v>
          </cell>
          <cell r="DM672">
            <v>-15</v>
          </cell>
          <cell r="DN672">
            <v>-10</v>
          </cell>
          <cell r="DO672">
            <v>-11.25</v>
          </cell>
          <cell r="DP672">
            <v>-10</v>
          </cell>
          <cell r="DQ672">
            <v>-13.75</v>
          </cell>
          <cell r="DR672">
            <v>-92.5</v>
          </cell>
          <cell r="DS672">
            <v>-1.25</v>
          </cell>
          <cell r="DT672">
            <v>-16.25</v>
          </cell>
          <cell r="DU672">
            <v>-11.25</v>
          </cell>
          <cell r="DV672">
            <v>-12.5</v>
          </cell>
          <cell r="DW672">
            <v>-7.5</v>
          </cell>
          <cell r="DX672">
            <v>-13.75</v>
          </cell>
          <cell r="DY672">
            <v>5</v>
          </cell>
          <cell r="DZ672">
            <v>5</v>
          </cell>
          <cell r="EA672">
            <v>-10</v>
          </cell>
          <cell r="EB672">
            <v>-15</v>
          </cell>
          <cell r="EC672">
            <v>-8.75</v>
          </cell>
          <cell r="ED672">
            <v>-6.25</v>
          </cell>
        </row>
        <row r="673"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96.25</v>
          </cell>
          <cell r="BF673">
            <v>3.75</v>
          </cell>
          <cell r="BG673">
            <v>-5</v>
          </cell>
          <cell r="BH673">
            <v>2.5</v>
          </cell>
          <cell r="BI673">
            <v>18.75</v>
          </cell>
          <cell r="BJ673">
            <v>10</v>
          </cell>
          <cell r="BK673">
            <v>13.75</v>
          </cell>
          <cell r="BL673">
            <v>5</v>
          </cell>
          <cell r="BM673">
            <v>15</v>
          </cell>
          <cell r="BN673">
            <v>2.5</v>
          </cell>
          <cell r="BO673">
            <v>11.25</v>
          </cell>
          <cell r="BP673">
            <v>10</v>
          </cell>
          <cell r="BQ673">
            <v>8.75</v>
          </cell>
          <cell r="BR673">
            <v>205</v>
          </cell>
          <cell r="BS673">
            <v>8.75</v>
          </cell>
          <cell r="BT673">
            <v>3.75</v>
          </cell>
          <cell r="BU673">
            <v>2.5</v>
          </cell>
          <cell r="BV673">
            <v>25</v>
          </cell>
          <cell r="BW673">
            <v>7.5</v>
          </cell>
          <cell r="BX673">
            <v>11.25</v>
          </cell>
          <cell r="BY673">
            <v>12.5</v>
          </cell>
          <cell r="BZ673">
            <v>15</v>
          </cell>
          <cell r="CA673">
            <v>92.5</v>
          </cell>
          <cell r="CB673">
            <v>6.25</v>
          </cell>
          <cell r="CC673">
            <v>0</v>
          </cell>
          <cell r="CD673">
            <v>20</v>
          </cell>
          <cell r="CE673">
            <v>126.25</v>
          </cell>
          <cell r="CF673">
            <v>13.75</v>
          </cell>
          <cell r="CG673">
            <v>5</v>
          </cell>
          <cell r="CH673">
            <v>-1.25</v>
          </cell>
          <cell r="CI673">
            <v>16.25</v>
          </cell>
          <cell r="CJ673">
            <v>3.75</v>
          </cell>
          <cell r="CK673">
            <v>21.25</v>
          </cell>
          <cell r="CL673">
            <v>13.75</v>
          </cell>
          <cell r="CM673">
            <v>21.25</v>
          </cell>
          <cell r="CN673">
            <v>1.25</v>
          </cell>
          <cell r="CO673">
            <v>5</v>
          </cell>
          <cell r="CP673">
            <v>20</v>
          </cell>
          <cell r="CQ673">
            <v>6.25</v>
          </cell>
          <cell r="CR673">
            <v>53.75</v>
          </cell>
          <cell r="CS673">
            <v>-8.75</v>
          </cell>
          <cell r="CT673">
            <v>17.5</v>
          </cell>
          <cell r="CU673">
            <v>13.75</v>
          </cell>
          <cell r="CV673">
            <v>13.75</v>
          </cell>
          <cell r="CW673">
            <v>21.25</v>
          </cell>
          <cell r="CX673">
            <v>5</v>
          </cell>
          <cell r="CY673">
            <v>6.25</v>
          </cell>
          <cell r="CZ673">
            <v>17.5</v>
          </cell>
          <cell r="DA673">
            <v>-28.75</v>
          </cell>
          <cell r="DB673">
            <v>2.5</v>
          </cell>
          <cell r="DC673">
            <v>0</v>
          </cell>
          <cell r="DD673">
            <v>-6.25</v>
          </cell>
          <cell r="DE673">
            <v>147.5</v>
          </cell>
          <cell r="DF673">
            <v>16.25</v>
          </cell>
          <cell r="DG673">
            <v>11.25</v>
          </cell>
          <cell r="DH673">
            <v>10</v>
          </cell>
          <cell r="DI673">
            <v>10</v>
          </cell>
          <cell r="DJ673">
            <v>13.75</v>
          </cell>
          <cell r="DK673">
            <v>16.25</v>
          </cell>
          <cell r="DL673">
            <v>6.25</v>
          </cell>
          <cell r="DM673">
            <v>20</v>
          </cell>
          <cell r="DN673">
            <v>12.5</v>
          </cell>
          <cell r="DO673">
            <v>6.25</v>
          </cell>
          <cell r="DP673">
            <v>12.5</v>
          </cell>
          <cell r="DQ673">
            <v>12.5</v>
          </cell>
          <cell r="DR673">
            <v>35</v>
          </cell>
          <cell r="DS673">
            <v>5</v>
          </cell>
          <cell r="DT673">
            <v>6.25</v>
          </cell>
          <cell r="DU673">
            <v>5</v>
          </cell>
          <cell r="DV673">
            <v>0</v>
          </cell>
          <cell r="DW673">
            <v>-1.25</v>
          </cell>
          <cell r="DX673">
            <v>1.25</v>
          </cell>
          <cell r="DY673">
            <v>-7.5</v>
          </cell>
          <cell r="DZ673">
            <v>-6.25</v>
          </cell>
          <cell r="EA673">
            <v>8.75</v>
          </cell>
          <cell r="EB673">
            <v>12.5</v>
          </cell>
          <cell r="EC673">
            <v>11.25</v>
          </cell>
          <cell r="ED673">
            <v>0</v>
          </cell>
        </row>
        <row r="674"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0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0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  <cell r="DG674">
            <v>0</v>
          </cell>
          <cell r="DH674">
            <v>0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  <cell r="DV674">
            <v>0</v>
          </cell>
          <cell r="DW674">
            <v>0</v>
          </cell>
          <cell r="DX674">
            <v>0</v>
          </cell>
          <cell r="DY674">
            <v>0</v>
          </cell>
          <cell r="DZ674">
            <v>0</v>
          </cell>
          <cell r="EA674">
            <v>0</v>
          </cell>
          <cell r="EB674">
            <v>0</v>
          </cell>
          <cell r="EC674">
            <v>0</v>
          </cell>
          <cell r="ED674">
            <v>0</v>
          </cell>
        </row>
        <row r="675"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0</v>
          </cell>
          <cell r="CB675">
            <v>0</v>
          </cell>
          <cell r="CC675">
            <v>0</v>
          </cell>
          <cell r="CD675">
            <v>0</v>
          </cell>
          <cell r="CE675">
            <v>0</v>
          </cell>
          <cell r="CF675">
            <v>0</v>
          </cell>
          <cell r="CG675">
            <v>0</v>
          </cell>
          <cell r="CH675">
            <v>0</v>
          </cell>
          <cell r="CI675">
            <v>0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P675">
            <v>0</v>
          </cell>
          <cell r="CQ675">
            <v>0</v>
          </cell>
          <cell r="CR675">
            <v>0</v>
          </cell>
          <cell r="CS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0</v>
          </cell>
          <cell r="CZ675">
            <v>0</v>
          </cell>
          <cell r="DA675">
            <v>0</v>
          </cell>
          <cell r="DB675">
            <v>0</v>
          </cell>
          <cell r="DC675">
            <v>0</v>
          </cell>
          <cell r="DD675">
            <v>0</v>
          </cell>
          <cell r="DE675">
            <v>0</v>
          </cell>
          <cell r="DF675">
            <v>0</v>
          </cell>
          <cell r="DG675">
            <v>0</v>
          </cell>
          <cell r="DH675">
            <v>0</v>
          </cell>
          <cell r="DI675">
            <v>0</v>
          </cell>
          <cell r="DJ675">
            <v>0</v>
          </cell>
          <cell r="DK675">
            <v>0</v>
          </cell>
          <cell r="DL675">
            <v>0</v>
          </cell>
          <cell r="DM675">
            <v>0</v>
          </cell>
          <cell r="DN675">
            <v>0</v>
          </cell>
          <cell r="DO675">
            <v>0</v>
          </cell>
          <cell r="DP675">
            <v>0</v>
          </cell>
          <cell r="DQ675">
            <v>0</v>
          </cell>
          <cell r="DR675">
            <v>0</v>
          </cell>
          <cell r="DS675">
            <v>0</v>
          </cell>
          <cell r="DT675">
            <v>0</v>
          </cell>
          <cell r="DU675">
            <v>0</v>
          </cell>
          <cell r="DV675">
            <v>0</v>
          </cell>
          <cell r="DW675">
            <v>0</v>
          </cell>
          <cell r="DX675">
            <v>0</v>
          </cell>
          <cell r="DY675">
            <v>0</v>
          </cell>
          <cell r="DZ675">
            <v>0</v>
          </cell>
          <cell r="EA675">
            <v>0</v>
          </cell>
          <cell r="EB675">
            <v>0</v>
          </cell>
          <cell r="EC675">
            <v>0</v>
          </cell>
          <cell r="ED675">
            <v>0</v>
          </cell>
        </row>
        <row r="676"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  <cell r="BZ676">
            <v>0</v>
          </cell>
          <cell r="CA676">
            <v>0</v>
          </cell>
          <cell r="CB676">
            <v>0</v>
          </cell>
          <cell r="CC676">
            <v>0</v>
          </cell>
          <cell r="CD676">
            <v>0</v>
          </cell>
          <cell r="CE676">
            <v>0</v>
          </cell>
          <cell r="CF676">
            <v>0</v>
          </cell>
          <cell r="CG676">
            <v>0</v>
          </cell>
          <cell r="CH676">
            <v>0</v>
          </cell>
          <cell r="CI676">
            <v>0</v>
          </cell>
          <cell r="CJ676">
            <v>0</v>
          </cell>
          <cell r="CK676">
            <v>0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P676">
            <v>0</v>
          </cell>
          <cell r="CQ676">
            <v>0</v>
          </cell>
          <cell r="CR676">
            <v>0</v>
          </cell>
          <cell r="CS676">
            <v>0</v>
          </cell>
          <cell r="CT676">
            <v>0</v>
          </cell>
          <cell r="CU676">
            <v>0</v>
          </cell>
          <cell r="CV676">
            <v>0</v>
          </cell>
          <cell r="CW676">
            <v>0</v>
          </cell>
          <cell r="CX676">
            <v>0</v>
          </cell>
          <cell r="CY676">
            <v>0</v>
          </cell>
          <cell r="CZ676">
            <v>0</v>
          </cell>
          <cell r="DA676">
            <v>0</v>
          </cell>
          <cell r="DB676">
            <v>0</v>
          </cell>
          <cell r="DC676">
            <v>0</v>
          </cell>
          <cell r="DD676">
            <v>0</v>
          </cell>
          <cell r="DE676">
            <v>0</v>
          </cell>
          <cell r="DF676">
            <v>0</v>
          </cell>
          <cell r="DG676">
            <v>0</v>
          </cell>
          <cell r="DH676">
            <v>0</v>
          </cell>
          <cell r="DI676">
            <v>0</v>
          </cell>
          <cell r="DJ676">
            <v>0</v>
          </cell>
          <cell r="DK676">
            <v>0</v>
          </cell>
          <cell r="DL676">
            <v>0</v>
          </cell>
          <cell r="DM676">
            <v>0</v>
          </cell>
          <cell r="DN676">
            <v>0</v>
          </cell>
          <cell r="DO676">
            <v>0</v>
          </cell>
          <cell r="DP676">
            <v>0</v>
          </cell>
          <cell r="DQ676">
            <v>0</v>
          </cell>
          <cell r="DR676">
            <v>0</v>
          </cell>
          <cell r="DS676">
            <v>0</v>
          </cell>
          <cell r="DT676">
            <v>0</v>
          </cell>
          <cell r="DU676">
            <v>0</v>
          </cell>
          <cell r="DV676">
            <v>0</v>
          </cell>
          <cell r="DW676">
            <v>0</v>
          </cell>
          <cell r="DX676">
            <v>0</v>
          </cell>
          <cell r="DY676">
            <v>0</v>
          </cell>
          <cell r="DZ676">
            <v>0</v>
          </cell>
          <cell r="EA676">
            <v>0</v>
          </cell>
          <cell r="EB676">
            <v>0</v>
          </cell>
          <cell r="EC676">
            <v>0</v>
          </cell>
          <cell r="ED676">
            <v>0</v>
          </cell>
        </row>
        <row r="677"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  <cell r="BZ677">
            <v>0</v>
          </cell>
          <cell r="CA677">
            <v>0</v>
          </cell>
          <cell r="CB677">
            <v>0</v>
          </cell>
          <cell r="CC677">
            <v>0</v>
          </cell>
          <cell r="CD677">
            <v>0</v>
          </cell>
          <cell r="CE677">
            <v>0</v>
          </cell>
          <cell r="CF677">
            <v>0</v>
          </cell>
          <cell r="CG677">
            <v>0</v>
          </cell>
          <cell r="CH677">
            <v>0</v>
          </cell>
          <cell r="CI677">
            <v>0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P677">
            <v>0</v>
          </cell>
          <cell r="CQ677">
            <v>0</v>
          </cell>
          <cell r="CR677">
            <v>0</v>
          </cell>
          <cell r="CS677">
            <v>0</v>
          </cell>
          <cell r="CT677">
            <v>0</v>
          </cell>
          <cell r="CU677">
            <v>0</v>
          </cell>
          <cell r="CV677">
            <v>0</v>
          </cell>
          <cell r="CW677">
            <v>0</v>
          </cell>
          <cell r="CX677">
            <v>0</v>
          </cell>
          <cell r="CY677">
            <v>0</v>
          </cell>
          <cell r="CZ677">
            <v>0</v>
          </cell>
          <cell r="DA677">
            <v>0</v>
          </cell>
          <cell r="DB677">
            <v>0</v>
          </cell>
          <cell r="DC677">
            <v>0</v>
          </cell>
          <cell r="DD677">
            <v>0</v>
          </cell>
          <cell r="DE677">
            <v>0</v>
          </cell>
          <cell r="DF677">
            <v>0</v>
          </cell>
          <cell r="DG677">
            <v>0</v>
          </cell>
          <cell r="DH677">
            <v>0</v>
          </cell>
          <cell r="DI677">
            <v>0</v>
          </cell>
          <cell r="DJ677">
            <v>0</v>
          </cell>
          <cell r="DK677">
            <v>0</v>
          </cell>
          <cell r="DL677">
            <v>0</v>
          </cell>
          <cell r="DM677">
            <v>0</v>
          </cell>
          <cell r="DN677">
            <v>0</v>
          </cell>
          <cell r="DO677">
            <v>0</v>
          </cell>
          <cell r="DP677">
            <v>0</v>
          </cell>
          <cell r="DQ677">
            <v>0</v>
          </cell>
          <cell r="DR677">
            <v>0</v>
          </cell>
          <cell r="DS677">
            <v>0</v>
          </cell>
          <cell r="DT677">
            <v>0</v>
          </cell>
          <cell r="DU677">
            <v>0</v>
          </cell>
          <cell r="DV677">
            <v>0</v>
          </cell>
          <cell r="DW677">
            <v>0</v>
          </cell>
          <cell r="DX677">
            <v>0</v>
          </cell>
          <cell r="DY677">
            <v>0</v>
          </cell>
          <cell r="DZ677">
            <v>0</v>
          </cell>
          <cell r="EA677">
            <v>0</v>
          </cell>
          <cell r="EB677">
            <v>0</v>
          </cell>
          <cell r="EC677">
            <v>0</v>
          </cell>
          <cell r="ED677">
            <v>0</v>
          </cell>
        </row>
        <row r="678"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  <cell r="BZ678">
            <v>0</v>
          </cell>
          <cell r="CA678">
            <v>0</v>
          </cell>
          <cell r="CB678">
            <v>0</v>
          </cell>
          <cell r="CC678">
            <v>0</v>
          </cell>
          <cell r="CD678">
            <v>0</v>
          </cell>
          <cell r="CE678">
            <v>0</v>
          </cell>
          <cell r="CF678">
            <v>0</v>
          </cell>
          <cell r="CG678">
            <v>0</v>
          </cell>
          <cell r="CH678">
            <v>0</v>
          </cell>
          <cell r="CI678">
            <v>0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P678">
            <v>0</v>
          </cell>
          <cell r="CQ678">
            <v>0</v>
          </cell>
          <cell r="CR678">
            <v>0</v>
          </cell>
          <cell r="CS678">
            <v>0</v>
          </cell>
          <cell r="CT678">
            <v>0</v>
          </cell>
          <cell r="CU678">
            <v>0</v>
          </cell>
          <cell r="CV678">
            <v>0</v>
          </cell>
          <cell r="CW678">
            <v>0</v>
          </cell>
          <cell r="CX678">
            <v>0</v>
          </cell>
          <cell r="CY678">
            <v>0</v>
          </cell>
          <cell r="CZ678">
            <v>0</v>
          </cell>
          <cell r="DA678">
            <v>0</v>
          </cell>
          <cell r="DB678">
            <v>0</v>
          </cell>
          <cell r="DC678">
            <v>0</v>
          </cell>
          <cell r="DD678">
            <v>0</v>
          </cell>
          <cell r="DE678">
            <v>0</v>
          </cell>
          <cell r="DF678">
            <v>0</v>
          </cell>
          <cell r="DG678">
            <v>0</v>
          </cell>
          <cell r="DH678">
            <v>0</v>
          </cell>
          <cell r="DI678">
            <v>0</v>
          </cell>
          <cell r="DJ678">
            <v>0</v>
          </cell>
          <cell r="DK678">
            <v>0</v>
          </cell>
          <cell r="DL678">
            <v>0</v>
          </cell>
          <cell r="DM678">
            <v>0</v>
          </cell>
          <cell r="DN678">
            <v>0</v>
          </cell>
          <cell r="DO678">
            <v>0</v>
          </cell>
          <cell r="DP678">
            <v>0</v>
          </cell>
          <cell r="DQ678">
            <v>0</v>
          </cell>
          <cell r="DR678">
            <v>0</v>
          </cell>
          <cell r="DS678">
            <v>0</v>
          </cell>
          <cell r="DT678">
            <v>0</v>
          </cell>
          <cell r="DU678">
            <v>0</v>
          </cell>
          <cell r="DV678">
            <v>0</v>
          </cell>
          <cell r="DW678">
            <v>0</v>
          </cell>
          <cell r="DX678">
            <v>0</v>
          </cell>
          <cell r="DY678">
            <v>0</v>
          </cell>
          <cell r="DZ678">
            <v>0</v>
          </cell>
          <cell r="EA678">
            <v>0</v>
          </cell>
          <cell r="EB678">
            <v>0</v>
          </cell>
          <cell r="EC678">
            <v>0</v>
          </cell>
          <cell r="ED678">
            <v>0</v>
          </cell>
        </row>
        <row r="679"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  <cell r="BZ679">
            <v>0</v>
          </cell>
          <cell r="CA679">
            <v>0</v>
          </cell>
          <cell r="CB679">
            <v>0</v>
          </cell>
          <cell r="CC679">
            <v>0</v>
          </cell>
          <cell r="CD679">
            <v>0</v>
          </cell>
          <cell r="CE679">
            <v>0</v>
          </cell>
          <cell r="CF679">
            <v>0</v>
          </cell>
          <cell r="CG679">
            <v>0</v>
          </cell>
          <cell r="CH679">
            <v>0</v>
          </cell>
          <cell r="CI679">
            <v>0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P679">
            <v>0</v>
          </cell>
          <cell r="CQ679">
            <v>0</v>
          </cell>
          <cell r="CR679">
            <v>0</v>
          </cell>
          <cell r="CS679">
            <v>0</v>
          </cell>
          <cell r="CT679">
            <v>0</v>
          </cell>
          <cell r="CU679">
            <v>0</v>
          </cell>
          <cell r="CV679">
            <v>0</v>
          </cell>
          <cell r="CW679">
            <v>0</v>
          </cell>
          <cell r="CX679">
            <v>0</v>
          </cell>
          <cell r="CY679">
            <v>0</v>
          </cell>
          <cell r="CZ679">
            <v>0</v>
          </cell>
          <cell r="DA679">
            <v>0</v>
          </cell>
          <cell r="DB679">
            <v>0</v>
          </cell>
          <cell r="DC679">
            <v>0</v>
          </cell>
          <cell r="DD679">
            <v>0</v>
          </cell>
          <cell r="DE679">
            <v>0</v>
          </cell>
          <cell r="DF679">
            <v>0</v>
          </cell>
          <cell r="DG679">
            <v>0</v>
          </cell>
          <cell r="DH679">
            <v>0</v>
          </cell>
          <cell r="DI679">
            <v>0</v>
          </cell>
          <cell r="DJ679">
            <v>0</v>
          </cell>
          <cell r="DK679">
            <v>0</v>
          </cell>
          <cell r="DL679">
            <v>0</v>
          </cell>
          <cell r="DM679">
            <v>0</v>
          </cell>
          <cell r="DN679">
            <v>0</v>
          </cell>
          <cell r="DO679">
            <v>0</v>
          </cell>
          <cell r="DP679">
            <v>0</v>
          </cell>
          <cell r="DQ679">
            <v>0</v>
          </cell>
          <cell r="DR679">
            <v>0</v>
          </cell>
          <cell r="DS679">
            <v>0</v>
          </cell>
          <cell r="DT679">
            <v>0</v>
          </cell>
          <cell r="DU679">
            <v>0</v>
          </cell>
          <cell r="DV679">
            <v>0</v>
          </cell>
          <cell r="DW679">
            <v>0</v>
          </cell>
          <cell r="DX679">
            <v>0</v>
          </cell>
          <cell r="DY679">
            <v>0</v>
          </cell>
          <cell r="DZ679">
            <v>0</v>
          </cell>
          <cell r="EA679">
            <v>0</v>
          </cell>
          <cell r="EB679">
            <v>0</v>
          </cell>
          <cell r="EC679">
            <v>0</v>
          </cell>
          <cell r="ED679">
            <v>0</v>
          </cell>
        </row>
        <row r="680"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  <cell r="BZ680">
            <v>0</v>
          </cell>
          <cell r="CA680">
            <v>0</v>
          </cell>
          <cell r="CB680">
            <v>0</v>
          </cell>
          <cell r="CC680">
            <v>0</v>
          </cell>
          <cell r="CD680">
            <v>0</v>
          </cell>
          <cell r="CE680">
            <v>0</v>
          </cell>
          <cell r="CF680">
            <v>0</v>
          </cell>
          <cell r="CG680">
            <v>0</v>
          </cell>
          <cell r="CH680">
            <v>0</v>
          </cell>
          <cell r="CI680">
            <v>0</v>
          </cell>
          <cell r="CJ680">
            <v>0</v>
          </cell>
          <cell r="CK680">
            <v>0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P680">
            <v>0</v>
          </cell>
          <cell r="CQ680">
            <v>0</v>
          </cell>
          <cell r="CR680">
            <v>0</v>
          </cell>
          <cell r="CS680">
            <v>0</v>
          </cell>
          <cell r="CT680">
            <v>0</v>
          </cell>
          <cell r="CU680">
            <v>0</v>
          </cell>
          <cell r="CV680">
            <v>0</v>
          </cell>
          <cell r="CW680">
            <v>0</v>
          </cell>
          <cell r="CX680">
            <v>0</v>
          </cell>
          <cell r="CY680">
            <v>0</v>
          </cell>
          <cell r="CZ680">
            <v>0</v>
          </cell>
          <cell r="DA680">
            <v>0</v>
          </cell>
          <cell r="DB680">
            <v>0</v>
          </cell>
          <cell r="DC680">
            <v>0</v>
          </cell>
          <cell r="DD680">
            <v>0</v>
          </cell>
          <cell r="DE680">
            <v>0</v>
          </cell>
          <cell r="DF680">
            <v>0</v>
          </cell>
          <cell r="DG680">
            <v>0</v>
          </cell>
          <cell r="DH680">
            <v>0</v>
          </cell>
          <cell r="DI680">
            <v>0</v>
          </cell>
          <cell r="DJ680">
            <v>0</v>
          </cell>
          <cell r="DK680">
            <v>0</v>
          </cell>
          <cell r="DL680">
            <v>0</v>
          </cell>
          <cell r="DM680">
            <v>0</v>
          </cell>
          <cell r="DN680">
            <v>0</v>
          </cell>
          <cell r="DO680">
            <v>0</v>
          </cell>
          <cell r="DP680">
            <v>0</v>
          </cell>
          <cell r="DQ680">
            <v>0</v>
          </cell>
          <cell r="DR680">
            <v>0</v>
          </cell>
          <cell r="DS680">
            <v>0</v>
          </cell>
          <cell r="DT680">
            <v>0</v>
          </cell>
          <cell r="DU680">
            <v>0</v>
          </cell>
          <cell r="DV680">
            <v>0</v>
          </cell>
          <cell r="DW680">
            <v>0</v>
          </cell>
          <cell r="DX680">
            <v>0</v>
          </cell>
          <cell r="DY680">
            <v>0</v>
          </cell>
          <cell r="DZ680">
            <v>0</v>
          </cell>
          <cell r="EA680">
            <v>0</v>
          </cell>
          <cell r="EB680">
            <v>0</v>
          </cell>
          <cell r="EC680">
            <v>0</v>
          </cell>
          <cell r="ED680">
            <v>0</v>
          </cell>
        </row>
        <row r="681"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B681">
            <v>0</v>
          </cell>
          <cell r="CC681">
            <v>0</v>
          </cell>
          <cell r="CD681">
            <v>0</v>
          </cell>
          <cell r="CE681">
            <v>0</v>
          </cell>
          <cell r="CF681">
            <v>0</v>
          </cell>
          <cell r="CG681">
            <v>0</v>
          </cell>
          <cell r="CH681">
            <v>0</v>
          </cell>
          <cell r="CI681">
            <v>0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P681">
            <v>0</v>
          </cell>
          <cell r="CQ681">
            <v>0</v>
          </cell>
          <cell r="CR681">
            <v>0</v>
          </cell>
          <cell r="CS681">
            <v>0</v>
          </cell>
          <cell r="CT681">
            <v>0</v>
          </cell>
          <cell r="CU681">
            <v>0</v>
          </cell>
          <cell r="CV681">
            <v>0</v>
          </cell>
          <cell r="CW681">
            <v>0</v>
          </cell>
          <cell r="CX681">
            <v>0</v>
          </cell>
          <cell r="CY681">
            <v>0</v>
          </cell>
          <cell r="CZ681">
            <v>0</v>
          </cell>
          <cell r="DA681">
            <v>0</v>
          </cell>
          <cell r="DB681">
            <v>0</v>
          </cell>
          <cell r="DC681">
            <v>0</v>
          </cell>
          <cell r="DD681">
            <v>0</v>
          </cell>
          <cell r="DE681">
            <v>0</v>
          </cell>
          <cell r="DF681">
            <v>0</v>
          </cell>
          <cell r="DG681">
            <v>0</v>
          </cell>
          <cell r="DH681">
            <v>0</v>
          </cell>
          <cell r="DI681">
            <v>0</v>
          </cell>
          <cell r="DJ681">
            <v>0</v>
          </cell>
          <cell r="DK681">
            <v>0</v>
          </cell>
          <cell r="DL681">
            <v>0</v>
          </cell>
          <cell r="DM681">
            <v>0</v>
          </cell>
          <cell r="DN681">
            <v>0</v>
          </cell>
          <cell r="DO681">
            <v>0</v>
          </cell>
          <cell r="DP681">
            <v>0</v>
          </cell>
          <cell r="DQ681">
            <v>0</v>
          </cell>
          <cell r="DR681">
            <v>0</v>
          </cell>
          <cell r="DS681">
            <v>0</v>
          </cell>
          <cell r="DT681">
            <v>0</v>
          </cell>
          <cell r="DU681">
            <v>0</v>
          </cell>
          <cell r="DV681">
            <v>0</v>
          </cell>
          <cell r="DW681">
            <v>0</v>
          </cell>
          <cell r="DX681">
            <v>0</v>
          </cell>
          <cell r="DY681">
            <v>0</v>
          </cell>
          <cell r="DZ681">
            <v>0</v>
          </cell>
          <cell r="EA681">
            <v>0</v>
          </cell>
          <cell r="EB681">
            <v>0</v>
          </cell>
          <cell r="EC681">
            <v>0</v>
          </cell>
          <cell r="ED681">
            <v>0</v>
          </cell>
        </row>
        <row r="682"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  <cell r="BZ682">
            <v>0</v>
          </cell>
          <cell r="CA682">
            <v>0</v>
          </cell>
          <cell r="CB682">
            <v>0</v>
          </cell>
          <cell r="CC682">
            <v>0</v>
          </cell>
          <cell r="CD682">
            <v>0</v>
          </cell>
          <cell r="CE682">
            <v>0</v>
          </cell>
          <cell r="CF682">
            <v>0</v>
          </cell>
          <cell r="CG682">
            <v>0</v>
          </cell>
          <cell r="CH682">
            <v>0</v>
          </cell>
          <cell r="CI682">
            <v>0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P682">
            <v>0</v>
          </cell>
          <cell r="CQ682">
            <v>0</v>
          </cell>
          <cell r="CR682">
            <v>0</v>
          </cell>
          <cell r="CS682">
            <v>0</v>
          </cell>
          <cell r="CT682">
            <v>0</v>
          </cell>
          <cell r="CU682">
            <v>0</v>
          </cell>
          <cell r="CV682">
            <v>0</v>
          </cell>
          <cell r="CW682">
            <v>0</v>
          </cell>
          <cell r="CX682">
            <v>0</v>
          </cell>
          <cell r="CY682">
            <v>0</v>
          </cell>
          <cell r="CZ682">
            <v>0</v>
          </cell>
          <cell r="DA682">
            <v>0</v>
          </cell>
          <cell r="DB682">
            <v>0</v>
          </cell>
          <cell r="DC682">
            <v>0</v>
          </cell>
          <cell r="DD682">
            <v>0</v>
          </cell>
          <cell r="DE682">
            <v>0</v>
          </cell>
          <cell r="DF682">
            <v>0</v>
          </cell>
          <cell r="DG682">
            <v>0</v>
          </cell>
          <cell r="DH682">
            <v>0</v>
          </cell>
          <cell r="DI682">
            <v>0</v>
          </cell>
          <cell r="DJ682">
            <v>0</v>
          </cell>
          <cell r="DK682">
            <v>0</v>
          </cell>
          <cell r="DL682">
            <v>0</v>
          </cell>
          <cell r="DM682">
            <v>0</v>
          </cell>
          <cell r="DN682">
            <v>0</v>
          </cell>
          <cell r="DO682">
            <v>0</v>
          </cell>
          <cell r="DP682">
            <v>0</v>
          </cell>
          <cell r="DQ682">
            <v>0</v>
          </cell>
          <cell r="DR682">
            <v>0</v>
          </cell>
          <cell r="DS682">
            <v>0</v>
          </cell>
          <cell r="DT682">
            <v>0</v>
          </cell>
          <cell r="DU682">
            <v>0</v>
          </cell>
          <cell r="DV682">
            <v>0</v>
          </cell>
          <cell r="DW682">
            <v>0</v>
          </cell>
          <cell r="DX682">
            <v>0</v>
          </cell>
          <cell r="DY682">
            <v>0</v>
          </cell>
          <cell r="DZ682">
            <v>0</v>
          </cell>
          <cell r="EA682">
            <v>0</v>
          </cell>
          <cell r="EB682">
            <v>0</v>
          </cell>
          <cell r="EC682">
            <v>0</v>
          </cell>
          <cell r="ED682">
            <v>0</v>
          </cell>
        </row>
        <row r="683"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  <cell r="BZ683">
            <v>0</v>
          </cell>
          <cell r="CA683">
            <v>0</v>
          </cell>
          <cell r="CB683">
            <v>0</v>
          </cell>
          <cell r="CC683">
            <v>0</v>
          </cell>
          <cell r="CD683">
            <v>0</v>
          </cell>
          <cell r="CE683">
            <v>0</v>
          </cell>
          <cell r="CF683">
            <v>0</v>
          </cell>
          <cell r="CG683">
            <v>0</v>
          </cell>
          <cell r="CH683">
            <v>0</v>
          </cell>
          <cell r="CI683">
            <v>0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P683">
            <v>0</v>
          </cell>
          <cell r="CQ683">
            <v>0</v>
          </cell>
          <cell r="CR683">
            <v>0</v>
          </cell>
          <cell r="CS683">
            <v>0</v>
          </cell>
          <cell r="CT683">
            <v>0</v>
          </cell>
          <cell r="CU683">
            <v>0</v>
          </cell>
          <cell r="CV683">
            <v>0</v>
          </cell>
          <cell r="CW683">
            <v>0</v>
          </cell>
          <cell r="CX683">
            <v>0</v>
          </cell>
          <cell r="CY683">
            <v>0</v>
          </cell>
          <cell r="CZ683">
            <v>0</v>
          </cell>
          <cell r="DA683">
            <v>0</v>
          </cell>
          <cell r="DB683">
            <v>0</v>
          </cell>
          <cell r="DC683">
            <v>0</v>
          </cell>
          <cell r="DD683">
            <v>0</v>
          </cell>
          <cell r="DE683">
            <v>0</v>
          </cell>
          <cell r="DF683">
            <v>0</v>
          </cell>
          <cell r="DG683">
            <v>0</v>
          </cell>
          <cell r="DH683">
            <v>0</v>
          </cell>
          <cell r="DI683">
            <v>0</v>
          </cell>
          <cell r="DJ683">
            <v>0</v>
          </cell>
          <cell r="DK683">
            <v>0</v>
          </cell>
          <cell r="DL683">
            <v>0</v>
          </cell>
          <cell r="DM683">
            <v>0</v>
          </cell>
          <cell r="DN683">
            <v>0</v>
          </cell>
          <cell r="DO683">
            <v>0</v>
          </cell>
          <cell r="DP683">
            <v>0</v>
          </cell>
          <cell r="DQ683">
            <v>0</v>
          </cell>
          <cell r="DR683">
            <v>0</v>
          </cell>
          <cell r="DS683">
            <v>0</v>
          </cell>
          <cell r="DT683">
            <v>0</v>
          </cell>
          <cell r="DU683">
            <v>0</v>
          </cell>
          <cell r="DV683">
            <v>0</v>
          </cell>
          <cell r="DW683">
            <v>0</v>
          </cell>
          <cell r="DX683">
            <v>0</v>
          </cell>
          <cell r="DY683">
            <v>0</v>
          </cell>
          <cell r="DZ683">
            <v>0</v>
          </cell>
          <cell r="EA683">
            <v>0</v>
          </cell>
          <cell r="EB683">
            <v>0</v>
          </cell>
          <cell r="EC683">
            <v>0</v>
          </cell>
          <cell r="ED683">
            <v>0</v>
          </cell>
        </row>
        <row r="684"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  <cell r="BZ684">
            <v>0</v>
          </cell>
          <cell r="CA684">
            <v>0</v>
          </cell>
          <cell r="CB684">
            <v>0</v>
          </cell>
          <cell r="CC684">
            <v>0</v>
          </cell>
          <cell r="CD684">
            <v>0</v>
          </cell>
          <cell r="CE684">
            <v>0</v>
          </cell>
          <cell r="CF684">
            <v>0</v>
          </cell>
          <cell r="CG684">
            <v>0</v>
          </cell>
          <cell r="CH684">
            <v>0</v>
          </cell>
          <cell r="CI684">
            <v>0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P684">
            <v>0</v>
          </cell>
          <cell r="CQ684">
            <v>0</v>
          </cell>
          <cell r="CR684">
            <v>0</v>
          </cell>
          <cell r="CS684">
            <v>0</v>
          </cell>
          <cell r="CT684">
            <v>0</v>
          </cell>
          <cell r="CU684">
            <v>0</v>
          </cell>
          <cell r="CV684">
            <v>0</v>
          </cell>
          <cell r="CW684">
            <v>0</v>
          </cell>
          <cell r="CX684">
            <v>0</v>
          </cell>
          <cell r="CY684">
            <v>0</v>
          </cell>
          <cell r="CZ684">
            <v>0</v>
          </cell>
          <cell r="DA684">
            <v>0</v>
          </cell>
          <cell r="DB684">
            <v>0</v>
          </cell>
          <cell r="DC684">
            <v>0</v>
          </cell>
          <cell r="DD684">
            <v>0</v>
          </cell>
          <cell r="DE684">
            <v>0</v>
          </cell>
          <cell r="DF684">
            <v>0</v>
          </cell>
          <cell r="DG684">
            <v>0</v>
          </cell>
          <cell r="DH684">
            <v>0</v>
          </cell>
          <cell r="DI684">
            <v>0</v>
          </cell>
          <cell r="DJ684">
            <v>0</v>
          </cell>
          <cell r="DK684">
            <v>0</v>
          </cell>
          <cell r="DL684">
            <v>0</v>
          </cell>
          <cell r="DM684">
            <v>0</v>
          </cell>
          <cell r="DN684">
            <v>0</v>
          </cell>
          <cell r="DO684">
            <v>0</v>
          </cell>
          <cell r="DP684">
            <v>0</v>
          </cell>
          <cell r="DQ684">
            <v>0</v>
          </cell>
          <cell r="DR684">
            <v>0</v>
          </cell>
          <cell r="DS684">
            <v>0</v>
          </cell>
          <cell r="DT684">
            <v>0</v>
          </cell>
          <cell r="DU684">
            <v>0</v>
          </cell>
          <cell r="DV684">
            <v>0</v>
          </cell>
          <cell r="DW684">
            <v>0</v>
          </cell>
          <cell r="DX684">
            <v>0</v>
          </cell>
          <cell r="DY684">
            <v>0</v>
          </cell>
          <cell r="DZ684">
            <v>0</v>
          </cell>
          <cell r="EA684">
            <v>0</v>
          </cell>
          <cell r="EB684">
            <v>0</v>
          </cell>
          <cell r="EC684">
            <v>0</v>
          </cell>
          <cell r="ED684">
            <v>0</v>
          </cell>
        </row>
        <row r="685"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  <cell r="BZ685">
            <v>0</v>
          </cell>
          <cell r="CA685">
            <v>0</v>
          </cell>
          <cell r="CB685">
            <v>0</v>
          </cell>
          <cell r="CC685">
            <v>0</v>
          </cell>
          <cell r="CD685">
            <v>0</v>
          </cell>
          <cell r="CE685">
            <v>0</v>
          </cell>
          <cell r="CF685">
            <v>0</v>
          </cell>
          <cell r="CG685">
            <v>0</v>
          </cell>
          <cell r="CH685">
            <v>0</v>
          </cell>
          <cell r="CI685">
            <v>0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P685">
            <v>0</v>
          </cell>
          <cell r="CQ685">
            <v>0</v>
          </cell>
          <cell r="CR685">
            <v>0</v>
          </cell>
          <cell r="CS685">
            <v>0</v>
          </cell>
          <cell r="CT685">
            <v>0</v>
          </cell>
          <cell r="CU685">
            <v>0</v>
          </cell>
          <cell r="CV685">
            <v>0</v>
          </cell>
          <cell r="CW685">
            <v>0</v>
          </cell>
          <cell r="CX685">
            <v>0</v>
          </cell>
          <cell r="CY685">
            <v>0</v>
          </cell>
          <cell r="CZ685">
            <v>0</v>
          </cell>
          <cell r="DA685">
            <v>0</v>
          </cell>
          <cell r="DB685">
            <v>0</v>
          </cell>
          <cell r="DC685">
            <v>0</v>
          </cell>
          <cell r="DD685">
            <v>0</v>
          </cell>
          <cell r="DE685">
            <v>0</v>
          </cell>
          <cell r="DF685">
            <v>0</v>
          </cell>
          <cell r="DG685">
            <v>0</v>
          </cell>
          <cell r="DH685">
            <v>0</v>
          </cell>
          <cell r="DI685">
            <v>0</v>
          </cell>
          <cell r="DJ685">
            <v>0</v>
          </cell>
          <cell r="DK685">
            <v>0</v>
          </cell>
          <cell r="DL685">
            <v>0</v>
          </cell>
          <cell r="DM685">
            <v>0</v>
          </cell>
          <cell r="DN685">
            <v>0</v>
          </cell>
          <cell r="DO685">
            <v>0</v>
          </cell>
          <cell r="DP685">
            <v>0</v>
          </cell>
          <cell r="DQ685">
            <v>0</v>
          </cell>
          <cell r="DR685">
            <v>0</v>
          </cell>
          <cell r="DS685">
            <v>0</v>
          </cell>
          <cell r="DT685">
            <v>0</v>
          </cell>
          <cell r="DU685">
            <v>0</v>
          </cell>
          <cell r="DV685">
            <v>0</v>
          </cell>
          <cell r="DW685">
            <v>0</v>
          </cell>
          <cell r="DX685">
            <v>0</v>
          </cell>
          <cell r="DY685">
            <v>0</v>
          </cell>
          <cell r="DZ685">
            <v>0</v>
          </cell>
          <cell r="EA685">
            <v>0</v>
          </cell>
          <cell r="EB685">
            <v>0</v>
          </cell>
          <cell r="EC685">
            <v>0</v>
          </cell>
          <cell r="ED685">
            <v>0</v>
          </cell>
        </row>
        <row r="686"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  <cell r="BZ686">
            <v>0</v>
          </cell>
          <cell r="CA686">
            <v>0</v>
          </cell>
          <cell r="CB686">
            <v>0</v>
          </cell>
          <cell r="CC686">
            <v>0</v>
          </cell>
          <cell r="CD686">
            <v>0</v>
          </cell>
          <cell r="CE686">
            <v>0</v>
          </cell>
          <cell r="CF686">
            <v>0</v>
          </cell>
          <cell r="CG686">
            <v>0</v>
          </cell>
          <cell r="CH686">
            <v>0</v>
          </cell>
          <cell r="CI686">
            <v>0</v>
          </cell>
          <cell r="CJ686">
            <v>0</v>
          </cell>
          <cell r="CK686">
            <v>0</v>
          </cell>
          <cell r="CL686">
            <v>0</v>
          </cell>
          <cell r="CM686">
            <v>0</v>
          </cell>
          <cell r="CN686">
            <v>0</v>
          </cell>
          <cell r="CO686">
            <v>0</v>
          </cell>
          <cell r="CP686">
            <v>0</v>
          </cell>
          <cell r="CQ686">
            <v>0</v>
          </cell>
          <cell r="CR686">
            <v>0</v>
          </cell>
          <cell r="CS686">
            <v>0</v>
          </cell>
          <cell r="CT686">
            <v>0</v>
          </cell>
          <cell r="CU686">
            <v>0</v>
          </cell>
          <cell r="CV686">
            <v>0</v>
          </cell>
          <cell r="CW686">
            <v>0</v>
          </cell>
          <cell r="CX686">
            <v>0</v>
          </cell>
          <cell r="CY686">
            <v>0</v>
          </cell>
          <cell r="CZ686">
            <v>0</v>
          </cell>
          <cell r="DA686">
            <v>0</v>
          </cell>
          <cell r="DB686">
            <v>0</v>
          </cell>
          <cell r="DC686">
            <v>0</v>
          </cell>
          <cell r="DD686">
            <v>0</v>
          </cell>
          <cell r="DE686">
            <v>0</v>
          </cell>
          <cell r="DF686">
            <v>0</v>
          </cell>
          <cell r="DG686">
            <v>0</v>
          </cell>
          <cell r="DH686">
            <v>0</v>
          </cell>
          <cell r="DI686">
            <v>0</v>
          </cell>
          <cell r="DJ686">
            <v>0</v>
          </cell>
          <cell r="DK686">
            <v>0</v>
          </cell>
          <cell r="DL686">
            <v>0</v>
          </cell>
          <cell r="DM686">
            <v>0</v>
          </cell>
          <cell r="DN686">
            <v>0</v>
          </cell>
          <cell r="DO686">
            <v>0</v>
          </cell>
          <cell r="DP686">
            <v>0</v>
          </cell>
          <cell r="DQ686">
            <v>0</v>
          </cell>
          <cell r="DR686">
            <v>0</v>
          </cell>
          <cell r="DS686">
            <v>0</v>
          </cell>
          <cell r="DT686">
            <v>0</v>
          </cell>
          <cell r="DU686">
            <v>0</v>
          </cell>
          <cell r="DV686">
            <v>0</v>
          </cell>
          <cell r="DW686">
            <v>0</v>
          </cell>
          <cell r="DX686">
            <v>0</v>
          </cell>
          <cell r="DY686">
            <v>0</v>
          </cell>
          <cell r="DZ686">
            <v>0</v>
          </cell>
          <cell r="EA686">
            <v>0</v>
          </cell>
          <cell r="EB686">
            <v>0</v>
          </cell>
          <cell r="EC686">
            <v>0</v>
          </cell>
          <cell r="ED686">
            <v>0</v>
          </cell>
        </row>
        <row r="687"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  <cell r="BZ687">
            <v>0</v>
          </cell>
          <cell r="CA687">
            <v>0</v>
          </cell>
          <cell r="CB687">
            <v>0</v>
          </cell>
          <cell r="CC687">
            <v>0</v>
          </cell>
          <cell r="CD687">
            <v>0</v>
          </cell>
          <cell r="CE687">
            <v>0</v>
          </cell>
          <cell r="CF687">
            <v>0</v>
          </cell>
          <cell r="CG687">
            <v>0</v>
          </cell>
          <cell r="CH687">
            <v>0</v>
          </cell>
          <cell r="CI687">
            <v>0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0</v>
          </cell>
          <cell r="CO687">
            <v>0</v>
          </cell>
          <cell r="CP687">
            <v>0</v>
          </cell>
          <cell r="CQ687">
            <v>0</v>
          </cell>
          <cell r="CR687">
            <v>0</v>
          </cell>
          <cell r="CS687">
            <v>0</v>
          </cell>
          <cell r="CT687">
            <v>0</v>
          </cell>
          <cell r="CU687">
            <v>0</v>
          </cell>
          <cell r="CV687">
            <v>0</v>
          </cell>
          <cell r="CW687">
            <v>0</v>
          </cell>
          <cell r="CX687">
            <v>0</v>
          </cell>
          <cell r="CY687">
            <v>0</v>
          </cell>
          <cell r="CZ687">
            <v>0</v>
          </cell>
          <cell r="DA687">
            <v>0</v>
          </cell>
          <cell r="DB687">
            <v>0</v>
          </cell>
          <cell r="DC687">
            <v>0</v>
          </cell>
          <cell r="DD687">
            <v>0</v>
          </cell>
          <cell r="DE687">
            <v>0</v>
          </cell>
          <cell r="DF687">
            <v>0</v>
          </cell>
          <cell r="DG687">
            <v>0</v>
          </cell>
          <cell r="DH687">
            <v>0</v>
          </cell>
          <cell r="DI687">
            <v>0</v>
          </cell>
          <cell r="DJ687">
            <v>0</v>
          </cell>
          <cell r="DK687">
            <v>0</v>
          </cell>
          <cell r="DL687">
            <v>0</v>
          </cell>
          <cell r="DM687">
            <v>0</v>
          </cell>
          <cell r="DN687">
            <v>0</v>
          </cell>
          <cell r="DO687">
            <v>0</v>
          </cell>
          <cell r="DP687">
            <v>0</v>
          </cell>
          <cell r="DQ687">
            <v>0</v>
          </cell>
          <cell r="DR687">
            <v>0</v>
          </cell>
          <cell r="DS687">
            <v>0</v>
          </cell>
          <cell r="DT687">
            <v>0</v>
          </cell>
          <cell r="DU687">
            <v>0</v>
          </cell>
          <cell r="DV687">
            <v>0</v>
          </cell>
          <cell r="DW687">
            <v>0</v>
          </cell>
          <cell r="DX687">
            <v>0</v>
          </cell>
          <cell r="DY687">
            <v>0</v>
          </cell>
          <cell r="DZ687">
            <v>0</v>
          </cell>
          <cell r="EA687">
            <v>0</v>
          </cell>
          <cell r="EB687">
            <v>0</v>
          </cell>
          <cell r="EC687">
            <v>0</v>
          </cell>
          <cell r="ED687">
            <v>0</v>
          </cell>
        </row>
        <row r="688"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0</v>
          </cell>
          <cell r="BZ688">
            <v>0</v>
          </cell>
          <cell r="CA688">
            <v>0</v>
          </cell>
          <cell r="CB688">
            <v>0</v>
          </cell>
          <cell r="CC688">
            <v>0</v>
          </cell>
          <cell r="CD688">
            <v>0</v>
          </cell>
          <cell r="CE688">
            <v>0</v>
          </cell>
          <cell r="CF688">
            <v>0</v>
          </cell>
          <cell r="CG688">
            <v>0</v>
          </cell>
          <cell r="CH688">
            <v>0</v>
          </cell>
          <cell r="CI688">
            <v>0</v>
          </cell>
          <cell r="CJ688">
            <v>0</v>
          </cell>
          <cell r="CK688">
            <v>0</v>
          </cell>
          <cell r="CL688">
            <v>0</v>
          </cell>
          <cell r="CM688">
            <v>0</v>
          </cell>
          <cell r="CN688">
            <v>0</v>
          </cell>
          <cell r="CO688">
            <v>0</v>
          </cell>
          <cell r="CP688">
            <v>0</v>
          </cell>
          <cell r="CQ688">
            <v>0</v>
          </cell>
          <cell r="CR688">
            <v>0</v>
          </cell>
          <cell r="CS688">
            <v>0</v>
          </cell>
          <cell r="CT688">
            <v>0</v>
          </cell>
          <cell r="CU688">
            <v>0</v>
          </cell>
          <cell r="CV688">
            <v>0</v>
          </cell>
          <cell r="CW688">
            <v>0</v>
          </cell>
          <cell r="CX688">
            <v>0</v>
          </cell>
          <cell r="CY688">
            <v>0</v>
          </cell>
          <cell r="CZ688">
            <v>0</v>
          </cell>
          <cell r="DA688">
            <v>0</v>
          </cell>
          <cell r="DB688">
            <v>0</v>
          </cell>
          <cell r="DC688">
            <v>0</v>
          </cell>
          <cell r="DD688">
            <v>0</v>
          </cell>
          <cell r="DE688">
            <v>0</v>
          </cell>
          <cell r="DF688">
            <v>0</v>
          </cell>
          <cell r="DG688">
            <v>0</v>
          </cell>
          <cell r="DH688">
            <v>0</v>
          </cell>
          <cell r="DI688">
            <v>0</v>
          </cell>
          <cell r="DJ688">
            <v>0</v>
          </cell>
          <cell r="DK688">
            <v>0</v>
          </cell>
          <cell r="DL688">
            <v>0</v>
          </cell>
          <cell r="DM688">
            <v>0</v>
          </cell>
          <cell r="DN688">
            <v>0</v>
          </cell>
          <cell r="DO688">
            <v>0</v>
          </cell>
          <cell r="DP688">
            <v>0</v>
          </cell>
          <cell r="DQ688">
            <v>0</v>
          </cell>
          <cell r="DR688">
            <v>-153.2999880000134</v>
          </cell>
          <cell r="DS688">
            <v>-2.0999900000024354</v>
          </cell>
          <cell r="DT688">
            <v>-27.299942000001465</v>
          </cell>
          <cell r="DU688">
            <v>-18.899973999999929</v>
          </cell>
          <cell r="DV688">
            <v>-21.000056000000768</v>
          </cell>
          <cell r="DW688">
            <v>-12.599955999998201</v>
          </cell>
          <cell r="DX688">
            <v>-21.00003999999899</v>
          </cell>
          <cell r="DY688">
            <v>8.3999470000017027</v>
          </cell>
          <cell r="DZ688">
            <v>8.400007000000187</v>
          </cell>
          <cell r="EA688">
            <v>-16.800021999999444</v>
          </cell>
          <cell r="EB688">
            <v>-25.200058000002173</v>
          </cell>
          <cell r="EC688">
            <v>-14.699938999998267</v>
          </cell>
          <cell r="ED688">
            <v>-10.499965000002703</v>
          </cell>
        </row>
        <row r="689"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  <cell r="BZ689">
            <v>0</v>
          </cell>
          <cell r="CA689">
            <v>0</v>
          </cell>
          <cell r="CB689">
            <v>0</v>
          </cell>
          <cell r="CC689">
            <v>0</v>
          </cell>
          <cell r="CD689">
            <v>0</v>
          </cell>
          <cell r="CE689">
            <v>0</v>
          </cell>
          <cell r="CF689">
            <v>0</v>
          </cell>
          <cell r="CG689">
            <v>0</v>
          </cell>
          <cell r="CH689">
            <v>0</v>
          </cell>
          <cell r="CI689">
            <v>0</v>
          </cell>
          <cell r="CJ689">
            <v>0</v>
          </cell>
          <cell r="CK689">
            <v>0</v>
          </cell>
          <cell r="CL689">
            <v>0</v>
          </cell>
          <cell r="CM689">
            <v>0</v>
          </cell>
          <cell r="CN689">
            <v>0</v>
          </cell>
          <cell r="CO689">
            <v>0</v>
          </cell>
          <cell r="CP689">
            <v>0</v>
          </cell>
          <cell r="CQ689">
            <v>0</v>
          </cell>
          <cell r="CR689">
            <v>0</v>
          </cell>
          <cell r="CS689">
            <v>0</v>
          </cell>
          <cell r="CT689">
            <v>0</v>
          </cell>
          <cell r="CU689">
            <v>0</v>
          </cell>
          <cell r="CV689">
            <v>0</v>
          </cell>
          <cell r="CW689">
            <v>0</v>
          </cell>
          <cell r="CX689">
            <v>0</v>
          </cell>
          <cell r="CY689">
            <v>0</v>
          </cell>
          <cell r="CZ689">
            <v>0</v>
          </cell>
          <cell r="DA689">
            <v>0</v>
          </cell>
          <cell r="DB689">
            <v>0</v>
          </cell>
          <cell r="DC689">
            <v>0</v>
          </cell>
          <cell r="DD689">
            <v>0</v>
          </cell>
          <cell r="DE689">
            <v>0</v>
          </cell>
          <cell r="DF689">
            <v>0</v>
          </cell>
          <cell r="DG689">
            <v>0</v>
          </cell>
          <cell r="DH689">
            <v>0</v>
          </cell>
          <cell r="DI689">
            <v>0</v>
          </cell>
          <cell r="DJ689">
            <v>0</v>
          </cell>
          <cell r="DK689">
            <v>0</v>
          </cell>
          <cell r="DL689">
            <v>0</v>
          </cell>
          <cell r="DM689">
            <v>0</v>
          </cell>
          <cell r="DN689">
            <v>0</v>
          </cell>
          <cell r="DO689">
            <v>0</v>
          </cell>
          <cell r="DP689">
            <v>0</v>
          </cell>
          <cell r="DQ689">
            <v>0</v>
          </cell>
          <cell r="DR689">
            <v>58.800056000065524</v>
          </cell>
          <cell r="DS689">
            <v>8.3999530000000959</v>
          </cell>
          <cell r="DT689">
            <v>10.500013000000763</v>
          </cell>
          <cell r="DU689">
            <v>8.400047999999515</v>
          </cell>
          <cell r="DV689">
            <v>1.9000002794200554E-5</v>
          </cell>
          <cell r="DW689">
            <v>-2.1000249999997322</v>
          </cell>
          <cell r="DX689">
            <v>2.0999980000015057</v>
          </cell>
          <cell r="DY689">
            <v>-12.600009999998292</v>
          </cell>
          <cell r="DZ689">
            <v>-10.500026000001526</v>
          </cell>
          <cell r="EA689">
            <v>14.70006099999955</v>
          </cell>
          <cell r="EB689">
            <v>21.000020999999833</v>
          </cell>
          <cell r="EC689">
            <v>18.900036999999429</v>
          </cell>
          <cell r="ED689">
            <v>-3.300000389572233E-5</v>
          </cell>
        </row>
        <row r="690"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  <cell r="BY690">
            <v>0</v>
          </cell>
          <cell r="BZ690">
            <v>0</v>
          </cell>
          <cell r="CA690">
            <v>0</v>
          </cell>
          <cell r="CB690">
            <v>0</v>
          </cell>
          <cell r="CC690">
            <v>0</v>
          </cell>
          <cell r="CD690">
            <v>0</v>
          </cell>
          <cell r="CE690">
            <v>0</v>
          </cell>
          <cell r="CF690">
            <v>0</v>
          </cell>
          <cell r="CG690">
            <v>0</v>
          </cell>
          <cell r="CH690">
            <v>0</v>
          </cell>
          <cell r="CI690">
            <v>0</v>
          </cell>
          <cell r="CJ690">
            <v>0</v>
          </cell>
          <cell r="CK690">
            <v>0</v>
          </cell>
          <cell r="CL690">
            <v>0</v>
          </cell>
          <cell r="CM690">
            <v>0</v>
          </cell>
          <cell r="CN690">
            <v>0</v>
          </cell>
          <cell r="CO690">
            <v>0</v>
          </cell>
          <cell r="CP690">
            <v>0</v>
          </cell>
          <cell r="CQ690">
            <v>0</v>
          </cell>
          <cell r="CR690">
            <v>0</v>
          </cell>
          <cell r="CS690">
            <v>0</v>
          </cell>
          <cell r="CT690">
            <v>0</v>
          </cell>
          <cell r="CU690">
            <v>0</v>
          </cell>
          <cell r="CV690">
            <v>0</v>
          </cell>
          <cell r="CW690">
            <v>0</v>
          </cell>
          <cell r="CX690">
            <v>0</v>
          </cell>
          <cell r="CY690">
            <v>0</v>
          </cell>
          <cell r="CZ690">
            <v>0</v>
          </cell>
          <cell r="DA690">
            <v>0</v>
          </cell>
          <cell r="DB690">
            <v>0</v>
          </cell>
          <cell r="DC690">
            <v>0</v>
          </cell>
          <cell r="DD690">
            <v>0</v>
          </cell>
          <cell r="DE690">
            <v>-66.00007219996769</v>
          </cell>
          <cell r="DF690">
            <v>-10.499993800000084</v>
          </cell>
          <cell r="DG690">
            <v>-3.7499954999984766</v>
          </cell>
          <cell r="DH690">
            <v>-7.4999907000001258</v>
          </cell>
          <cell r="DI690">
            <v>-2.2500029000002542</v>
          </cell>
          <cell r="DJ690">
            <v>0.75000499999987369</v>
          </cell>
          <cell r="DK690">
            <v>-2.2500046999994083</v>
          </cell>
          <cell r="DL690">
            <v>-4.5000349999991158</v>
          </cell>
          <cell r="DM690">
            <v>-9.0000185999997484</v>
          </cell>
          <cell r="DN690">
            <v>-6.0000080999998318</v>
          </cell>
          <cell r="DO690">
            <v>-6.7500058000005083</v>
          </cell>
          <cell r="DP690">
            <v>-5.9999953000005917</v>
          </cell>
          <cell r="DQ690">
            <v>-8.2500267999985226</v>
          </cell>
          <cell r="DR690">
            <v>-164.2499797999626</v>
          </cell>
          <cell r="DS690">
            <v>-2.2500089000022854</v>
          </cell>
          <cell r="DT690">
            <v>-29.249930999998469</v>
          </cell>
          <cell r="DU690">
            <v>-20.250004699999408</v>
          </cell>
          <cell r="DV690">
            <v>-22.499999399995431</v>
          </cell>
          <cell r="DW690">
            <v>-13.499986499999068</v>
          </cell>
          <cell r="DX690">
            <v>-22.500052700001106</v>
          </cell>
          <cell r="DY690">
            <v>8.9999408000003314</v>
          </cell>
          <cell r="DZ690">
            <v>9.000028200000088</v>
          </cell>
          <cell r="EA690">
            <v>-18.000015400000848</v>
          </cell>
          <cell r="EB690">
            <v>-27.000044000000344</v>
          </cell>
          <cell r="EC690">
            <v>-15.749895900000411</v>
          </cell>
          <cell r="ED690">
            <v>-11.250010299998394</v>
          </cell>
        </row>
        <row r="691"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  <cell r="BN691">
            <v>0</v>
          </cell>
          <cell r="BO691">
            <v>0</v>
          </cell>
          <cell r="BP691">
            <v>0</v>
          </cell>
          <cell r="BQ691">
            <v>0</v>
          </cell>
          <cell r="BR691">
            <v>0</v>
          </cell>
          <cell r="BS691">
            <v>0</v>
          </cell>
          <cell r="BT691">
            <v>0</v>
          </cell>
          <cell r="BU691">
            <v>0</v>
          </cell>
          <cell r="BV691">
            <v>0</v>
          </cell>
          <cell r="BW691">
            <v>0</v>
          </cell>
          <cell r="BX691">
            <v>0</v>
          </cell>
          <cell r="BY691">
            <v>0</v>
          </cell>
          <cell r="BZ691">
            <v>0</v>
          </cell>
          <cell r="CA691">
            <v>0</v>
          </cell>
          <cell r="CB691">
            <v>0</v>
          </cell>
          <cell r="CC691">
            <v>0</v>
          </cell>
          <cell r="CD691">
            <v>0</v>
          </cell>
          <cell r="CE691">
            <v>0</v>
          </cell>
          <cell r="CF691">
            <v>0</v>
          </cell>
          <cell r="CG691">
            <v>0</v>
          </cell>
          <cell r="CH691">
            <v>0</v>
          </cell>
          <cell r="CI691">
            <v>0</v>
          </cell>
          <cell r="CJ691">
            <v>0</v>
          </cell>
          <cell r="CK691">
            <v>0</v>
          </cell>
          <cell r="CL691">
            <v>0</v>
          </cell>
          <cell r="CM691">
            <v>0</v>
          </cell>
          <cell r="CN691">
            <v>0</v>
          </cell>
          <cell r="CO691">
            <v>0</v>
          </cell>
          <cell r="CP691">
            <v>0</v>
          </cell>
          <cell r="CQ691">
            <v>0</v>
          </cell>
          <cell r="CR691">
            <v>0</v>
          </cell>
          <cell r="CS691">
            <v>0</v>
          </cell>
          <cell r="CT691">
            <v>0</v>
          </cell>
          <cell r="CU691">
            <v>0</v>
          </cell>
          <cell r="CV691">
            <v>0</v>
          </cell>
          <cell r="CW691">
            <v>0</v>
          </cell>
          <cell r="CX691">
            <v>0</v>
          </cell>
          <cell r="CY691">
            <v>0</v>
          </cell>
          <cell r="CZ691">
            <v>0</v>
          </cell>
          <cell r="DA691">
            <v>0</v>
          </cell>
          <cell r="DB691">
            <v>0</v>
          </cell>
          <cell r="DC691">
            <v>0</v>
          </cell>
          <cell r="DD691">
            <v>0</v>
          </cell>
          <cell r="DE691">
            <v>87.000009699986549</v>
          </cell>
          <cell r="DF691">
            <v>9.7499859999988985</v>
          </cell>
          <cell r="DG691">
            <v>6.7499917000004643</v>
          </cell>
          <cell r="DH691">
            <v>5.9999988999989</v>
          </cell>
          <cell r="DI691">
            <v>6.0000003000004654</v>
          </cell>
          <cell r="DJ691">
            <v>9.0000027000005502</v>
          </cell>
          <cell r="DK691">
            <v>9.7499872999997024</v>
          </cell>
          <cell r="DL691">
            <v>0.75000990000080492</v>
          </cell>
          <cell r="DM691">
            <v>12.750003600000127</v>
          </cell>
          <cell r="DN691">
            <v>7.5000055999989854</v>
          </cell>
          <cell r="DO691">
            <v>3.7499958999997034</v>
          </cell>
          <cell r="DP691">
            <v>7.5000256000002992</v>
          </cell>
          <cell r="DQ691">
            <v>7.500002200000381</v>
          </cell>
          <cell r="DR691">
            <v>63.000154700013809</v>
          </cell>
          <cell r="DS691">
            <v>8.9999585999976262</v>
          </cell>
          <cell r="DT691">
            <v>11.250017999998818</v>
          </cell>
          <cell r="DU691">
            <v>9.0000646999978926</v>
          </cell>
          <cell r="DV691">
            <v>-3.9000005926936865E-6</v>
          </cell>
          <cell r="DW691">
            <v>-2.250009700001101</v>
          </cell>
          <cell r="DX691">
            <v>2.2500222999988182</v>
          </cell>
          <cell r="DY691">
            <v>-13.500015699999494</v>
          </cell>
          <cell r="DZ691">
            <v>-11.249984300000506</v>
          </cell>
          <cell r="EA691">
            <v>15.750018200000341</v>
          </cell>
          <cell r="EB691">
            <v>22.500076000003901</v>
          </cell>
          <cell r="EC691">
            <v>20.250026499998057</v>
          </cell>
          <cell r="ED691">
            <v>-1.599999814061448E-5</v>
          </cell>
        </row>
        <row r="692"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  <cell r="BZ692">
            <v>0</v>
          </cell>
          <cell r="CA692">
            <v>0</v>
          </cell>
          <cell r="CB692">
            <v>0</v>
          </cell>
          <cell r="CC692">
            <v>0</v>
          </cell>
          <cell r="CD692">
            <v>0</v>
          </cell>
          <cell r="CE692">
            <v>0</v>
          </cell>
          <cell r="CF692">
            <v>0</v>
          </cell>
          <cell r="CG692">
            <v>0</v>
          </cell>
          <cell r="CH692">
            <v>0</v>
          </cell>
          <cell r="CI692">
            <v>0</v>
          </cell>
          <cell r="CJ692">
            <v>0</v>
          </cell>
          <cell r="CK692">
            <v>0</v>
          </cell>
          <cell r="CL692">
            <v>0</v>
          </cell>
          <cell r="CM692">
            <v>0</v>
          </cell>
          <cell r="CN692">
            <v>0</v>
          </cell>
          <cell r="CO692">
            <v>0</v>
          </cell>
          <cell r="CP692">
            <v>0</v>
          </cell>
          <cell r="CQ692">
            <v>0</v>
          </cell>
          <cell r="CR692">
            <v>0</v>
          </cell>
          <cell r="CS692">
            <v>0</v>
          </cell>
          <cell r="CT692">
            <v>0</v>
          </cell>
          <cell r="CU692">
            <v>0</v>
          </cell>
          <cell r="CV692">
            <v>0</v>
          </cell>
          <cell r="CW692">
            <v>0</v>
          </cell>
          <cell r="CX692">
            <v>0</v>
          </cell>
          <cell r="CY692">
            <v>0</v>
          </cell>
          <cell r="CZ692">
            <v>0</v>
          </cell>
          <cell r="DA692">
            <v>0</v>
          </cell>
          <cell r="DB692">
            <v>0</v>
          </cell>
          <cell r="DC692">
            <v>0</v>
          </cell>
          <cell r="DD692">
            <v>0</v>
          </cell>
          <cell r="DE692">
            <v>0</v>
          </cell>
          <cell r="DF692">
            <v>0</v>
          </cell>
          <cell r="DG692">
            <v>0</v>
          </cell>
          <cell r="DH692">
            <v>0</v>
          </cell>
          <cell r="DI692">
            <v>0</v>
          </cell>
          <cell r="DJ692">
            <v>0</v>
          </cell>
          <cell r="DK692">
            <v>0</v>
          </cell>
          <cell r="DL692">
            <v>0</v>
          </cell>
          <cell r="DM692">
            <v>0</v>
          </cell>
          <cell r="DN692">
            <v>0</v>
          </cell>
          <cell r="DO692">
            <v>0</v>
          </cell>
          <cell r="DP692">
            <v>0</v>
          </cell>
          <cell r="DQ692">
            <v>0</v>
          </cell>
          <cell r="DR692">
            <v>-54.749997699982487</v>
          </cell>
          <cell r="DS692">
            <v>-0.74998870000126772</v>
          </cell>
          <cell r="DT692">
            <v>-9.7499767000008433</v>
          </cell>
          <cell r="DU692">
            <v>-6.7500046000004659</v>
          </cell>
          <cell r="DV692">
            <v>-7.5000112999987323</v>
          </cell>
          <cell r="DW692">
            <v>-4.4999926999989839</v>
          </cell>
          <cell r="DX692">
            <v>-7.5000172999989445</v>
          </cell>
          <cell r="DY692">
            <v>2.9999931000002107</v>
          </cell>
          <cell r="DZ692">
            <v>2.9999995999987732</v>
          </cell>
          <cell r="EA692">
            <v>-6.0000011000011</v>
          </cell>
          <cell r="EB692">
            <v>-9.0000190000009752</v>
          </cell>
          <cell r="EC692">
            <v>-5.2499788999994053</v>
          </cell>
          <cell r="ED692">
            <v>-3.7500001000007614</v>
          </cell>
        </row>
        <row r="693"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  <cell r="BZ693">
            <v>0</v>
          </cell>
          <cell r="CA693">
            <v>0</v>
          </cell>
          <cell r="CB693">
            <v>0</v>
          </cell>
          <cell r="CC693">
            <v>0</v>
          </cell>
          <cell r="CD693">
            <v>0</v>
          </cell>
          <cell r="CE693">
            <v>0</v>
          </cell>
          <cell r="CF693">
            <v>0</v>
          </cell>
          <cell r="CG693">
            <v>0</v>
          </cell>
          <cell r="CH693">
            <v>0</v>
          </cell>
          <cell r="CI693">
            <v>0</v>
          </cell>
          <cell r="CJ693">
            <v>0</v>
          </cell>
          <cell r="CK693">
            <v>0</v>
          </cell>
          <cell r="CL693">
            <v>0</v>
          </cell>
          <cell r="CM693">
            <v>0</v>
          </cell>
          <cell r="CN693">
            <v>0</v>
          </cell>
          <cell r="CO693">
            <v>0</v>
          </cell>
          <cell r="CP693">
            <v>0</v>
          </cell>
          <cell r="CQ693">
            <v>0</v>
          </cell>
          <cell r="CR693">
            <v>0</v>
          </cell>
          <cell r="CS693">
            <v>0</v>
          </cell>
          <cell r="CT693">
            <v>0</v>
          </cell>
          <cell r="CU693">
            <v>0</v>
          </cell>
          <cell r="CV693">
            <v>0</v>
          </cell>
          <cell r="CW693">
            <v>0</v>
          </cell>
          <cell r="CX693">
            <v>0</v>
          </cell>
          <cell r="CY693">
            <v>0</v>
          </cell>
          <cell r="CZ693">
            <v>0</v>
          </cell>
          <cell r="DA693">
            <v>0</v>
          </cell>
          <cell r="DB693">
            <v>0</v>
          </cell>
          <cell r="DC693">
            <v>0</v>
          </cell>
          <cell r="DD693">
            <v>0</v>
          </cell>
          <cell r="DE693">
            <v>0</v>
          </cell>
          <cell r="DF693">
            <v>0</v>
          </cell>
          <cell r="DG693">
            <v>0</v>
          </cell>
          <cell r="DH693">
            <v>0</v>
          </cell>
          <cell r="DI693">
            <v>0</v>
          </cell>
          <cell r="DJ693">
            <v>0</v>
          </cell>
          <cell r="DK693">
            <v>0</v>
          </cell>
          <cell r="DL693">
            <v>0</v>
          </cell>
          <cell r="DM693">
            <v>0</v>
          </cell>
          <cell r="DN693">
            <v>0</v>
          </cell>
          <cell r="DO693">
            <v>0</v>
          </cell>
          <cell r="DP693">
            <v>0</v>
          </cell>
          <cell r="DQ693">
            <v>0</v>
          </cell>
          <cell r="DR693">
            <v>21.000012700023944</v>
          </cell>
          <cell r="DS693">
            <v>2.9999900000002526</v>
          </cell>
          <cell r="DT693">
            <v>3.7500076000014815</v>
          </cell>
          <cell r="DU693">
            <v>3.0000146000002132</v>
          </cell>
          <cell r="DV693">
            <v>3.0000046535860747E-7</v>
          </cell>
          <cell r="DW693">
            <v>-0.75000879999970493</v>
          </cell>
          <cell r="DX693">
            <v>0.7500015000005078</v>
          </cell>
          <cell r="DY693">
            <v>-4.4999942999984341</v>
          </cell>
          <cell r="DZ693">
            <v>-3.7500091999991128</v>
          </cell>
          <cell r="EA693">
            <v>5.2500084000002971</v>
          </cell>
          <cell r="EB693">
            <v>7.5000018999999156</v>
          </cell>
          <cell r="EC693">
            <v>6.7500133000012283</v>
          </cell>
          <cell r="ED693">
            <v>-1.2599999536178075E-5</v>
          </cell>
        </row>
        <row r="694"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  <cell r="BZ694">
            <v>0</v>
          </cell>
          <cell r="CA694">
            <v>0</v>
          </cell>
          <cell r="CB694">
            <v>0</v>
          </cell>
          <cell r="CC694">
            <v>0</v>
          </cell>
          <cell r="CD694">
            <v>0</v>
          </cell>
          <cell r="CE694">
            <v>0</v>
          </cell>
          <cell r="CF694">
            <v>0</v>
          </cell>
          <cell r="CG694">
            <v>0</v>
          </cell>
          <cell r="CH694">
            <v>0</v>
          </cell>
          <cell r="CI694">
            <v>0</v>
          </cell>
          <cell r="CJ694">
            <v>0</v>
          </cell>
          <cell r="CK694">
            <v>0</v>
          </cell>
          <cell r="CL694">
            <v>0</v>
          </cell>
          <cell r="CM694">
            <v>0</v>
          </cell>
          <cell r="CN694">
            <v>0</v>
          </cell>
          <cell r="CO694">
            <v>0</v>
          </cell>
          <cell r="CP694">
            <v>0</v>
          </cell>
          <cell r="CQ694">
            <v>0</v>
          </cell>
          <cell r="CR694">
            <v>0</v>
          </cell>
          <cell r="CS694">
            <v>0</v>
          </cell>
          <cell r="CT694">
            <v>0</v>
          </cell>
          <cell r="CU694">
            <v>0</v>
          </cell>
          <cell r="CV694">
            <v>0</v>
          </cell>
          <cell r="CW694">
            <v>0</v>
          </cell>
          <cell r="CX694">
            <v>0</v>
          </cell>
          <cell r="CY694">
            <v>0</v>
          </cell>
          <cell r="CZ694">
            <v>0</v>
          </cell>
          <cell r="DA694">
            <v>0</v>
          </cell>
          <cell r="DB694">
            <v>0</v>
          </cell>
          <cell r="DC694">
            <v>0</v>
          </cell>
          <cell r="DD694">
            <v>0</v>
          </cell>
          <cell r="DE694">
            <v>-92.400168199965265</v>
          </cell>
          <cell r="DF694">
            <v>-14.699998399999458</v>
          </cell>
          <cell r="DG694">
            <v>-5.2500027999994927</v>
          </cell>
          <cell r="DH694">
            <v>-10.49999519999983</v>
          </cell>
          <cell r="DI694">
            <v>-3.1500043999985792</v>
          </cell>
          <cell r="DJ694">
            <v>1.0499909999998636</v>
          </cell>
          <cell r="DK694">
            <v>-3.1500073999995948</v>
          </cell>
          <cell r="DL694">
            <v>-6.3000439999996161</v>
          </cell>
          <cell r="DM694">
            <v>-12.600031999998464</v>
          </cell>
          <cell r="DN694">
            <v>-8.4000106000021333</v>
          </cell>
          <cell r="DO694">
            <v>-9.4500094000031822</v>
          </cell>
          <cell r="DP694">
            <v>-8.4000239999986661</v>
          </cell>
          <cell r="DQ694">
            <v>-11.550030999998853</v>
          </cell>
          <cell r="DR694">
            <v>-76.649987999961013</v>
          </cell>
          <cell r="DS694">
            <v>-1.0499920000002021</v>
          </cell>
          <cell r="DT694">
            <v>-13.649975000000268</v>
          </cell>
          <cell r="DU694">
            <v>-9.4499865999969188</v>
          </cell>
          <cell r="DV694">
            <v>-10.500029599999834</v>
          </cell>
          <cell r="DW694">
            <v>-6.2999794000006659</v>
          </cell>
          <cell r="DX694">
            <v>-10.500019999999495</v>
          </cell>
          <cell r="DY694">
            <v>4.1999789999990753</v>
          </cell>
          <cell r="DZ694">
            <v>4.2000038000005588</v>
          </cell>
          <cell r="EA694">
            <v>-8.4000104000006104</v>
          </cell>
          <cell r="EB694">
            <v>-12.600026000000071</v>
          </cell>
          <cell r="EC694">
            <v>-7.3499709999996412</v>
          </cell>
          <cell r="ED694">
            <v>-5.2499807999993209</v>
          </cell>
        </row>
        <row r="695"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  <cell r="BZ695">
            <v>0</v>
          </cell>
          <cell r="CA695">
            <v>0</v>
          </cell>
          <cell r="CB695">
            <v>0</v>
          </cell>
          <cell r="CC695">
            <v>0</v>
          </cell>
          <cell r="CD695">
            <v>0</v>
          </cell>
          <cell r="CE695">
            <v>0</v>
          </cell>
          <cell r="CF695">
            <v>0</v>
          </cell>
          <cell r="CG695">
            <v>0</v>
          </cell>
          <cell r="CH695">
            <v>0</v>
          </cell>
          <cell r="CI695">
            <v>0</v>
          </cell>
          <cell r="CJ695">
            <v>0</v>
          </cell>
          <cell r="CK695">
            <v>0</v>
          </cell>
          <cell r="CL695">
            <v>0</v>
          </cell>
          <cell r="CM695">
            <v>0</v>
          </cell>
          <cell r="CN695">
            <v>0</v>
          </cell>
          <cell r="CO695">
            <v>0</v>
          </cell>
          <cell r="CP695">
            <v>0</v>
          </cell>
          <cell r="CQ695">
            <v>0</v>
          </cell>
          <cell r="CR695">
            <v>0</v>
          </cell>
          <cell r="CS695">
            <v>0</v>
          </cell>
          <cell r="CT695">
            <v>0</v>
          </cell>
          <cell r="CU695">
            <v>0</v>
          </cell>
          <cell r="CV695">
            <v>0</v>
          </cell>
          <cell r="CW695">
            <v>0</v>
          </cell>
          <cell r="CX695">
            <v>0</v>
          </cell>
          <cell r="CY695">
            <v>0</v>
          </cell>
          <cell r="CZ695">
            <v>0</v>
          </cell>
          <cell r="DA695">
            <v>0</v>
          </cell>
          <cell r="DB695">
            <v>0</v>
          </cell>
          <cell r="DC695">
            <v>0</v>
          </cell>
          <cell r="DD695">
            <v>0</v>
          </cell>
          <cell r="DE695">
            <v>121.79995220000274</v>
          </cell>
          <cell r="DF695">
            <v>13.649976000000606</v>
          </cell>
          <cell r="DG695">
            <v>9.4499896000015724</v>
          </cell>
          <cell r="DH695">
            <v>8.400000399997225</v>
          </cell>
          <cell r="DI695">
            <v>8.399989600000481</v>
          </cell>
          <cell r="DJ695">
            <v>12.600007999997615</v>
          </cell>
          <cell r="DK695">
            <v>13.649977999999464</v>
          </cell>
          <cell r="DL695">
            <v>1.0500195999993593</v>
          </cell>
          <cell r="DM695">
            <v>17.849999399999433</v>
          </cell>
          <cell r="DN695">
            <v>10.50001759999941</v>
          </cell>
          <cell r="DO695">
            <v>5.2499820000011823</v>
          </cell>
          <cell r="DP695">
            <v>10.500017999998818</v>
          </cell>
          <cell r="DQ695">
            <v>10.499973999998474</v>
          </cell>
          <cell r="DR695">
            <v>29.400034400023287</v>
          </cell>
          <cell r="DS695">
            <v>4.1999757999983558</v>
          </cell>
          <cell r="DT695">
            <v>5.2500080000008893</v>
          </cell>
          <cell r="DU695">
            <v>4.2000239999997575</v>
          </cell>
          <cell r="DV695">
            <v>9.0000012278323993E-6</v>
          </cell>
          <cell r="DW695">
            <v>-1.0500125999988086</v>
          </cell>
          <cell r="DX695">
            <v>1.0499994000001607</v>
          </cell>
          <cell r="DY695">
            <v>-6.3000009999996109</v>
          </cell>
          <cell r="DZ695">
            <v>-5.2500127999992401</v>
          </cell>
          <cell r="EA695">
            <v>7.3500289999992674</v>
          </cell>
          <cell r="EB695">
            <v>10.500007399999959</v>
          </cell>
          <cell r="EC695">
            <v>9.4500200000002224</v>
          </cell>
          <cell r="ED695">
            <v>-1.1799998901551589E-5</v>
          </cell>
        </row>
        <row r="696"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  <cell r="BZ696">
            <v>0</v>
          </cell>
          <cell r="CA696">
            <v>0</v>
          </cell>
          <cell r="CB696">
            <v>0</v>
          </cell>
          <cell r="CC696">
            <v>0</v>
          </cell>
          <cell r="CD696">
            <v>0</v>
          </cell>
          <cell r="CE696">
            <v>0</v>
          </cell>
          <cell r="CF696">
            <v>0</v>
          </cell>
          <cell r="CG696">
            <v>0</v>
          </cell>
          <cell r="CH696">
            <v>0</v>
          </cell>
          <cell r="CI696">
            <v>0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P696">
            <v>0</v>
          </cell>
          <cell r="CQ696">
            <v>0</v>
          </cell>
          <cell r="CR696">
            <v>0</v>
          </cell>
          <cell r="CS696">
            <v>0</v>
          </cell>
          <cell r="CT696">
            <v>0</v>
          </cell>
          <cell r="CU696">
            <v>0</v>
          </cell>
          <cell r="CV696">
            <v>0</v>
          </cell>
          <cell r="CW696">
            <v>0</v>
          </cell>
          <cell r="CX696">
            <v>0</v>
          </cell>
          <cell r="CY696">
            <v>0</v>
          </cell>
          <cell r="CZ696">
            <v>0</v>
          </cell>
          <cell r="DA696">
            <v>0</v>
          </cell>
          <cell r="DB696">
            <v>0</v>
          </cell>
          <cell r="DC696">
            <v>0</v>
          </cell>
          <cell r="DD696">
            <v>0</v>
          </cell>
          <cell r="DE696">
            <v>0</v>
          </cell>
          <cell r="DF696">
            <v>0</v>
          </cell>
          <cell r="DG696">
            <v>0</v>
          </cell>
          <cell r="DH696">
            <v>0</v>
          </cell>
          <cell r="DI696">
            <v>0</v>
          </cell>
          <cell r="DJ696">
            <v>0</v>
          </cell>
          <cell r="DK696">
            <v>0</v>
          </cell>
          <cell r="DL696">
            <v>0</v>
          </cell>
          <cell r="DM696">
            <v>0</v>
          </cell>
          <cell r="DN696">
            <v>0</v>
          </cell>
          <cell r="DO696">
            <v>0</v>
          </cell>
          <cell r="DP696">
            <v>0</v>
          </cell>
          <cell r="DQ696">
            <v>0</v>
          </cell>
          <cell r="DR696">
            <v>0</v>
          </cell>
          <cell r="DS696">
            <v>0</v>
          </cell>
          <cell r="DT696">
            <v>0</v>
          </cell>
          <cell r="DU696">
            <v>0</v>
          </cell>
          <cell r="DV696">
            <v>0</v>
          </cell>
          <cell r="DW696">
            <v>0</v>
          </cell>
          <cell r="DX696">
            <v>0</v>
          </cell>
          <cell r="DY696">
            <v>0</v>
          </cell>
          <cell r="DZ696">
            <v>0</v>
          </cell>
          <cell r="EA696">
            <v>0</v>
          </cell>
          <cell r="EB696">
            <v>0</v>
          </cell>
          <cell r="EC696">
            <v>0</v>
          </cell>
          <cell r="ED696">
            <v>0</v>
          </cell>
        </row>
        <row r="697"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  <cell r="BZ697">
            <v>0</v>
          </cell>
          <cell r="CA697">
            <v>0</v>
          </cell>
          <cell r="CB697">
            <v>0</v>
          </cell>
          <cell r="CC697">
            <v>0</v>
          </cell>
          <cell r="CD697">
            <v>0</v>
          </cell>
          <cell r="CE697">
            <v>0</v>
          </cell>
          <cell r="CF697">
            <v>0</v>
          </cell>
          <cell r="CG697">
            <v>0</v>
          </cell>
          <cell r="CH697">
            <v>0</v>
          </cell>
          <cell r="CI697">
            <v>0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P697">
            <v>0</v>
          </cell>
          <cell r="CQ697">
            <v>0</v>
          </cell>
          <cell r="CR697">
            <v>0</v>
          </cell>
          <cell r="CS697">
            <v>0</v>
          </cell>
          <cell r="CT697">
            <v>0</v>
          </cell>
          <cell r="CU697">
            <v>0</v>
          </cell>
          <cell r="CV697">
            <v>0</v>
          </cell>
          <cell r="CW697">
            <v>0</v>
          </cell>
          <cell r="CX697">
            <v>0</v>
          </cell>
          <cell r="CY697">
            <v>0</v>
          </cell>
          <cell r="CZ697">
            <v>0</v>
          </cell>
          <cell r="DA697">
            <v>0</v>
          </cell>
          <cell r="DB697">
            <v>0</v>
          </cell>
          <cell r="DC697">
            <v>0</v>
          </cell>
          <cell r="DD697">
            <v>0</v>
          </cell>
          <cell r="DE697">
            <v>0</v>
          </cell>
          <cell r="DF697">
            <v>0</v>
          </cell>
          <cell r="DG697">
            <v>0</v>
          </cell>
          <cell r="DH697">
            <v>0</v>
          </cell>
          <cell r="DI697">
            <v>0</v>
          </cell>
          <cell r="DJ697">
            <v>0</v>
          </cell>
          <cell r="DK697">
            <v>0</v>
          </cell>
          <cell r="DL697">
            <v>0</v>
          </cell>
          <cell r="DM697">
            <v>0</v>
          </cell>
          <cell r="DN697">
            <v>0</v>
          </cell>
          <cell r="DO697">
            <v>0</v>
          </cell>
          <cell r="DP697">
            <v>0</v>
          </cell>
          <cell r="DQ697">
            <v>0</v>
          </cell>
          <cell r="DR697">
            <v>0</v>
          </cell>
          <cell r="DS697">
            <v>0</v>
          </cell>
          <cell r="DT697">
            <v>0</v>
          </cell>
          <cell r="DU697">
            <v>0</v>
          </cell>
          <cell r="DV697">
            <v>0</v>
          </cell>
          <cell r="DW697">
            <v>0</v>
          </cell>
          <cell r="DX697">
            <v>0</v>
          </cell>
          <cell r="DY697">
            <v>0</v>
          </cell>
          <cell r="DZ697">
            <v>0</v>
          </cell>
          <cell r="EA697">
            <v>0</v>
          </cell>
          <cell r="EB697">
            <v>0</v>
          </cell>
          <cell r="EC697">
            <v>0</v>
          </cell>
          <cell r="ED697">
            <v>0</v>
          </cell>
        </row>
        <row r="698"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  <cell r="BZ698">
            <v>0</v>
          </cell>
          <cell r="CA698">
            <v>0</v>
          </cell>
          <cell r="CB698">
            <v>0</v>
          </cell>
          <cell r="CC698">
            <v>0</v>
          </cell>
          <cell r="CD698">
            <v>0</v>
          </cell>
          <cell r="CE698">
            <v>0</v>
          </cell>
          <cell r="CF698">
            <v>0</v>
          </cell>
          <cell r="CG698">
            <v>0</v>
          </cell>
          <cell r="CH698">
            <v>0</v>
          </cell>
          <cell r="CI698">
            <v>0</v>
          </cell>
          <cell r="CJ698">
            <v>0</v>
          </cell>
          <cell r="CK698">
            <v>0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P698">
            <v>0</v>
          </cell>
          <cell r="CQ698">
            <v>0</v>
          </cell>
          <cell r="CR698">
            <v>0</v>
          </cell>
          <cell r="CS698">
            <v>0</v>
          </cell>
          <cell r="CT698">
            <v>0</v>
          </cell>
          <cell r="CU698">
            <v>0</v>
          </cell>
          <cell r="CV698">
            <v>0</v>
          </cell>
          <cell r="CW698">
            <v>0</v>
          </cell>
          <cell r="CX698">
            <v>0</v>
          </cell>
          <cell r="CY698">
            <v>0</v>
          </cell>
          <cell r="CZ698">
            <v>0</v>
          </cell>
          <cell r="DA698">
            <v>0</v>
          </cell>
          <cell r="DB698">
            <v>0</v>
          </cell>
          <cell r="DC698">
            <v>0</v>
          </cell>
          <cell r="DD698">
            <v>0</v>
          </cell>
          <cell r="DE698">
            <v>0</v>
          </cell>
          <cell r="DF698">
            <v>0</v>
          </cell>
          <cell r="DG698">
            <v>0</v>
          </cell>
          <cell r="DH698">
            <v>0</v>
          </cell>
          <cell r="DI698">
            <v>0</v>
          </cell>
          <cell r="DJ698">
            <v>0</v>
          </cell>
          <cell r="DK698">
            <v>0</v>
          </cell>
          <cell r="DL698">
            <v>0</v>
          </cell>
          <cell r="DM698">
            <v>0</v>
          </cell>
          <cell r="DN698">
            <v>0</v>
          </cell>
          <cell r="DO698">
            <v>0</v>
          </cell>
          <cell r="DP698">
            <v>0</v>
          </cell>
          <cell r="DQ698">
            <v>0</v>
          </cell>
          <cell r="DR698">
            <v>0</v>
          </cell>
          <cell r="DS698">
            <v>0</v>
          </cell>
          <cell r="DT698">
            <v>0</v>
          </cell>
          <cell r="DU698">
            <v>0</v>
          </cell>
          <cell r="DV698">
            <v>0</v>
          </cell>
          <cell r="DW698">
            <v>0</v>
          </cell>
          <cell r="DX698">
            <v>0</v>
          </cell>
          <cell r="DY698">
            <v>0</v>
          </cell>
          <cell r="DZ698">
            <v>0</v>
          </cell>
          <cell r="EA698">
            <v>0</v>
          </cell>
          <cell r="EB698">
            <v>0</v>
          </cell>
          <cell r="EC698">
            <v>0</v>
          </cell>
          <cell r="ED698">
            <v>0</v>
          </cell>
        </row>
        <row r="699"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  <cell r="BZ699">
            <v>0</v>
          </cell>
          <cell r="CA699">
            <v>0</v>
          </cell>
          <cell r="CB699">
            <v>0</v>
          </cell>
          <cell r="CC699">
            <v>0</v>
          </cell>
          <cell r="CD699">
            <v>0</v>
          </cell>
          <cell r="CE699">
            <v>0</v>
          </cell>
          <cell r="CF699">
            <v>0</v>
          </cell>
          <cell r="CG699">
            <v>0</v>
          </cell>
          <cell r="CH699">
            <v>0</v>
          </cell>
          <cell r="CI699">
            <v>0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P699">
            <v>0</v>
          </cell>
          <cell r="CQ699">
            <v>0</v>
          </cell>
          <cell r="CR699">
            <v>0</v>
          </cell>
          <cell r="CS699">
            <v>0</v>
          </cell>
          <cell r="CT699">
            <v>0</v>
          </cell>
          <cell r="CU699">
            <v>0</v>
          </cell>
          <cell r="CV699">
            <v>0</v>
          </cell>
          <cell r="CW699">
            <v>0</v>
          </cell>
          <cell r="CX699">
            <v>0</v>
          </cell>
          <cell r="CY699">
            <v>0</v>
          </cell>
          <cell r="CZ699">
            <v>0</v>
          </cell>
          <cell r="DA699">
            <v>0</v>
          </cell>
          <cell r="DB699">
            <v>0</v>
          </cell>
          <cell r="DC699">
            <v>0</v>
          </cell>
          <cell r="DD699">
            <v>0</v>
          </cell>
          <cell r="DE699">
            <v>0</v>
          </cell>
          <cell r="DF699">
            <v>0</v>
          </cell>
          <cell r="DG699">
            <v>0</v>
          </cell>
          <cell r="DH699">
            <v>0</v>
          </cell>
          <cell r="DI699">
            <v>0</v>
          </cell>
          <cell r="DJ699">
            <v>0</v>
          </cell>
          <cell r="DK699">
            <v>0</v>
          </cell>
          <cell r="DL699">
            <v>0</v>
          </cell>
          <cell r="DM699">
            <v>0</v>
          </cell>
          <cell r="DN699">
            <v>0</v>
          </cell>
          <cell r="DO699">
            <v>0</v>
          </cell>
          <cell r="DP699">
            <v>0</v>
          </cell>
          <cell r="DQ699">
            <v>0</v>
          </cell>
          <cell r="DR699">
            <v>0</v>
          </cell>
          <cell r="DS699">
            <v>0</v>
          </cell>
          <cell r="DT699">
            <v>0</v>
          </cell>
          <cell r="DU699">
            <v>0</v>
          </cell>
          <cell r="DV699">
            <v>0</v>
          </cell>
          <cell r="DW699">
            <v>0</v>
          </cell>
          <cell r="DX699">
            <v>0</v>
          </cell>
          <cell r="DY699">
            <v>0</v>
          </cell>
          <cell r="DZ699">
            <v>0</v>
          </cell>
          <cell r="EA699">
            <v>0</v>
          </cell>
          <cell r="EB699">
            <v>0</v>
          </cell>
          <cell r="EC699">
            <v>0</v>
          </cell>
          <cell r="ED699">
            <v>0</v>
          </cell>
        </row>
        <row r="700"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  <cell r="BZ700">
            <v>0</v>
          </cell>
          <cell r="CA700">
            <v>0</v>
          </cell>
          <cell r="CB700">
            <v>0</v>
          </cell>
          <cell r="CC700">
            <v>0</v>
          </cell>
          <cell r="CD700">
            <v>0</v>
          </cell>
          <cell r="CE700">
            <v>0</v>
          </cell>
          <cell r="CF700">
            <v>0</v>
          </cell>
          <cell r="CG700">
            <v>0</v>
          </cell>
          <cell r="CH700">
            <v>0</v>
          </cell>
          <cell r="CI700">
            <v>0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P700">
            <v>0</v>
          </cell>
          <cell r="CQ700">
            <v>0</v>
          </cell>
          <cell r="CR700">
            <v>0</v>
          </cell>
          <cell r="CS700">
            <v>0</v>
          </cell>
          <cell r="CT700">
            <v>0</v>
          </cell>
          <cell r="CU700">
            <v>0</v>
          </cell>
          <cell r="CV700">
            <v>0</v>
          </cell>
          <cell r="CW700">
            <v>0</v>
          </cell>
          <cell r="CX700">
            <v>0</v>
          </cell>
          <cell r="CY700">
            <v>0</v>
          </cell>
          <cell r="CZ700">
            <v>0</v>
          </cell>
          <cell r="DA700">
            <v>0</v>
          </cell>
          <cell r="DB700">
            <v>0</v>
          </cell>
          <cell r="DC700">
            <v>0</v>
          </cell>
          <cell r="DD700">
            <v>0</v>
          </cell>
          <cell r="DE700">
            <v>0</v>
          </cell>
          <cell r="DF700">
            <v>0</v>
          </cell>
          <cell r="DG700">
            <v>0</v>
          </cell>
          <cell r="DH700">
            <v>0</v>
          </cell>
          <cell r="DI700">
            <v>0</v>
          </cell>
          <cell r="DJ700">
            <v>0</v>
          </cell>
          <cell r="DK700">
            <v>0</v>
          </cell>
          <cell r="DL700">
            <v>0</v>
          </cell>
          <cell r="DM700">
            <v>0</v>
          </cell>
          <cell r="DN700">
            <v>0</v>
          </cell>
          <cell r="DO700">
            <v>0</v>
          </cell>
          <cell r="DP700">
            <v>0</v>
          </cell>
          <cell r="DQ700">
            <v>0</v>
          </cell>
          <cell r="DR700">
            <v>0</v>
          </cell>
          <cell r="DS700">
            <v>0</v>
          </cell>
          <cell r="DT700">
            <v>0</v>
          </cell>
          <cell r="DU700">
            <v>0</v>
          </cell>
          <cell r="DV700">
            <v>0</v>
          </cell>
          <cell r="DW700">
            <v>0</v>
          </cell>
          <cell r="DX700">
            <v>0</v>
          </cell>
          <cell r="DY700">
            <v>0</v>
          </cell>
          <cell r="DZ700">
            <v>0</v>
          </cell>
          <cell r="EA700">
            <v>0</v>
          </cell>
          <cell r="EB700">
            <v>0</v>
          </cell>
          <cell r="EC700">
            <v>0</v>
          </cell>
          <cell r="ED700">
            <v>0</v>
          </cell>
        </row>
        <row r="701"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  <cell r="BZ701">
            <v>0</v>
          </cell>
          <cell r="CA701">
            <v>0</v>
          </cell>
          <cell r="CB701">
            <v>0</v>
          </cell>
          <cell r="CC701">
            <v>0</v>
          </cell>
          <cell r="CD701">
            <v>0</v>
          </cell>
          <cell r="CE701">
            <v>0</v>
          </cell>
          <cell r="CF701">
            <v>0</v>
          </cell>
          <cell r="CG701">
            <v>0</v>
          </cell>
          <cell r="CH701">
            <v>0</v>
          </cell>
          <cell r="CI701">
            <v>0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P701">
            <v>0</v>
          </cell>
          <cell r="CQ701">
            <v>0</v>
          </cell>
          <cell r="CR701">
            <v>0</v>
          </cell>
          <cell r="CS701">
            <v>0</v>
          </cell>
          <cell r="CT701">
            <v>0</v>
          </cell>
          <cell r="CU701">
            <v>0</v>
          </cell>
          <cell r="CV701">
            <v>0</v>
          </cell>
          <cell r="CW701">
            <v>0</v>
          </cell>
          <cell r="CX701">
            <v>0</v>
          </cell>
          <cell r="CY701">
            <v>0</v>
          </cell>
          <cell r="CZ701">
            <v>0</v>
          </cell>
          <cell r="DA701">
            <v>0</v>
          </cell>
          <cell r="DB701">
            <v>0</v>
          </cell>
          <cell r="DC701">
            <v>0</v>
          </cell>
          <cell r="DD701">
            <v>0</v>
          </cell>
          <cell r="DE701">
            <v>0</v>
          </cell>
          <cell r="DF701">
            <v>0</v>
          </cell>
          <cell r="DG701">
            <v>0</v>
          </cell>
          <cell r="DH701">
            <v>0</v>
          </cell>
          <cell r="DI701">
            <v>0</v>
          </cell>
          <cell r="DJ701">
            <v>0</v>
          </cell>
          <cell r="DK701">
            <v>0</v>
          </cell>
          <cell r="DL701">
            <v>0</v>
          </cell>
          <cell r="DM701">
            <v>0</v>
          </cell>
          <cell r="DN701">
            <v>0</v>
          </cell>
          <cell r="DO701">
            <v>0</v>
          </cell>
          <cell r="DP701">
            <v>0</v>
          </cell>
          <cell r="DQ701">
            <v>0</v>
          </cell>
          <cell r="DR701">
            <v>0</v>
          </cell>
          <cell r="DS701">
            <v>0</v>
          </cell>
          <cell r="DT701">
            <v>0</v>
          </cell>
          <cell r="DU701">
            <v>0</v>
          </cell>
          <cell r="DV701">
            <v>0</v>
          </cell>
          <cell r="DW701">
            <v>0</v>
          </cell>
          <cell r="DX701">
            <v>0</v>
          </cell>
          <cell r="DY701">
            <v>0</v>
          </cell>
          <cell r="DZ701">
            <v>0</v>
          </cell>
          <cell r="EA701">
            <v>0</v>
          </cell>
          <cell r="EB701">
            <v>0</v>
          </cell>
          <cell r="EC701">
            <v>0</v>
          </cell>
          <cell r="ED701">
            <v>0</v>
          </cell>
        </row>
        <row r="703">
          <cell r="A703" t="str">
            <v>Total IRP Resources</v>
          </cell>
          <cell r="F703">
            <v>-388.52860800000053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-382.91600000008475</v>
          </cell>
          <cell r="S703">
            <v>-371.71600000000035</v>
          </cell>
          <cell r="T703">
            <v>2</v>
          </cell>
          <cell r="U703">
            <v>0.39999999999781721</v>
          </cell>
          <cell r="V703">
            <v>-2.7999999999956344</v>
          </cell>
          <cell r="W703">
            <v>-0.40000000000145519</v>
          </cell>
          <cell r="X703">
            <v>2.7999999999956344</v>
          </cell>
          <cell r="Y703">
            <v>0</v>
          </cell>
          <cell r="Z703">
            <v>-7.1999999999970896</v>
          </cell>
          <cell r="AA703">
            <v>-4.4000000000014552</v>
          </cell>
          <cell r="AB703">
            <v>-0.7999999999992724</v>
          </cell>
          <cell r="AC703">
            <v>-0.80000000000291038</v>
          </cell>
          <cell r="AD703">
            <v>0</v>
          </cell>
          <cell r="AE703">
            <v>-374.18981100001838</v>
          </cell>
          <cell r="AF703">
            <v>-370.39772859998629</v>
          </cell>
          <cell r="AG703">
            <v>-2.166942800002289</v>
          </cell>
          <cell r="AH703">
            <v>2.1669600000022911</v>
          </cell>
          <cell r="AI703">
            <v>2.4800006940495223E-5</v>
          </cell>
          <cell r="AJ703">
            <v>1.2000091373920441E-6</v>
          </cell>
          <cell r="AK703">
            <v>1.9400002202019095E-5</v>
          </cell>
          <cell r="AL703">
            <v>-1.0834845000645146</v>
          </cell>
          <cell r="AM703">
            <v>-2.7086821999982931</v>
          </cell>
          <cell r="AN703">
            <v>9.2999980552121997E-6</v>
          </cell>
          <cell r="AO703">
            <v>1.0834840000024997</v>
          </cell>
          <cell r="AP703">
            <v>0.54174240000065765</v>
          </cell>
          <cell r="AQ703">
            <v>-1.6252140000033251</v>
          </cell>
          <cell r="AR703">
            <v>-409.12038320000283</v>
          </cell>
          <cell r="AS703">
            <v>-368.55170299997553</v>
          </cell>
          <cell r="AT703">
            <v>1.1033821000019088</v>
          </cell>
          <cell r="AU703">
            <v>-38.913590000011027</v>
          </cell>
          <cell r="AV703">
            <v>1.6550495999981649</v>
          </cell>
          <cell r="AW703">
            <v>-4.4135040999972261</v>
          </cell>
          <cell r="AX703">
            <v>-0.55169550000573508</v>
          </cell>
          <cell r="AY703">
            <v>-0.55169240001123399</v>
          </cell>
          <cell r="AZ703">
            <v>0.55168820000835694</v>
          </cell>
          <cell r="BA703">
            <v>-1.65506770000502</v>
          </cell>
          <cell r="BB703">
            <v>-7.599999662488699E-6</v>
          </cell>
          <cell r="BC703">
            <v>2.2067657000006875</v>
          </cell>
          <cell r="BD703">
            <v>-8.500006515532732E-6</v>
          </cell>
          <cell r="BE703">
            <v>-14037.480215264484</v>
          </cell>
          <cell r="BF703">
            <v>-714.829878233606</v>
          </cell>
          <cell r="BG703">
            <v>-796.76606629998423</v>
          </cell>
          <cell r="BH703">
            <v>-1177.7894603399327</v>
          </cell>
          <cell r="BI703">
            <v>-1384.4347445097519</v>
          </cell>
          <cell r="BJ703">
            <v>-1688.7415641674306</v>
          </cell>
          <cell r="BK703">
            <v>-1593.7676436798647</v>
          </cell>
          <cell r="BL703">
            <v>-1383.3439460899681</v>
          </cell>
          <cell r="BM703">
            <v>-1353.5927404401591</v>
          </cell>
          <cell r="BN703">
            <v>-1248.5695163918426</v>
          </cell>
          <cell r="BO703">
            <v>-1063.4940063974354</v>
          </cell>
          <cell r="BP703">
            <v>-1045.3205261812545</v>
          </cell>
          <cell r="BQ703">
            <v>-586.83012252987828</v>
          </cell>
          <cell r="BR703">
            <v>-14756.823902435601</v>
          </cell>
          <cell r="BS703">
            <v>-797.19281735597178</v>
          </cell>
          <cell r="BT703">
            <v>-923.2315101895947</v>
          </cell>
          <cell r="BU703">
            <v>-1031.2241803803481</v>
          </cell>
          <cell r="BV703">
            <v>-1351.8690814058064</v>
          </cell>
          <cell r="BW703">
            <v>-1846.786195067456</v>
          </cell>
          <cell r="BX703">
            <v>-1579.5654622805305</v>
          </cell>
          <cell r="BY703">
            <v>-1447.1925292897504</v>
          </cell>
          <cell r="BZ703">
            <v>-1338.9970503599616</v>
          </cell>
          <cell r="CA703">
            <v>-1454.8475528081181</v>
          </cell>
          <cell r="CB703">
            <v>-1301.1148695788579</v>
          </cell>
          <cell r="CC703">
            <v>-911.71382803609595</v>
          </cell>
          <cell r="CD703">
            <v>-773.08882568578701</v>
          </cell>
          <cell r="CE703">
            <v>-13747.833906769753</v>
          </cell>
          <cell r="CF703">
            <v>-807.32734999293461</v>
          </cell>
          <cell r="CG703">
            <v>-728.20905297994614</v>
          </cell>
          <cell r="CH703">
            <v>-1062.6905908798799</v>
          </cell>
          <cell r="CI703">
            <v>-1347.8805932201212</v>
          </cell>
          <cell r="CJ703">
            <v>-1832.5115727258381</v>
          </cell>
          <cell r="CK703">
            <v>-1593.9261973300017</v>
          </cell>
          <cell r="CL703">
            <v>-1426.5690056097228</v>
          </cell>
          <cell r="CM703">
            <v>-1137.4949180241674</v>
          </cell>
          <cell r="CN703">
            <v>-1312.6853582352633</v>
          </cell>
          <cell r="CO703">
            <v>-1157.2460528310621</v>
          </cell>
          <cell r="CP703">
            <v>-797.37694277020637</v>
          </cell>
          <cell r="CQ703">
            <v>-543.91627217002679</v>
          </cell>
          <cell r="CR703">
            <v>-13447.585532013327</v>
          </cell>
          <cell r="CS703">
            <v>-614.06879156688228</v>
          </cell>
          <cell r="CT703">
            <v>-683.92708093009423</v>
          </cell>
          <cell r="CU703">
            <v>-910.79162090003956</v>
          </cell>
          <cell r="CV703">
            <v>-1479.5488355301786</v>
          </cell>
          <cell r="CW703">
            <v>-1630.3988020499237</v>
          </cell>
          <cell r="CX703">
            <v>-1616.2669054598082</v>
          </cell>
          <cell r="CY703">
            <v>-1368.719451389974</v>
          </cell>
          <cell r="CZ703">
            <v>-1292.5794616129715</v>
          </cell>
          <cell r="DA703">
            <v>-1390.8593460122356</v>
          </cell>
          <cell r="DB703">
            <v>-1070.1938266622601</v>
          </cell>
          <cell r="DC703">
            <v>-776.20888237422332</v>
          </cell>
          <cell r="DD703">
            <v>-614.02252752392087</v>
          </cell>
          <cell r="DE703">
            <v>-12977.772185668349</v>
          </cell>
          <cell r="DF703">
            <v>-548.75167065556161</v>
          </cell>
          <cell r="DG703">
            <v>-758.04128144111019</v>
          </cell>
          <cell r="DH703">
            <v>-985.85854993993416</v>
          </cell>
          <cell r="DI703">
            <v>-1431.7558168396354</v>
          </cell>
          <cell r="DJ703">
            <v>-1640.8383603300899</v>
          </cell>
          <cell r="DK703">
            <v>-1337.0828477200121</v>
          </cell>
          <cell r="DL703">
            <v>-1432.3790805099998</v>
          </cell>
          <cell r="DM703">
            <v>-1273.9517204621807</v>
          </cell>
          <cell r="DN703">
            <v>-1297.4822201298084</v>
          </cell>
          <cell r="DO703">
            <v>-1055.3866703526583</v>
          </cell>
          <cell r="DP703">
            <v>-668.73083069419954</v>
          </cell>
          <cell r="DQ703">
            <v>-547.5131365947891</v>
          </cell>
          <cell r="DR703">
            <v>-13027.130630847067</v>
          </cell>
          <cell r="DS703">
            <v>-454.77069947309792</v>
          </cell>
          <cell r="DT703">
            <v>-827.66192680969834</v>
          </cell>
          <cell r="DU703">
            <v>-1021.1274733298924</v>
          </cell>
          <cell r="DV703">
            <v>-1325.4616443894338</v>
          </cell>
          <cell r="DW703">
            <v>-1522.0871353067923</v>
          </cell>
          <cell r="DX703">
            <v>-1582.9696408098098</v>
          </cell>
          <cell r="DY703">
            <v>-1387.912264210172</v>
          </cell>
          <cell r="DZ703">
            <v>-1385.8654319930356</v>
          </cell>
          <cell r="EA703">
            <v>-1362.9276552076917</v>
          </cell>
          <cell r="EB703">
            <v>-1083.6118217711337</v>
          </cell>
          <cell r="EC703">
            <v>-516.27034794748761</v>
          </cell>
          <cell r="ED703">
            <v>-556.46458959998563</v>
          </cell>
        </row>
        <row r="705">
          <cell r="A705" t="str">
            <v>Growth Station Resources</v>
          </cell>
        </row>
        <row r="706"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  <cell r="BZ706">
            <v>0</v>
          </cell>
          <cell r="CA706">
            <v>0</v>
          </cell>
          <cell r="CB706">
            <v>0</v>
          </cell>
          <cell r="CC706">
            <v>0</v>
          </cell>
          <cell r="CD706">
            <v>0</v>
          </cell>
          <cell r="CE706">
            <v>0</v>
          </cell>
          <cell r="CF706">
            <v>0</v>
          </cell>
          <cell r="CG706">
            <v>0</v>
          </cell>
          <cell r="CH706">
            <v>0</v>
          </cell>
          <cell r="CI706">
            <v>0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P706">
            <v>0</v>
          </cell>
          <cell r="CQ706">
            <v>0</v>
          </cell>
          <cell r="CR706">
            <v>0</v>
          </cell>
          <cell r="CS706">
            <v>0</v>
          </cell>
          <cell r="CT706">
            <v>0</v>
          </cell>
          <cell r="CU706">
            <v>0</v>
          </cell>
          <cell r="CV706">
            <v>0</v>
          </cell>
          <cell r="CW706">
            <v>0</v>
          </cell>
          <cell r="CX706">
            <v>0</v>
          </cell>
          <cell r="CY706">
            <v>0</v>
          </cell>
          <cell r="CZ706">
            <v>0</v>
          </cell>
          <cell r="DA706">
            <v>0</v>
          </cell>
          <cell r="DB706">
            <v>0</v>
          </cell>
          <cell r="DC706">
            <v>0</v>
          </cell>
          <cell r="DD706">
            <v>0</v>
          </cell>
          <cell r="DE706">
            <v>0</v>
          </cell>
          <cell r="DF706">
            <v>0</v>
          </cell>
          <cell r="DG706">
            <v>0</v>
          </cell>
          <cell r="DH706">
            <v>0</v>
          </cell>
          <cell r="DI706">
            <v>0</v>
          </cell>
          <cell r="DJ706">
            <v>0</v>
          </cell>
          <cell r="DK706">
            <v>0</v>
          </cell>
          <cell r="DL706">
            <v>0</v>
          </cell>
          <cell r="DM706">
            <v>0</v>
          </cell>
          <cell r="DN706">
            <v>0</v>
          </cell>
          <cell r="DO706">
            <v>0</v>
          </cell>
          <cell r="DP706">
            <v>0</v>
          </cell>
          <cell r="DQ706">
            <v>0</v>
          </cell>
          <cell r="DR706">
            <v>0</v>
          </cell>
          <cell r="DS706">
            <v>0</v>
          </cell>
          <cell r="DT706">
            <v>0</v>
          </cell>
          <cell r="DU706">
            <v>0</v>
          </cell>
          <cell r="DV706">
            <v>0</v>
          </cell>
          <cell r="DW706">
            <v>0</v>
          </cell>
          <cell r="DX706">
            <v>0</v>
          </cell>
          <cell r="DY706">
            <v>0</v>
          </cell>
          <cell r="DZ706">
            <v>0</v>
          </cell>
          <cell r="EA706">
            <v>0</v>
          </cell>
          <cell r="EB706">
            <v>0</v>
          </cell>
          <cell r="EC706">
            <v>0</v>
          </cell>
          <cell r="ED706">
            <v>0</v>
          </cell>
        </row>
        <row r="707"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0</v>
          </cell>
          <cell r="BR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0</v>
          </cell>
          <cell r="BX707">
            <v>0</v>
          </cell>
          <cell r="BY707">
            <v>0</v>
          </cell>
          <cell r="BZ707">
            <v>0</v>
          </cell>
          <cell r="CA707">
            <v>0</v>
          </cell>
          <cell r="CB707">
            <v>0</v>
          </cell>
          <cell r="CC707">
            <v>0</v>
          </cell>
          <cell r="CD707">
            <v>0</v>
          </cell>
          <cell r="CE707">
            <v>0</v>
          </cell>
          <cell r="CF707">
            <v>0</v>
          </cell>
          <cell r="CG707">
            <v>0</v>
          </cell>
          <cell r="CH707">
            <v>0</v>
          </cell>
          <cell r="CI707">
            <v>0</v>
          </cell>
          <cell r="CJ707">
            <v>0</v>
          </cell>
          <cell r="CK707">
            <v>0</v>
          </cell>
          <cell r="CL707">
            <v>0</v>
          </cell>
          <cell r="CM707">
            <v>0</v>
          </cell>
          <cell r="CN707">
            <v>0</v>
          </cell>
          <cell r="CO707">
            <v>0</v>
          </cell>
          <cell r="CP707">
            <v>0</v>
          </cell>
          <cell r="CQ707">
            <v>0</v>
          </cell>
          <cell r="CR707">
            <v>0</v>
          </cell>
          <cell r="CS707">
            <v>0</v>
          </cell>
          <cell r="CT707">
            <v>0</v>
          </cell>
          <cell r="CU707">
            <v>0</v>
          </cell>
          <cell r="CV707">
            <v>0</v>
          </cell>
          <cell r="CW707">
            <v>0</v>
          </cell>
          <cell r="CX707">
            <v>0</v>
          </cell>
          <cell r="CY707">
            <v>0</v>
          </cell>
          <cell r="CZ707">
            <v>0</v>
          </cell>
          <cell r="DA707">
            <v>0</v>
          </cell>
          <cell r="DB707">
            <v>0</v>
          </cell>
          <cell r="DC707">
            <v>0</v>
          </cell>
          <cell r="DD707">
            <v>0</v>
          </cell>
          <cell r="DE707">
            <v>0</v>
          </cell>
          <cell r="DF707">
            <v>0</v>
          </cell>
          <cell r="DG707">
            <v>0</v>
          </cell>
          <cell r="DH707">
            <v>0</v>
          </cell>
          <cell r="DI707">
            <v>0</v>
          </cell>
          <cell r="DJ707">
            <v>0</v>
          </cell>
          <cell r="DK707">
            <v>0</v>
          </cell>
          <cell r="DL707">
            <v>0</v>
          </cell>
          <cell r="DM707">
            <v>0</v>
          </cell>
          <cell r="DN707">
            <v>0</v>
          </cell>
          <cell r="DO707">
            <v>0</v>
          </cell>
          <cell r="DP707">
            <v>0</v>
          </cell>
          <cell r="DQ707">
            <v>0</v>
          </cell>
          <cell r="DR707">
            <v>0</v>
          </cell>
          <cell r="DS707">
            <v>0</v>
          </cell>
          <cell r="DT707">
            <v>0</v>
          </cell>
          <cell r="DU707">
            <v>0</v>
          </cell>
          <cell r="DV707">
            <v>0</v>
          </cell>
          <cell r="DW707">
            <v>0</v>
          </cell>
          <cell r="DX707">
            <v>0</v>
          </cell>
          <cell r="DY707">
            <v>0</v>
          </cell>
          <cell r="DZ707">
            <v>0</v>
          </cell>
          <cell r="EA707">
            <v>0</v>
          </cell>
          <cell r="EB707">
            <v>0</v>
          </cell>
          <cell r="EC707">
            <v>0</v>
          </cell>
          <cell r="ED707">
            <v>0</v>
          </cell>
        </row>
        <row r="708"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  <cell r="BZ708">
            <v>0</v>
          </cell>
          <cell r="CA708">
            <v>0</v>
          </cell>
          <cell r="CB708">
            <v>0</v>
          </cell>
          <cell r="CC708">
            <v>0</v>
          </cell>
          <cell r="CD708">
            <v>0</v>
          </cell>
          <cell r="CE708">
            <v>0</v>
          </cell>
          <cell r="CF708">
            <v>0</v>
          </cell>
          <cell r="CG708">
            <v>0</v>
          </cell>
          <cell r="CH708">
            <v>0</v>
          </cell>
          <cell r="CI708">
            <v>0</v>
          </cell>
          <cell r="CJ708">
            <v>0</v>
          </cell>
          <cell r="CK708">
            <v>0</v>
          </cell>
          <cell r="CL708">
            <v>0</v>
          </cell>
          <cell r="CM708">
            <v>0</v>
          </cell>
          <cell r="CN708">
            <v>0</v>
          </cell>
          <cell r="CO708">
            <v>0</v>
          </cell>
          <cell r="CP708">
            <v>0</v>
          </cell>
          <cell r="CQ708">
            <v>0</v>
          </cell>
          <cell r="CR708">
            <v>0</v>
          </cell>
          <cell r="CS708">
            <v>0</v>
          </cell>
          <cell r="CT708">
            <v>0</v>
          </cell>
          <cell r="CU708">
            <v>0</v>
          </cell>
          <cell r="CV708">
            <v>0</v>
          </cell>
          <cell r="CW708">
            <v>0</v>
          </cell>
          <cell r="CX708">
            <v>0</v>
          </cell>
          <cell r="CY708">
            <v>0</v>
          </cell>
          <cell r="CZ708">
            <v>0</v>
          </cell>
          <cell r="DA708">
            <v>0</v>
          </cell>
          <cell r="DB708">
            <v>0</v>
          </cell>
          <cell r="DC708">
            <v>0</v>
          </cell>
          <cell r="DD708">
            <v>0</v>
          </cell>
          <cell r="DE708">
            <v>0</v>
          </cell>
          <cell r="DF708">
            <v>0</v>
          </cell>
          <cell r="DG708">
            <v>0</v>
          </cell>
          <cell r="DH708">
            <v>0</v>
          </cell>
          <cell r="DI708">
            <v>0</v>
          </cell>
          <cell r="DJ708">
            <v>0</v>
          </cell>
          <cell r="DK708">
            <v>0</v>
          </cell>
          <cell r="DL708">
            <v>0</v>
          </cell>
          <cell r="DM708">
            <v>0</v>
          </cell>
          <cell r="DN708">
            <v>0</v>
          </cell>
          <cell r="DO708">
            <v>0</v>
          </cell>
          <cell r="DP708">
            <v>0</v>
          </cell>
          <cell r="DQ708">
            <v>0</v>
          </cell>
          <cell r="DR708">
            <v>0</v>
          </cell>
          <cell r="DS708">
            <v>0</v>
          </cell>
          <cell r="DT708">
            <v>0</v>
          </cell>
          <cell r="DU708">
            <v>0</v>
          </cell>
          <cell r="DV708">
            <v>0</v>
          </cell>
          <cell r="DW708">
            <v>0</v>
          </cell>
          <cell r="DX708">
            <v>0</v>
          </cell>
          <cell r="DY708">
            <v>0</v>
          </cell>
          <cell r="DZ708">
            <v>0</v>
          </cell>
          <cell r="EA708">
            <v>0</v>
          </cell>
          <cell r="EB708">
            <v>0</v>
          </cell>
          <cell r="EC708">
            <v>0</v>
          </cell>
          <cell r="ED708">
            <v>0</v>
          </cell>
        </row>
        <row r="709"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  <cell r="BW709">
            <v>0</v>
          </cell>
          <cell r="BX709">
            <v>0</v>
          </cell>
          <cell r="BY709">
            <v>0</v>
          </cell>
          <cell r="BZ709">
            <v>0</v>
          </cell>
          <cell r="CA709">
            <v>0</v>
          </cell>
          <cell r="CB709">
            <v>0</v>
          </cell>
          <cell r="CC709">
            <v>0</v>
          </cell>
          <cell r="CD709">
            <v>0</v>
          </cell>
          <cell r="CE709">
            <v>0</v>
          </cell>
          <cell r="CF709">
            <v>0</v>
          </cell>
          <cell r="CG709">
            <v>0</v>
          </cell>
          <cell r="CH709">
            <v>0</v>
          </cell>
          <cell r="CI709">
            <v>0</v>
          </cell>
          <cell r="CJ709">
            <v>0</v>
          </cell>
          <cell r="CK709">
            <v>0</v>
          </cell>
          <cell r="CL709">
            <v>0</v>
          </cell>
          <cell r="CM709">
            <v>0</v>
          </cell>
          <cell r="CN709">
            <v>0</v>
          </cell>
          <cell r="CO709">
            <v>0</v>
          </cell>
          <cell r="CP709">
            <v>0</v>
          </cell>
          <cell r="CQ709">
            <v>0</v>
          </cell>
          <cell r="CR709">
            <v>0</v>
          </cell>
          <cell r="CS709">
            <v>0</v>
          </cell>
          <cell r="CT709">
            <v>0</v>
          </cell>
          <cell r="CU709">
            <v>0</v>
          </cell>
          <cell r="CV709">
            <v>0</v>
          </cell>
          <cell r="CW709">
            <v>0</v>
          </cell>
          <cell r="CX709">
            <v>0</v>
          </cell>
          <cell r="CY709">
            <v>0</v>
          </cell>
          <cell r="CZ709">
            <v>0</v>
          </cell>
          <cell r="DA709">
            <v>0</v>
          </cell>
          <cell r="DB709">
            <v>0</v>
          </cell>
          <cell r="DC709">
            <v>0</v>
          </cell>
          <cell r="DD709">
            <v>0</v>
          </cell>
          <cell r="DE709">
            <v>0</v>
          </cell>
          <cell r="DF709">
            <v>0</v>
          </cell>
          <cell r="DG709">
            <v>0</v>
          </cell>
          <cell r="DH709">
            <v>0</v>
          </cell>
          <cell r="DI709">
            <v>0</v>
          </cell>
          <cell r="DJ709">
            <v>0</v>
          </cell>
          <cell r="DK709">
            <v>0</v>
          </cell>
          <cell r="DL709">
            <v>0</v>
          </cell>
          <cell r="DM709">
            <v>0</v>
          </cell>
          <cell r="DN709">
            <v>0</v>
          </cell>
          <cell r="DO709">
            <v>0</v>
          </cell>
          <cell r="DP709">
            <v>0</v>
          </cell>
          <cell r="DQ709">
            <v>0</v>
          </cell>
          <cell r="DR709">
            <v>0</v>
          </cell>
          <cell r="DS709">
            <v>0</v>
          </cell>
          <cell r="DT709">
            <v>0</v>
          </cell>
          <cell r="DU709">
            <v>0</v>
          </cell>
          <cell r="DV709">
            <v>0</v>
          </cell>
          <cell r="DW709">
            <v>0</v>
          </cell>
          <cell r="DX709">
            <v>0</v>
          </cell>
          <cell r="DY709">
            <v>0</v>
          </cell>
          <cell r="DZ709">
            <v>0</v>
          </cell>
          <cell r="EA709">
            <v>0</v>
          </cell>
          <cell r="EB709">
            <v>0</v>
          </cell>
          <cell r="EC709">
            <v>0</v>
          </cell>
          <cell r="ED709">
            <v>0</v>
          </cell>
        </row>
        <row r="710"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-4.9906399999999991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  <cell r="BZ710">
            <v>0</v>
          </cell>
          <cell r="CA710">
            <v>0</v>
          </cell>
          <cell r="CB710">
            <v>0</v>
          </cell>
          <cell r="CC710">
            <v>0</v>
          </cell>
          <cell r="CD710">
            <v>0</v>
          </cell>
          <cell r="CE710">
            <v>0</v>
          </cell>
          <cell r="CF710">
            <v>0</v>
          </cell>
          <cell r="CG710">
            <v>0</v>
          </cell>
          <cell r="CH710">
            <v>0</v>
          </cell>
          <cell r="CI710">
            <v>0</v>
          </cell>
          <cell r="CJ710">
            <v>0</v>
          </cell>
          <cell r="CK710">
            <v>0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P710">
            <v>0</v>
          </cell>
          <cell r="CQ710">
            <v>0</v>
          </cell>
          <cell r="CR710">
            <v>-1.3296306999999992</v>
          </cell>
          <cell r="CS710">
            <v>0</v>
          </cell>
          <cell r="CT710">
            <v>0</v>
          </cell>
          <cell r="CU710">
            <v>0</v>
          </cell>
          <cell r="CV710">
            <v>-1.3296306999999992</v>
          </cell>
          <cell r="CW710">
            <v>0</v>
          </cell>
          <cell r="CX710">
            <v>0</v>
          </cell>
          <cell r="CY710">
            <v>0</v>
          </cell>
          <cell r="CZ710">
            <v>0</v>
          </cell>
          <cell r="DA710">
            <v>0</v>
          </cell>
          <cell r="DB710">
            <v>0</v>
          </cell>
          <cell r="DC710">
            <v>0</v>
          </cell>
          <cell r="DD710">
            <v>0</v>
          </cell>
          <cell r="DE710">
            <v>-15.660750000000007</v>
          </cell>
          <cell r="DF710">
            <v>0</v>
          </cell>
          <cell r="DG710">
            <v>0</v>
          </cell>
          <cell r="DH710">
            <v>-7.5298000000000229</v>
          </cell>
          <cell r="DI710">
            <v>-3.046100000000024</v>
          </cell>
          <cell r="DJ710">
            <v>0</v>
          </cell>
          <cell r="DK710">
            <v>0.336749999999995</v>
          </cell>
          <cell r="DL710">
            <v>-5.4216000000000122</v>
          </cell>
          <cell r="DM710">
            <v>0</v>
          </cell>
          <cell r="DN710">
            <v>0</v>
          </cell>
          <cell r="DO710">
            <v>0</v>
          </cell>
          <cell r="DP710">
            <v>0</v>
          </cell>
          <cell r="DQ710">
            <v>0</v>
          </cell>
          <cell r="DR710">
            <v>-23.16549699999905</v>
          </cell>
          <cell r="DS710">
            <v>0</v>
          </cell>
          <cell r="DT710">
            <v>0</v>
          </cell>
          <cell r="DU710">
            <v>-8.5378200000000106</v>
          </cell>
          <cell r="DV710">
            <v>-11.028830000000198</v>
          </cell>
          <cell r="DW710">
            <v>-0.77144999999995889</v>
          </cell>
          <cell r="DX710">
            <v>0.69286299999999557</v>
          </cell>
          <cell r="DY710">
            <v>-3.2322999999998956</v>
          </cell>
          <cell r="DZ710">
            <v>1.0996099999999842</v>
          </cell>
          <cell r="EA710">
            <v>-1.3875699999999824</v>
          </cell>
          <cell r="EB710">
            <v>0</v>
          </cell>
          <cell r="EC710">
            <v>0</v>
          </cell>
          <cell r="ED710">
            <v>0</v>
          </cell>
        </row>
        <row r="711"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-2.0167549999999999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-0.59899899999999207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-0.59899899999999917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  <cell r="BZ711">
            <v>0</v>
          </cell>
          <cell r="CA711">
            <v>0</v>
          </cell>
          <cell r="CB711">
            <v>0</v>
          </cell>
          <cell r="CC711">
            <v>0</v>
          </cell>
          <cell r="CD711">
            <v>0</v>
          </cell>
          <cell r="CE711">
            <v>-0.99002000000000123</v>
          </cell>
          <cell r="CF711">
            <v>0</v>
          </cell>
          <cell r="CG711">
            <v>0</v>
          </cell>
          <cell r="CH711">
            <v>0</v>
          </cell>
          <cell r="CI711">
            <v>0</v>
          </cell>
          <cell r="CJ711">
            <v>0</v>
          </cell>
          <cell r="CK711">
            <v>0</v>
          </cell>
          <cell r="CL711">
            <v>-0.99002000000000123</v>
          </cell>
          <cell r="CM711">
            <v>0</v>
          </cell>
          <cell r="CN711">
            <v>0</v>
          </cell>
          <cell r="CO711">
            <v>0</v>
          </cell>
          <cell r="CP711">
            <v>0</v>
          </cell>
          <cell r="CQ711">
            <v>0</v>
          </cell>
          <cell r="CR711">
            <v>0</v>
          </cell>
          <cell r="CS711">
            <v>0</v>
          </cell>
          <cell r="CT711">
            <v>0</v>
          </cell>
          <cell r="CU711">
            <v>0</v>
          </cell>
          <cell r="CV711">
            <v>0</v>
          </cell>
          <cell r="CW711">
            <v>0</v>
          </cell>
          <cell r="CX711">
            <v>0</v>
          </cell>
          <cell r="CY711">
            <v>0</v>
          </cell>
          <cell r="CZ711">
            <v>0</v>
          </cell>
          <cell r="DA711">
            <v>0</v>
          </cell>
          <cell r="DB711">
            <v>0</v>
          </cell>
          <cell r="DC711">
            <v>0</v>
          </cell>
          <cell r="DD711">
            <v>0</v>
          </cell>
          <cell r="DE711">
            <v>-4.0478299999999763</v>
          </cell>
          <cell r="DF711">
            <v>0</v>
          </cell>
          <cell r="DG711">
            <v>0</v>
          </cell>
          <cell r="DH711">
            <v>-3.3821900000000085</v>
          </cell>
          <cell r="DI711">
            <v>0</v>
          </cell>
          <cell r="DJ711">
            <v>0</v>
          </cell>
          <cell r="DK711">
            <v>0</v>
          </cell>
          <cell r="DL711">
            <v>-0.66564000000005308</v>
          </cell>
          <cell r="DM711">
            <v>0</v>
          </cell>
          <cell r="DN711">
            <v>0</v>
          </cell>
          <cell r="DO711">
            <v>0</v>
          </cell>
          <cell r="DP711">
            <v>0</v>
          </cell>
          <cell r="DQ711">
            <v>0</v>
          </cell>
          <cell r="DR711">
            <v>1.5435099999999693</v>
          </cell>
          <cell r="DS711">
            <v>0</v>
          </cell>
          <cell r="DT711">
            <v>0</v>
          </cell>
          <cell r="DU711">
            <v>0.69538000000000011</v>
          </cell>
          <cell r="DV711">
            <v>0</v>
          </cell>
          <cell r="DW711">
            <v>0</v>
          </cell>
          <cell r="DX711">
            <v>0.58158000000000243</v>
          </cell>
          <cell r="DY711">
            <v>0.26654999999993834</v>
          </cell>
          <cell r="DZ711">
            <v>0</v>
          </cell>
          <cell r="EA711">
            <v>0</v>
          </cell>
          <cell r="EB711">
            <v>0</v>
          </cell>
          <cell r="EC711">
            <v>0</v>
          </cell>
          <cell r="ED711">
            <v>0</v>
          </cell>
        </row>
        <row r="712"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-1.8852200000000039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-1.8852200000000039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  <cell r="BZ712">
            <v>0</v>
          </cell>
          <cell r="CA712">
            <v>0</v>
          </cell>
          <cell r="CB712">
            <v>0</v>
          </cell>
          <cell r="CC712">
            <v>0</v>
          </cell>
          <cell r="CD712">
            <v>0</v>
          </cell>
          <cell r="CE712">
            <v>0</v>
          </cell>
          <cell r="CF712">
            <v>0</v>
          </cell>
          <cell r="CG712">
            <v>0</v>
          </cell>
          <cell r="CH712">
            <v>0</v>
          </cell>
          <cell r="CI712">
            <v>0</v>
          </cell>
          <cell r="CJ712">
            <v>0</v>
          </cell>
          <cell r="CK712">
            <v>0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P712">
            <v>0</v>
          </cell>
          <cell r="CQ712">
            <v>0</v>
          </cell>
          <cell r="CR712">
            <v>0</v>
          </cell>
          <cell r="CS712">
            <v>0</v>
          </cell>
          <cell r="CT712">
            <v>0</v>
          </cell>
          <cell r="CU712">
            <v>0</v>
          </cell>
          <cell r="CV712">
            <v>0</v>
          </cell>
          <cell r="CW712">
            <v>0</v>
          </cell>
          <cell r="CX712">
            <v>0</v>
          </cell>
          <cell r="CY712">
            <v>0</v>
          </cell>
          <cell r="CZ712">
            <v>0</v>
          </cell>
          <cell r="DA712">
            <v>0</v>
          </cell>
          <cell r="DB712">
            <v>0</v>
          </cell>
          <cell r="DC712">
            <v>0</v>
          </cell>
          <cell r="DD712">
            <v>0</v>
          </cell>
          <cell r="DE712">
            <v>0</v>
          </cell>
          <cell r="DF712">
            <v>0</v>
          </cell>
          <cell r="DG712">
            <v>0</v>
          </cell>
          <cell r="DH712">
            <v>0</v>
          </cell>
          <cell r="DI712">
            <v>0</v>
          </cell>
          <cell r="DJ712">
            <v>0</v>
          </cell>
          <cell r="DK712">
            <v>0</v>
          </cell>
          <cell r="DL712">
            <v>0</v>
          </cell>
          <cell r="DM712">
            <v>0</v>
          </cell>
          <cell r="DN712">
            <v>0</v>
          </cell>
          <cell r="DO712">
            <v>0</v>
          </cell>
          <cell r="DP712">
            <v>0</v>
          </cell>
          <cell r="DQ712">
            <v>0</v>
          </cell>
          <cell r="DR712">
            <v>0</v>
          </cell>
          <cell r="DS712">
            <v>0</v>
          </cell>
          <cell r="DT712">
            <v>0</v>
          </cell>
          <cell r="DU712">
            <v>0</v>
          </cell>
          <cell r="DV712">
            <v>0</v>
          </cell>
          <cell r="DW712">
            <v>0</v>
          </cell>
          <cell r="DX712">
            <v>0</v>
          </cell>
          <cell r="DY712">
            <v>0</v>
          </cell>
          <cell r="DZ712">
            <v>0</v>
          </cell>
          <cell r="EA712">
            <v>0</v>
          </cell>
          <cell r="EB712">
            <v>0</v>
          </cell>
          <cell r="EC712">
            <v>0</v>
          </cell>
          <cell r="ED712">
            <v>0</v>
          </cell>
        </row>
        <row r="714">
          <cell r="A714" t="str">
            <v>Total Growth Station Resources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-7.0073949999999883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-1.8852199999964796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-1.8852200000000039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-0.59899899999999207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-0.59899899999999917</v>
          </cell>
          <cell r="BL714">
            <v>0</v>
          </cell>
          <cell r="BM714">
            <v>0</v>
          </cell>
          <cell r="BN714">
            <v>0</v>
          </cell>
          <cell r="BO714">
            <v>0</v>
          </cell>
          <cell r="BP714">
            <v>0</v>
          </cell>
          <cell r="BQ714">
            <v>0</v>
          </cell>
          <cell r="BR714">
            <v>0</v>
          </cell>
          <cell r="BS714">
            <v>0</v>
          </cell>
          <cell r="BT714">
            <v>0</v>
          </cell>
          <cell r="BU714">
            <v>0</v>
          </cell>
          <cell r="BV714">
            <v>0</v>
          </cell>
          <cell r="BW714">
            <v>0</v>
          </cell>
          <cell r="BX714">
            <v>0</v>
          </cell>
          <cell r="BY714">
            <v>0</v>
          </cell>
          <cell r="BZ714">
            <v>0</v>
          </cell>
          <cell r="CA714">
            <v>0</v>
          </cell>
          <cell r="CB714">
            <v>0</v>
          </cell>
          <cell r="CC714">
            <v>0</v>
          </cell>
          <cell r="CD714">
            <v>0</v>
          </cell>
          <cell r="CE714">
            <v>-0.99002000000000123</v>
          </cell>
          <cell r="CF714">
            <v>0</v>
          </cell>
          <cell r="CG714">
            <v>0</v>
          </cell>
          <cell r="CH714">
            <v>0</v>
          </cell>
          <cell r="CI714">
            <v>0</v>
          </cell>
          <cell r="CJ714">
            <v>0</v>
          </cell>
          <cell r="CK714">
            <v>0</v>
          </cell>
          <cell r="CL714">
            <v>-0.99002000000000123</v>
          </cell>
          <cell r="CM714">
            <v>0</v>
          </cell>
          <cell r="CN714">
            <v>0</v>
          </cell>
          <cell r="CO714">
            <v>0</v>
          </cell>
          <cell r="CP714">
            <v>0</v>
          </cell>
          <cell r="CQ714">
            <v>0</v>
          </cell>
          <cell r="CR714">
            <v>-1.3296306999999992</v>
          </cell>
          <cell r="CS714">
            <v>0</v>
          </cell>
          <cell r="CT714">
            <v>0</v>
          </cell>
          <cell r="CU714">
            <v>0</v>
          </cell>
          <cell r="CV714">
            <v>-1.3296306999999992</v>
          </cell>
          <cell r="CW714">
            <v>0</v>
          </cell>
          <cell r="CX714">
            <v>0</v>
          </cell>
          <cell r="CY714">
            <v>0</v>
          </cell>
          <cell r="CZ714">
            <v>0</v>
          </cell>
          <cell r="DA714">
            <v>0</v>
          </cell>
          <cell r="DB714">
            <v>0</v>
          </cell>
          <cell r="DC714">
            <v>0</v>
          </cell>
          <cell r="DD714">
            <v>0</v>
          </cell>
          <cell r="DE714">
            <v>-19.708580000001348</v>
          </cell>
          <cell r="DF714">
            <v>0</v>
          </cell>
          <cell r="DG714">
            <v>0</v>
          </cell>
          <cell r="DH714">
            <v>-10.91199000000006</v>
          </cell>
          <cell r="DI714">
            <v>-3.046100000000024</v>
          </cell>
          <cell r="DJ714">
            <v>0</v>
          </cell>
          <cell r="DK714">
            <v>0.33674999999993815</v>
          </cell>
          <cell r="DL714">
            <v>-6.0872400000002926</v>
          </cell>
          <cell r="DM714">
            <v>0</v>
          </cell>
          <cell r="DN714">
            <v>0</v>
          </cell>
          <cell r="DO714">
            <v>0</v>
          </cell>
          <cell r="DP714">
            <v>0</v>
          </cell>
          <cell r="DQ714">
            <v>0</v>
          </cell>
          <cell r="DR714">
            <v>-21.621987000000445</v>
          </cell>
          <cell r="DS714">
            <v>0</v>
          </cell>
          <cell r="DT714">
            <v>0</v>
          </cell>
          <cell r="DU714">
            <v>-7.8424399999998968</v>
          </cell>
          <cell r="DV714">
            <v>-11.028830000000198</v>
          </cell>
          <cell r="DW714">
            <v>-0.77144999999995889</v>
          </cell>
          <cell r="DX714">
            <v>1.2744429999999909</v>
          </cell>
          <cell r="DY714">
            <v>-2.9657500000002983</v>
          </cell>
          <cell r="DZ714">
            <v>1.0996099999999842</v>
          </cell>
          <cell r="EA714">
            <v>-1.3875700000000961</v>
          </cell>
          <cell r="EB714">
            <v>0</v>
          </cell>
          <cell r="EC714">
            <v>0</v>
          </cell>
          <cell r="ED714">
            <v>0</v>
          </cell>
        </row>
        <row r="715">
          <cell r="F715" t="str">
            <v>=</v>
          </cell>
          <cell r="G715" t="str">
            <v>=</v>
          </cell>
          <cell r="H715" t="str">
            <v>=</v>
          </cell>
          <cell r="I715" t="str">
            <v>=</v>
          </cell>
          <cell r="J715" t="str">
            <v>=</v>
          </cell>
          <cell r="K715" t="str">
            <v>=</v>
          </cell>
          <cell r="L715" t="str">
            <v>=</v>
          </cell>
          <cell r="M715" t="str">
            <v>=</v>
          </cell>
          <cell r="N715" t="str">
            <v>=</v>
          </cell>
          <cell r="O715" t="str">
            <v>=</v>
          </cell>
          <cell r="P715" t="str">
            <v>=</v>
          </cell>
          <cell r="Q715" t="str">
            <v>=</v>
          </cell>
          <cell r="R715" t="str">
            <v>=</v>
          </cell>
          <cell r="S715" t="str">
            <v>=</v>
          </cell>
          <cell r="T715" t="str">
            <v>=</v>
          </cell>
          <cell r="U715" t="str">
            <v>=</v>
          </cell>
          <cell r="V715" t="str">
            <v>=</v>
          </cell>
          <cell r="W715" t="str">
            <v>=</v>
          </cell>
          <cell r="X715" t="str">
            <v>=</v>
          </cell>
          <cell r="Y715" t="str">
            <v>=</v>
          </cell>
          <cell r="Z715" t="str">
            <v>=</v>
          </cell>
          <cell r="AA715" t="str">
            <v>=</v>
          </cell>
          <cell r="AB715" t="str">
            <v>=</v>
          </cell>
          <cell r="AC715" t="str">
            <v>=</v>
          </cell>
          <cell r="AD715" t="str">
            <v>=</v>
          </cell>
          <cell r="AE715" t="str">
            <v>=</v>
          </cell>
          <cell r="AF715" t="str">
            <v>=</v>
          </cell>
          <cell r="AG715" t="str">
            <v>=</v>
          </cell>
          <cell r="AH715" t="str">
            <v>=</v>
          </cell>
          <cell r="AI715" t="str">
            <v>=</v>
          </cell>
          <cell r="AJ715" t="str">
            <v>=</v>
          </cell>
          <cell r="AK715" t="str">
            <v>=</v>
          </cell>
          <cell r="AL715" t="str">
            <v>=</v>
          </cell>
          <cell r="AM715" t="str">
            <v>=</v>
          </cell>
          <cell r="AN715" t="str">
            <v>=</v>
          </cell>
          <cell r="AO715" t="str">
            <v>=</v>
          </cell>
          <cell r="AP715" t="str">
            <v>=</v>
          </cell>
          <cell r="AQ715" t="str">
            <v>=</v>
          </cell>
          <cell r="AR715" t="str">
            <v>=</v>
          </cell>
          <cell r="AS715" t="str">
            <v>=</v>
          </cell>
          <cell r="AT715" t="str">
            <v>=</v>
          </cell>
          <cell r="AU715" t="str">
            <v>=</v>
          </cell>
          <cell r="AV715" t="str">
            <v>=</v>
          </cell>
          <cell r="AW715" t="str">
            <v>=</v>
          </cell>
          <cell r="AX715" t="str">
            <v>=</v>
          </cell>
          <cell r="AY715" t="str">
            <v>=</v>
          </cell>
          <cell r="AZ715" t="str">
            <v>=</v>
          </cell>
          <cell r="BA715" t="str">
            <v>=</v>
          </cell>
          <cell r="BB715" t="str">
            <v>=</v>
          </cell>
          <cell r="BC715" t="str">
            <v>=</v>
          </cell>
          <cell r="BD715" t="str">
            <v>=</v>
          </cell>
          <cell r="BE715" t="str">
            <v>=</v>
          </cell>
          <cell r="BF715" t="str">
            <v>=</v>
          </cell>
          <cell r="BG715" t="str">
            <v>=</v>
          </cell>
          <cell r="BH715" t="str">
            <v>=</v>
          </cell>
          <cell r="BI715" t="str">
            <v>=</v>
          </cell>
          <cell r="BJ715" t="str">
            <v>=</v>
          </cell>
          <cell r="BK715" t="str">
            <v>=</v>
          </cell>
          <cell r="BL715" t="str">
            <v>=</v>
          </cell>
          <cell r="BM715" t="str">
            <v>=</v>
          </cell>
          <cell r="BN715" t="str">
            <v>=</v>
          </cell>
          <cell r="BO715" t="str">
            <v>=</v>
          </cell>
          <cell r="BP715" t="str">
            <v>=</v>
          </cell>
          <cell r="BQ715" t="str">
            <v>=</v>
          </cell>
          <cell r="BR715" t="str">
            <v>=</v>
          </cell>
          <cell r="BS715" t="str">
            <v>=</v>
          </cell>
          <cell r="BT715" t="str">
            <v>=</v>
          </cell>
          <cell r="BU715" t="str">
            <v>=</v>
          </cell>
          <cell r="BV715" t="str">
            <v>=</v>
          </cell>
          <cell r="BW715" t="str">
            <v>=</v>
          </cell>
          <cell r="BX715" t="str">
            <v>=</v>
          </cell>
          <cell r="BY715" t="str">
            <v>=</v>
          </cell>
          <cell r="BZ715" t="str">
            <v>=</v>
          </cell>
          <cell r="CA715" t="str">
            <v>=</v>
          </cell>
          <cell r="CB715" t="str">
            <v>=</v>
          </cell>
          <cell r="CC715" t="str">
            <v>=</v>
          </cell>
          <cell r="CD715" t="str">
            <v>=</v>
          </cell>
          <cell r="CE715" t="str">
            <v>=</v>
          </cell>
          <cell r="CF715" t="str">
            <v>=</v>
          </cell>
          <cell r="CG715" t="str">
            <v>=</v>
          </cell>
          <cell r="CH715" t="str">
            <v>=</v>
          </cell>
          <cell r="CI715" t="str">
            <v>=</v>
          </cell>
          <cell r="CJ715" t="str">
            <v>=</v>
          </cell>
          <cell r="CK715" t="str">
            <v>=</v>
          </cell>
          <cell r="CL715" t="str">
            <v>=</v>
          </cell>
          <cell r="CM715" t="str">
            <v>=</v>
          </cell>
          <cell r="CN715" t="str">
            <v>=</v>
          </cell>
          <cell r="CO715" t="str">
            <v>=</v>
          </cell>
          <cell r="CP715" t="str">
            <v>=</v>
          </cell>
          <cell r="CQ715" t="str">
            <v>=</v>
          </cell>
          <cell r="CR715" t="str">
            <v>=</v>
          </cell>
          <cell r="CS715" t="str">
            <v>=</v>
          </cell>
          <cell r="CT715" t="str">
            <v>=</v>
          </cell>
          <cell r="CU715" t="str">
            <v>=</v>
          </cell>
          <cell r="CV715" t="str">
            <v>=</v>
          </cell>
          <cell r="CW715" t="str">
            <v>=</v>
          </cell>
          <cell r="CX715" t="str">
            <v>=</v>
          </cell>
          <cell r="CY715" t="str">
            <v>=</v>
          </cell>
          <cell r="CZ715" t="str">
            <v>=</v>
          </cell>
          <cell r="DA715" t="str">
            <v>=</v>
          </cell>
          <cell r="DB715" t="str">
            <v>=</v>
          </cell>
          <cell r="DC715" t="str">
            <v>=</v>
          </cell>
          <cell r="DD715" t="str">
            <v>=</v>
          </cell>
          <cell r="DE715" t="str">
            <v>=</v>
          </cell>
          <cell r="DF715" t="str">
            <v>=</v>
          </cell>
          <cell r="DG715" t="str">
            <v>=</v>
          </cell>
          <cell r="DH715" t="str">
            <v>=</v>
          </cell>
          <cell r="DI715" t="str">
            <v>=</v>
          </cell>
          <cell r="DJ715" t="str">
            <v>=</v>
          </cell>
          <cell r="DK715" t="str">
            <v>=</v>
          </cell>
          <cell r="DL715" t="str">
            <v>=</v>
          </cell>
          <cell r="DM715" t="str">
            <v>=</v>
          </cell>
          <cell r="DN715" t="str">
            <v>=</v>
          </cell>
          <cell r="DO715" t="str">
            <v>=</v>
          </cell>
          <cell r="DP715" t="str">
            <v>=</v>
          </cell>
          <cell r="DQ715" t="str">
            <v>=</v>
          </cell>
          <cell r="DR715" t="str">
            <v>=</v>
          </cell>
          <cell r="DS715" t="str">
            <v>=</v>
          </cell>
          <cell r="DT715" t="str">
            <v>=</v>
          </cell>
          <cell r="DU715" t="str">
            <v>=</v>
          </cell>
          <cell r="DV715" t="str">
            <v>=</v>
          </cell>
          <cell r="DW715" t="str">
            <v>=</v>
          </cell>
          <cell r="DX715" t="str">
            <v>=</v>
          </cell>
          <cell r="DY715" t="str">
            <v>=</v>
          </cell>
          <cell r="DZ715" t="str">
            <v>=</v>
          </cell>
          <cell r="EA715" t="str">
            <v>=</v>
          </cell>
          <cell r="EB715" t="str">
            <v>=</v>
          </cell>
          <cell r="EC715" t="str">
            <v>=</v>
          </cell>
          <cell r="ED715" t="str">
            <v>=</v>
          </cell>
        </row>
        <row r="716">
          <cell r="A716" t="str">
            <v>Total Resources</v>
          </cell>
          <cell r="F716">
            <v>31.692582728341222</v>
          </cell>
          <cell r="G716">
            <v>35.964713510125875</v>
          </cell>
          <cell r="H716">
            <v>318.56198727153242</v>
          </cell>
          <cell r="I716">
            <v>190.44581487029791</v>
          </cell>
          <cell r="J716">
            <v>378.46947776526213</v>
          </cell>
          <cell r="K716">
            <v>313.27764389850199</v>
          </cell>
          <cell r="L716">
            <v>591.47597446106374</v>
          </cell>
          <cell r="M716">
            <v>246.08037691004574</v>
          </cell>
          <cell r="N716">
            <v>199.21791954059154</v>
          </cell>
          <cell r="O716">
            <v>120.79830953199416</v>
          </cell>
          <cell r="P716">
            <v>15.09224063064903</v>
          </cell>
          <cell r="Q716">
            <v>34.033089117147028</v>
          </cell>
          <cell r="R716">
            <v>860.14862557500601</v>
          </cell>
          <cell r="S716">
            <v>34.362657744437456</v>
          </cell>
          <cell r="T716">
            <v>-83.727719681337476</v>
          </cell>
          <cell r="U716">
            <v>64.237181385047734</v>
          </cell>
          <cell r="V716">
            <v>157.96407607197762</v>
          </cell>
          <cell r="W716">
            <v>185.92605774663389</v>
          </cell>
          <cell r="X716">
            <v>76.891892927698791</v>
          </cell>
          <cell r="Y716">
            <v>85.509396192617714</v>
          </cell>
          <cell r="Z716">
            <v>15.427819528616965</v>
          </cell>
          <cell r="AA716">
            <v>28.411706970073283</v>
          </cell>
          <cell r="AB716">
            <v>138.94626300409436</v>
          </cell>
          <cell r="AC716">
            <v>83.137805960141122</v>
          </cell>
          <cell r="AD716">
            <v>73.061487713828683</v>
          </cell>
          <cell r="AE716">
            <v>825.43699252605438</v>
          </cell>
          <cell r="AF716">
            <v>-327.08751068171114</v>
          </cell>
          <cell r="AG716">
            <v>89.308349430561066</v>
          </cell>
          <cell r="AH716">
            <v>92.693498424254358</v>
          </cell>
          <cell r="AI716">
            <v>157.63363237027079</v>
          </cell>
          <cell r="AJ716">
            <v>177.91101129166782</v>
          </cell>
          <cell r="AK716">
            <v>37.089393502101302</v>
          </cell>
          <cell r="AL716">
            <v>127.07756877224892</v>
          </cell>
          <cell r="AM716">
            <v>34.451297190971673</v>
          </cell>
          <cell r="AN716">
            <v>34.678921159356833</v>
          </cell>
          <cell r="AO716">
            <v>207.14152705669403</v>
          </cell>
          <cell r="AP716">
            <v>117.01173589937389</v>
          </cell>
          <cell r="AQ716">
            <v>77.527568094432354</v>
          </cell>
          <cell r="AR716">
            <v>1456.8018174096942</v>
          </cell>
          <cell r="AS716">
            <v>-176.09955366514623</v>
          </cell>
          <cell r="AT716">
            <v>151.30705823097378</v>
          </cell>
          <cell r="AU716">
            <v>104.61573689896613</v>
          </cell>
          <cell r="AV716">
            <v>223.53663084935397</v>
          </cell>
          <cell r="AW716">
            <v>274.12379328440875</v>
          </cell>
          <cell r="AX716">
            <v>127.6469264132902</v>
          </cell>
          <cell r="AY716">
            <v>160.20510792732239</v>
          </cell>
          <cell r="AZ716">
            <v>60.720207939855754</v>
          </cell>
          <cell r="BA716">
            <v>40.64715379010886</v>
          </cell>
          <cell r="BB716">
            <v>242.63681024871767</v>
          </cell>
          <cell r="BC716">
            <v>156.0356484297663</v>
          </cell>
          <cell r="BD716">
            <v>91.426297071389854</v>
          </cell>
          <cell r="BE716">
            <v>665.80436025559902</v>
          </cell>
          <cell r="BF716">
            <v>8.4478278504684567</v>
          </cell>
          <cell r="BG716">
            <v>16.922496720217168</v>
          </cell>
          <cell r="BH716">
            <v>73.66211870778352</v>
          </cell>
          <cell r="BI716">
            <v>105.65735585894436</v>
          </cell>
          <cell r="BJ716">
            <v>219.82942006457597</v>
          </cell>
          <cell r="BK716">
            <v>45.861894116736948</v>
          </cell>
          <cell r="BL716">
            <v>38.254241292364895</v>
          </cell>
          <cell r="BM716">
            <v>5.1954337088391185</v>
          </cell>
          <cell r="BN716">
            <v>23.268692197278142</v>
          </cell>
          <cell r="BO716">
            <v>87.091521598398685</v>
          </cell>
          <cell r="BP716">
            <v>23.521706429310143</v>
          </cell>
          <cell r="BQ716">
            <v>18.091651694849133</v>
          </cell>
          <cell r="BR716">
            <v>877.56063602864742</v>
          </cell>
          <cell r="BS716">
            <v>30.962933884002268</v>
          </cell>
          <cell r="BT716">
            <v>38.122102495282888</v>
          </cell>
          <cell r="BU716">
            <v>131.49517276044935</v>
          </cell>
          <cell r="BV716">
            <v>156.01664763782173</v>
          </cell>
          <cell r="BW716">
            <v>244.87633160222322</v>
          </cell>
          <cell r="BX716">
            <v>46.990423659794033</v>
          </cell>
          <cell r="BY716">
            <v>12.358590054325759</v>
          </cell>
          <cell r="BZ716">
            <v>-12.14559290278703</v>
          </cell>
          <cell r="CA716">
            <v>36.207306746393442</v>
          </cell>
          <cell r="CB716">
            <v>47.649142608977854</v>
          </cell>
          <cell r="CC716">
            <v>140.94637221470475</v>
          </cell>
          <cell r="CD716">
            <v>4.0812052581459284</v>
          </cell>
          <cell r="CE716">
            <v>574.48829750716686</v>
          </cell>
          <cell r="CF716">
            <v>32.261528760194778</v>
          </cell>
          <cell r="CG716">
            <v>20.719464115798473</v>
          </cell>
          <cell r="CH716">
            <v>15.100578555837274</v>
          </cell>
          <cell r="CI716">
            <v>-18.277258014306426</v>
          </cell>
          <cell r="CJ716">
            <v>93.29572284873575</v>
          </cell>
          <cell r="CK716">
            <v>71.083305596373975</v>
          </cell>
          <cell r="CL716">
            <v>132.10407172609121</v>
          </cell>
          <cell r="CM716">
            <v>23.588821520097554</v>
          </cell>
          <cell r="CN716">
            <v>29.230832205154002</v>
          </cell>
          <cell r="CO716">
            <v>70.216428300365806</v>
          </cell>
          <cell r="CP716">
            <v>85.723954479210079</v>
          </cell>
          <cell r="CQ716">
            <v>19.440847427584231</v>
          </cell>
          <cell r="CR716">
            <v>901.4830996543169</v>
          </cell>
          <cell r="CS716">
            <v>178.22995838988572</v>
          </cell>
          <cell r="CT716">
            <v>39.006503886543214</v>
          </cell>
          <cell r="CU716">
            <v>133.96005085017532</v>
          </cell>
          <cell r="CV716">
            <v>97.764979355037212</v>
          </cell>
          <cell r="CW716">
            <v>245.23379416577518</v>
          </cell>
          <cell r="CX716">
            <v>111.16821972187608</v>
          </cell>
          <cell r="CY716">
            <v>55.193364297039807</v>
          </cell>
          <cell r="CZ716">
            <v>-58.739128286018968</v>
          </cell>
          <cell r="DA716">
            <v>28.009711477905512</v>
          </cell>
          <cell r="DB716">
            <v>21.4330042488873</v>
          </cell>
          <cell r="DC716">
            <v>27.377352097071707</v>
          </cell>
          <cell r="DD716">
            <v>22.845289461314678</v>
          </cell>
          <cell r="DE716">
            <v>1009.3081164211035</v>
          </cell>
          <cell r="DF716">
            <v>7.0076040737330914</v>
          </cell>
          <cell r="DG716">
            <v>76.150358906947076</v>
          </cell>
          <cell r="DH716">
            <v>57.444572529755533</v>
          </cell>
          <cell r="DI716">
            <v>114.20772551093251</v>
          </cell>
          <cell r="DJ716">
            <v>210.12325999420136</v>
          </cell>
          <cell r="DK716">
            <v>142.7093799887225</v>
          </cell>
          <cell r="DL716">
            <v>187.9902429189533</v>
          </cell>
          <cell r="DM716">
            <v>100.50548072345555</v>
          </cell>
          <cell r="DN716">
            <v>54.094457249157131</v>
          </cell>
          <cell r="DO716">
            <v>138.81029058527201</v>
          </cell>
          <cell r="DP716">
            <v>-190.15256875380874</v>
          </cell>
          <cell r="DQ716">
            <v>110.4173126956448</v>
          </cell>
          <cell r="DR716">
            <v>1278.7228808552027</v>
          </cell>
          <cell r="DS716">
            <v>93.220672931522131</v>
          </cell>
          <cell r="DT716">
            <v>39.934776660054922</v>
          </cell>
          <cell r="DU716">
            <v>90.406985590234399</v>
          </cell>
          <cell r="DV716">
            <v>153.27390343230218</v>
          </cell>
          <cell r="DW716">
            <v>80.90867930278182</v>
          </cell>
          <cell r="DX716">
            <v>100.47135649528354</v>
          </cell>
          <cell r="DY716">
            <v>375.44517366681248</v>
          </cell>
          <cell r="DZ716">
            <v>37.730005161836743</v>
          </cell>
          <cell r="EA716">
            <v>88.63263102248311</v>
          </cell>
          <cell r="EB716">
            <v>123.93075768277049</v>
          </cell>
          <cell r="EC716">
            <v>65.008414342999458</v>
          </cell>
          <cell r="ED716">
            <v>29.759524567984045</v>
          </cell>
        </row>
        <row r="717">
          <cell r="F717" t="str">
            <v>=</v>
          </cell>
          <cell r="G717" t="str">
            <v>=</v>
          </cell>
          <cell r="H717" t="str">
            <v>=</v>
          </cell>
          <cell r="I717" t="str">
            <v>=</v>
          </cell>
          <cell r="J717" t="str">
            <v>=</v>
          </cell>
          <cell r="K717" t="str">
            <v>=</v>
          </cell>
          <cell r="L717" t="str">
            <v>=</v>
          </cell>
          <cell r="M717" t="str">
            <v>=</v>
          </cell>
          <cell r="N717" t="str">
            <v>=</v>
          </cell>
          <cell r="O717" t="str">
            <v>=</v>
          </cell>
          <cell r="P717" t="str">
            <v>=</v>
          </cell>
          <cell r="Q717" t="str">
            <v>=</v>
          </cell>
          <cell r="R717" t="str">
            <v>=</v>
          </cell>
          <cell r="S717" t="str">
            <v>=</v>
          </cell>
          <cell r="T717" t="str">
            <v>=</v>
          </cell>
          <cell r="U717" t="str">
            <v>=</v>
          </cell>
          <cell r="V717" t="str">
            <v>=</v>
          </cell>
          <cell r="W717" t="str">
            <v>=</v>
          </cell>
          <cell r="X717" t="str">
            <v>=</v>
          </cell>
          <cell r="Y717" t="str">
            <v>=</v>
          </cell>
          <cell r="Z717" t="str">
            <v>=</v>
          </cell>
          <cell r="AA717" t="str">
            <v>=</v>
          </cell>
          <cell r="AB717" t="str">
            <v>=</v>
          </cell>
          <cell r="AC717" t="str">
            <v>=</v>
          </cell>
          <cell r="AD717" t="str">
            <v>=</v>
          </cell>
          <cell r="AE717" t="str">
            <v>=</v>
          </cell>
          <cell r="AF717" t="str">
            <v>=</v>
          </cell>
          <cell r="AG717" t="str">
            <v>=</v>
          </cell>
          <cell r="AH717" t="str">
            <v>=</v>
          </cell>
          <cell r="AI717" t="str">
            <v>=</v>
          </cell>
          <cell r="AJ717" t="str">
            <v>=</v>
          </cell>
          <cell r="AK717" t="str">
            <v>=</v>
          </cell>
          <cell r="AL717" t="str">
            <v>=</v>
          </cell>
          <cell r="AM717" t="str">
            <v>=</v>
          </cell>
          <cell r="AN717" t="str">
            <v>=</v>
          </cell>
          <cell r="AO717" t="str">
            <v>=</v>
          </cell>
          <cell r="AP717" t="str">
            <v>=</v>
          </cell>
          <cell r="AQ717" t="str">
            <v>=</v>
          </cell>
          <cell r="AR717" t="str">
            <v>=</v>
          </cell>
          <cell r="AS717" t="str">
            <v>=</v>
          </cell>
          <cell r="AT717" t="str">
            <v>=</v>
          </cell>
          <cell r="AU717" t="str">
            <v>=</v>
          </cell>
          <cell r="AV717" t="str">
            <v>=</v>
          </cell>
          <cell r="AW717" t="str">
            <v>=</v>
          </cell>
          <cell r="AX717" t="str">
            <v>=</v>
          </cell>
          <cell r="AY717" t="str">
            <v>=</v>
          </cell>
          <cell r="AZ717" t="str">
            <v>=</v>
          </cell>
          <cell r="BA717" t="str">
            <v>=</v>
          </cell>
          <cell r="BB717" t="str">
            <v>=</v>
          </cell>
          <cell r="BC717" t="str">
            <v>=</v>
          </cell>
          <cell r="BD717" t="str">
            <v>=</v>
          </cell>
          <cell r="BE717" t="str">
            <v>=</v>
          </cell>
          <cell r="BF717" t="str">
            <v>=</v>
          </cell>
          <cell r="BG717" t="str">
            <v>=</v>
          </cell>
          <cell r="BH717" t="str">
            <v>=</v>
          </cell>
          <cell r="BI717" t="str">
            <v>=</v>
          </cell>
          <cell r="BJ717" t="str">
            <v>=</v>
          </cell>
          <cell r="BK717" t="str">
            <v>=</v>
          </cell>
          <cell r="BL717" t="str">
            <v>=</v>
          </cell>
          <cell r="BM717" t="str">
            <v>=</v>
          </cell>
          <cell r="BN717" t="str">
            <v>=</v>
          </cell>
          <cell r="BO717" t="str">
            <v>=</v>
          </cell>
          <cell r="BP717" t="str">
            <v>=</v>
          </cell>
          <cell r="BQ717" t="str">
            <v>=</v>
          </cell>
          <cell r="BR717" t="str">
            <v>=</v>
          </cell>
          <cell r="BS717" t="str">
            <v>=</v>
          </cell>
          <cell r="BT717" t="str">
            <v>=</v>
          </cell>
          <cell r="BU717" t="str">
            <v>=</v>
          </cell>
          <cell r="BV717" t="str">
            <v>=</v>
          </cell>
          <cell r="BW717" t="str">
            <v>=</v>
          </cell>
          <cell r="BX717" t="str">
            <v>=</v>
          </cell>
          <cell r="BY717" t="str">
            <v>=</v>
          </cell>
          <cell r="BZ717" t="str">
            <v>=</v>
          </cell>
          <cell r="CA717" t="str">
            <v>=</v>
          </cell>
          <cell r="CB717" t="str">
            <v>=</v>
          </cell>
          <cell r="CC717" t="str">
            <v>=</v>
          </cell>
          <cell r="CD717" t="str">
            <v>=</v>
          </cell>
          <cell r="CE717" t="str">
            <v>=</v>
          </cell>
          <cell r="CF717" t="str">
            <v>=</v>
          </cell>
          <cell r="CG717" t="str">
            <v>=</v>
          </cell>
          <cell r="CH717" t="str">
            <v>=</v>
          </cell>
          <cell r="CI717" t="str">
            <v>=</v>
          </cell>
          <cell r="CJ717" t="str">
            <v>=</v>
          </cell>
          <cell r="CK717" t="str">
            <v>=</v>
          </cell>
          <cell r="CL717" t="str">
            <v>=</v>
          </cell>
          <cell r="CM717" t="str">
            <v>=</v>
          </cell>
          <cell r="CN717" t="str">
            <v>=</v>
          </cell>
          <cell r="CO717" t="str">
            <v>=</v>
          </cell>
          <cell r="CP717" t="str">
            <v>=</v>
          </cell>
          <cell r="CQ717" t="str">
            <v>=</v>
          </cell>
          <cell r="CR717" t="str">
            <v>=</v>
          </cell>
          <cell r="CS717" t="str">
            <v>=</v>
          </cell>
          <cell r="CT717" t="str">
            <v>=</v>
          </cell>
          <cell r="CU717" t="str">
            <v>=</v>
          </cell>
          <cell r="CV717" t="str">
            <v>=</v>
          </cell>
          <cell r="CW717" t="str">
            <v>=</v>
          </cell>
          <cell r="CX717" t="str">
            <v>=</v>
          </cell>
          <cell r="CY717" t="str">
            <v>=</v>
          </cell>
          <cell r="CZ717" t="str">
            <v>=</v>
          </cell>
          <cell r="DA717" t="str">
            <v>=</v>
          </cell>
          <cell r="DB717" t="str">
            <v>=</v>
          </cell>
          <cell r="DC717" t="str">
            <v>=</v>
          </cell>
          <cell r="DD717" t="str">
            <v>=</v>
          </cell>
          <cell r="DE717" t="str">
            <v>=</v>
          </cell>
          <cell r="DF717" t="str">
            <v>=</v>
          </cell>
          <cell r="DG717" t="str">
            <v>=</v>
          </cell>
          <cell r="DH717" t="str">
            <v>=</v>
          </cell>
          <cell r="DI717" t="str">
            <v>=</v>
          </cell>
          <cell r="DJ717" t="str">
            <v>=</v>
          </cell>
          <cell r="DK717" t="str">
            <v>=</v>
          </cell>
          <cell r="DL717" t="str">
            <v>=</v>
          </cell>
          <cell r="DM717" t="str">
            <v>=</v>
          </cell>
          <cell r="DN717" t="str">
            <v>=</v>
          </cell>
          <cell r="DO717" t="str">
            <v>=</v>
          </cell>
          <cell r="DP717" t="str">
            <v>=</v>
          </cell>
          <cell r="DQ717" t="str">
            <v>=</v>
          </cell>
          <cell r="DR717" t="str">
            <v>=</v>
          </cell>
          <cell r="DS717" t="str">
            <v>=</v>
          </cell>
          <cell r="DT717" t="str">
            <v>=</v>
          </cell>
          <cell r="DU717" t="str">
            <v>=</v>
          </cell>
          <cell r="DV717" t="str">
            <v>=</v>
          </cell>
          <cell r="DW717" t="str">
            <v>=</v>
          </cell>
          <cell r="DX717" t="str">
            <v>=</v>
          </cell>
          <cell r="DY717" t="str">
            <v>=</v>
          </cell>
          <cell r="DZ717" t="str">
            <v>=</v>
          </cell>
          <cell r="EA717" t="str">
            <v>=</v>
          </cell>
          <cell r="EB717" t="str">
            <v>=</v>
          </cell>
          <cell r="EC717" t="str">
            <v>=</v>
          </cell>
          <cell r="ED717" t="str">
            <v>=</v>
          </cell>
        </row>
        <row r="718">
          <cell r="F718" t="str">
            <v/>
          </cell>
          <cell r="G718" t="str">
            <v/>
          </cell>
          <cell r="H718" t="str">
            <v/>
          </cell>
          <cell r="I718" t="str">
            <v/>
          </cell>
          <cell r="J718" t="str">
            <v/>
          </cell>
          <cell r="K718" t="str">
            <v/>
          </cell>
          <cell r="L718" t="str">
            <v/>
          </cell>
          <cell r="M718" t="str">
            <v/>
          </cell>
          <cell r="N718" t="str">
            <v/>
          </cell>
          <cell r="O718" t="str">
            <v/>
          </cell>
          <cell r="P718" t="str">
            <v/>
          </cell>
          <cell r="Q718" t="str">
            <v/>
          </cell>
          <cell r="R718" t="str">
            <v/>
          </cell>
          <cell r="S718" t="str">
            <v/>
          </cell>
          <cell r="T718" t="str">
            <v/>
          </cell>
          <cell r="U718" t="str">
            <v/>
          </cell>
          <cell r="V718" t="str">
            <v/>
          </cell>
          <cell r="W718" t="str">
            <v/>
          </cell>
          <cell r="X718" t="str">
            <v/>
          </cell>
          <cell r="Y718" t="str">
            <v/>
          </cell>
          <cell r="Z718" t="str">
            <v/>
          </cell>
          <cell r="AA718" t="str">
            <v/>
          </cell>
          <cell r="AB718" t="str">
            <v/>
          </cell>
          <cell r="AC718" t="str">
            <v/>
          </cell>
          <cell r="AD718" t="str">
            <v/>
          </cell>
          <cell r="AE718" t="str">
            <v/>
          </cell>
          <cell r="AF718" t="str">
            <v/>
          </cell>
          <cell r="AG718" t="str">
            <v/>
          </cell>
          <cell r="AH718" t="str">
            <v/>
          </cell>
          <cell r="AI718" t="str">
            <v/>
          </cell>
          <cell r="AJ718" t="str">
            <v/>
          </cell>
          <cell r="AK718" t="str">
            <v/>
          </cell>
          <cell r="AL718" t="str">
            <v/>
          </cell>
          <cell r="AM718" t="str">
            <v/>
          </cell>
          <cell r="AN718" t="str">
            <v/>
          </cell>
          <cell r="AO718" t="str">
            <v/>
          </cell>
          <cell r="AP718" t="str">
            <v/>
          </cell>
          <cell r="AQ718" t="str">
            <v/>
          </cell>
          <cell r="AR718" t="str">
            <v/>
          </cell>
          <cell r="AS718" t="str">
            <v/>
          </cell>
          <cell r="AT718" t="str">
            <v/>
          </cell>
          <cell r="AU718" t="str">
            <v/>
          </cell>
          <cell r="AV718" t="str">
            <v/>
          </cell>
          <cell r="AW718" t="str">
            <v/>
          </cell>
          <cell r="AX718" t="str">
            <v/>
          </cell>
          <cell r="AY718" t="str">
            <v/>
          </cell>
          <cell r="AZ718" t="str">
            <v/>
          </cell>
          <cell r="BA718" t="str">
            <v/>
          </cell>
          <cell r="BB718" t="str">
            <v/>
          </cell>
          <cell r="BC718" t="str">
            <v/>
          </cell>
          <cell r="BD718" t="str">
            <v/>
          </cell>
          <cell r="BE718" t="str">
            <v/>
          </cell>
          <cell r="BF718" t="str">
            <v/>
          </cell>
          <cell r="BG718" t="str">
            <v/>
          </cell>
          <cell r="BH718" t="str">
            <v/>
          </cell>
          <cell r="BI718" t="str">
            <v/>
          </cell>
          <cell r="BJ718" t="str">
            <v/>
          </cell>
          <cell r="BK718" t="str">
            <v/>
          </cell>
          <cell r="BL718" t="str">
            <v/>
          </cell>
          <cell r="BM718" t="str">
            <v/>
          </cell>
          <cell r="BN718" t="str">
            <v/>
          </cell>
          <cell r="BO718" t="str">
            <v/>
          </cell>
          <cell r="BP718" t="str">
            <v/>
          </cell>
          <cell r="BQ718" t="str">
            <v/>
          </cell>
          <cell r="BR718" t="str">
            <v/>
          </cell>
          <cell r="BS718" t="str">
            <v/>
          </cell>
          <cell r="BT718" t="str">
            <v/>
          </cell>
          <cell r="BU718" t="str">
            <v/>
          </cell>
          <cell r="BV718" t="str">
            <v/>
          </cell>
          <cell r="BW718" t="str">
            <v/>
          </cell>
          <cell r="BX718" t="str">
            <v/>
          </cell>
          <cell r="BY718" t="str">
            <v/>
          </cell>
          <cell r="BZ718" t="str">
            <v/>
          </cell>
          <cell r="CA718" t="str">
            <v/>
          </cell>
          <cell r="CB718" t="str">
            <v/>
          </cell>
          <cell r="CC718" t="str">
            <v/>
          </cell>
          <cell r="CD718" t="str">
            <v/>
          </cell>
          <cell r="CE718" t="str">
            <v/>
          </cell>
          <cell r="CF718" t="str">
            <v/>
          </cell>
          <cell r="CG718" t="str">
            <v/>
          </cell>
          <cell r="CH718" t="str">
            <v/>
          </cell>
          <cell r="CI718" t="str">
            <v/>
          </cell>
          <cell r="CJ718" t="str">
            <v/>
          </cell>
          <cell r="CK718" t="str">
            <v/>
          </cell>
          <cell r="CL718" t="str">
            <v/>
          </cell>
          <cell r="CM718" t="str">
            <v/>
          </cell>
          <cell r="CN718" t="str">
            <v/>
          </cell>
          <cell r="CO718" t="str">
            <v/>
          </cell>
          <cell r="CP718" t="str">
            <v/>
          </cell>
          <cell r="CQ718" t="str">
            <v/>
          </cell>
          <cell r="CR718" t="str">
            <v/>
          </cell>
          <cell r="CS718" t="str">
            <v/>
          </cell>
          <cell r="CT718" t="str">
            <v/>
          </cell>
          <cell r="CU718" t="str">
            <v/>
          </cell>
          <cell r="CV718" t="str">
            <v/>
          </cell>
          <cell r="CW718" t="str">
            <v/>
          </cell>
          <cell r="CX718" t="str">
            <v/>
          </cell>
          <cell r="CY718" t="str">
            <v/>
          </cell>
          <cell r="CZ718" t="str">
            <v/>
          </cell>
          <cell r="DA718" t="str">
            <v/>
          </cell>
          <cell r="DB718" t="str">
            <v/>
          </cell>
          <cell r="DC718" t="str">
            <v/>
          </cell>
          <cell r="DD718" t="str">
            <v/>
          </cell>
          <cell r="DE718" t="str">
            <v/>
          </cell>
          <cell r="DF718" t="str">
            <v/>
          </cell>
          <cell r="DG718" t="str">
            <v/>
          </cell>
          <cell r="DH718" t="str">
            <v/>
          </cell>
          <cell r="DI718" t="str">
            <v/>
          </cell>
          <cell r="DJ718" t="str">
            <v/>
          </cell>
          <cell r="DK718" t="str">
            <v/>
          </cell>
          <cell r="DL718" t="str">
            <v/>
          </cell>
          <cell r="DM718" t="str">
            <v/>
          </cell>
          <cell r="DN718" t="str">
            <v/>
          </cell>
          <cell r="DO718" t="str">
            <v/>
          </cell>
          <cell r="DP718" t="str">
            <v/>
          </cell>
          <cell r="DQ718" t="str">
            <v/>
          </cell>
          <cell r="DR718" t="str">
            <v/>
          </cell>
          <cell r="DS718" t="str">
            <v/>
          </cell>
          <cell r="DT718" t="str">
            <v/>
          </cell>
          <cell r="DU718" t="str">
            <v/>
          </cell>
          <cell r="DV718" t="str">
            <v/>
          </cell>
          <cell r="DW718" t="str">
            <v/>
          </cell>
          <cell r="DX718" t="str">
            <v/>
          </cell>
          <cell r="DY718" t="str">
            <v/>
          </cell>
          <cell r="DZ718" t="str">
            <v/>
          </cell>
          <cell r="EA718" t="str">
            <v/>
          </cell>
          <cell r="EB718" t="str">
            <v/>
          </cell>
          <cell r="EC718" t="str">
            <v/>
          </cell>
          <cell r="ED718" t="str">
            <v/>
          </cell>
        </row>
        <row r="719">
          <cell r="F719" t="str">
            <v/>
          </cell>
          <cell r="G719" t="str">
            <v/>
          </cell>
          <cell r="H719" t="str">
            <v/>
          </cell>
          <cell r="I719" t="str">
            <v/>
          </cell>
          <cell r="J719" t="str">
            <v/>
          </cell>
          <cell r="K719" t="str">
            <v/>
          </cell>
          <cell r="L719" t="str">
            <v/>
          </cell>
          <cell r="M719" t="str">
            <v/>
          </cell>
          <cell r="N719" t="str">
            <v/>
          </cell>
          <cell r="O719" t="str">
            <v/>
          </cell>
          <cell r="P719" t="str">
            <v/>
          </cell>
          <cell r="Q719" t="str">
            <v/>
          </cell>
          <cell r="R719" t="str">
            <v/>
          </cell>
          <cell r="S719" t="str">
            <v/>
          </cell>
          <cell r="T719" t="str">
            <v/>
          </cell>
          <cell r="U719" t="str">
            <v/>
          </cell>
          <cell r="V719" t="str">
            <v/>
          </cell>
          <cell r="W719" t="str">
            <v/>
          </cell>
          <cell r="X719" t="str">
            <v/>
          </cell>
          <cell r="Y719" t="str">
            <v/>
          </cell>
          <cell r="Z719" t="str">
            <v/>
          </cell>
          <cell r="AA719" t="str">
            <v/>
          </cell>
          <cell r="AB719" t="str">
            <v/>
          </cell>
          <cell r="AC719" t="str">
            <v/>
          </cell>
          <cell r="AD719" t="str">
            <v/>
          </cell>
          <cell r="AE719" t="str">
            <v/>
          </cell>
          <cell r="AF719" t="str">
            <v/>
          </cell>
          <cell r="AG719" t="str">
            <v/>
          </cell>
          <cell r="AH719" t="str">
            <v/>
          </cell>
          <cell r="AI719" t="str">
            <v/>
          </cell>
          <cell r="AJ719" t="str">
            <v/>
          </cell>
          <cell r="AK719" t="str">
            <v/>
          </cell>
          <cell r="AL719" t="str">
            <v/>
          </cell>
          <cell r="AM719" t="str">
            <v/>
          </cell>
          <cell r="AN719" t="str">
            <v/>
          </cell>
          <cell r="AO719" t="str">
            <v/>
          </cell>
          <cell r="AP719" t="str">
            <v/>
          </cell>
          <cell r="AQ719" t="str">
            <v/>
          </cell>
          <cell r="AR719" t="str">
            <v/>
          </cell>
          <cell r="AS719" t="str">
            <v/>
          </cell>
          <cell r="AT719" t="str">
            <v/>
          </cell>
          <cell r="AU719" t="str">
            <v/>
          </cell>
          <cell r="AV719" t="str">
            <v/>
          </cell>
          <cell r="AW719" t="str">
            <v/>
          </cell>
          <cell r="AX719" t="str">
            <v/>
          </cell>
          <cell r="AY719" t="str">
            <v/>
          </cell>
          <cell r="AZ719" t="str">
            <v/>
          </cell>
          <cell r="BA719" t="str">
            <v/>
          </cell>
          <cell r="BB719" t="str">
            <v/>
          </cell>
          <cell r="BC719" t="str">
            <v/>
          </cell>
          <cell r="BD719" t="str">
            <v/>
          </cell>
          <cell r="BE719" t="str">
            <v/>
          </cell>
          <cell r="BF719" t="str">
            <v/>
          </cell>
          <cell r="BG719" t="str">
            <v/>
          </cell>
          <cell r="BH719" t="str">
            <v/>
          </cell>
          <cell r="BI719" t="str">
            <v/>
          </cell>
          <cell r="BJ719" t="str">
            <v/>
          </cell>
          <cell r="BK719" t="str">
            <v/>
          </cell>
          <cell r="BL719" t="str">
            <v/>
          </cell>
          <cell r="BM719" t="str">
            <v/>
          </cell>
          <cell r="BN719" t="str">
            <v/>
          </cell>
          <cell r="BO719" t="str">
            <v/>
          </cell>
          <cell r="BP719" t="str">
            <v/>
          </cell>
          <cell r="BQ719" t="str">
            <v/>
          </cell>
          <cell r="BR719" t="str">
            <v/>
          </cell>
          <cell r="BS719" t="str">
            <v/>
          </cell>
          <cell r="BT719" t="str">
            <v/>
          </cell>
          <cell r="BU719" t="str">
            <v/>
          </cell>
          <cell r="BV719" t="str">
            <v/>
          </cell>
          <cell r="BW719" t="str">
            <v/>
          </cell>
          <cell r="BX719" t="str">
            <v/>
          </cell>
          <cell r="BY719" t="str">
            <v/>
          </cell>
          <cell r="BZ719" t="str">
            <v/>
          </cell>
          <cell r="CA719" t="str">
            <v/>
          </cell>
          <cell r="CB719" t="str">
            <v/>
          </cell>
          <cell r="CC719" t="str">
            <v/>
          </cell>
          <cell r="CD719" t="str">
            <v/>
          </cell>
          <cell r="CE719" t="str">
            <v/>
          </cell>
          <cell r="CF719" t="str">
            <v/>
          </cell>
          <cell r="CG719" t="str">
            <v/>
          </cell>
          <cell r="CH719" t="str">
            <v/>
          </cell>
          <cell r="CI719" t="str">
            <v/>
          </cell>
          <cell r="CJ719" t="str">
            <v/>
          </cell>
          <cell r="CK719" t="str">
            <v/>
          </cell>
          <cell r="CL719" t="str">
            <v/>
          </cell>
          <cell r="CM719" t="str">
            <v/>
          </cell>
          <cell r="CN719" t="str">
            <v/>
          </cell>
          <cell r="CO719" t="str">
            <v/>
          </cell>
          <cell r="CP719" t="str">
            <v/>
          </cell>
          <cell r="CQ719" t="str">
            <v/>
          </cell>
          <cell r="CR719" t="str">
            <v/>
          </cell>
          <cell r="CS719" t="str">
            <v/>
          </cell>
          <cell r="CT719" t="str">
            <v/>
          </cell>
          <cell r="CU719" t="str">
            <v/>
          </cell>
          <cell r="CV719" t="str">
            <v/>
          </cell>
          <cell r="CW719" t="str">
            <v/>
          </cell>
          <cell r="CX719" t="str">
            <v/>
          </cell>
          <cell r="CY719" t="str">
            <v/>
          </cell>
          <cell r="CZ719" t="str">
            <v/>
          </cell>
          <cell r="DA719" t="str">
            <v/>
          </cell>
          <cell r="DB719" t="str">
            <v/>
          </cell>
          <cell r="DC719" t="str">
            <v/>
          </cell>
          <cell r="DD719" t="str">
            <v/>
          </cell>
          <cell r="DE719" t="str">
            <v/>
          </cell>
          <cell r="DF719" t="str">
            <v/>
          </cell>
          <cell r="DG719" t="str">
            <v/>
          </cell>
          <cell r="DH719" t="str">
            <v/>
          </cell>
          <cell r="DI719" t="str">
            <v/>
          </cell>
          <cell r="DJ719" t="str">
            <v/>
          </cell>
          <cell r="DK719" t="str">
            <v/>
          </cell>
          <cell r="DL719" t="str">
            <v/>
          </cell>
          <cell r="DM719" t="str">
            <v/>
          </cell>
          <cell r="DN719" t="str">
            <v/>
          </cell>
          <cell r="DO719" t="str">
            <v/>
          </cell>
          <cell r="DP719" t="str">
            <v/>
          </cell>
          <cell r="DQ719" t="str">
            <v/>
          </cell>
          <cell r="DR719" t="str">
            <v/>
          </cell>
          <cell r="DS719" t="str">
            <v/>
          </cell>
          <cell r="DT719" t="str">
            <v/>
          </cell>
          <cell r="DU719" t="str">
            <v/>
          </cell>
          <cell r="DV719" t="str">
            <v/>
          </cell>
          <cell r="DW719" t="str">
            <v/>
          </cell>
          <cell r="DX719" t="str">
            <v/>
          </cell>
          <cell r="DY719" t="str">
            <v/>
          </cell>
          <cell r="DZ719" t="str">
            <v/>
          </cell>
          <cell r="EA719" t="str">
            <v/>
          </cell>
          <cell r="EB719" t="str">
            <v/>
          </cell>
          <cell r="EC719" t="str">
            <v/>
          </cell>
          <cell r="ED719" t="str">
            <v/>
          </cell>
        </row>
        <row r="720">
          <cell r="J720" t="str">
            <v>"The Rack"</v>
          </cell>
          <cell r="W720" t="str">
            <v>"The Rack"</v>
          </cell>
          <cell r="AJ720" t="str">
            <v>"The Rack"</v>
          </cell>
          <cell r="AW720" t="str">
            <v>"The Rack"</v>
          </cell>
          <cell r="BJ720" t="str">
            <v>"The Rack"</v>
          </cell>
          <cell r="BW720" t="str">
            <v>"The Rack"</v>
          </cell>
          <cell r="CJ720" t="str">
            <v>"The Rack"</v>
          </cell>
          <cell r="CW720" t="str">
            <v>"The Rack"</v>
          </cell>
          <cell r="DJ720" t="str">
            <v>"The Rack"</v>
          </cell>
          <cell r="DW720" t="str">
            <v>"The Rack"</v>
          </cell>
        </row>
        <row r="722">
          <cell r="A722" t="str">
            <v>Fuel Burned  (MMBtu)</v>
          </cell>
        </row>
        <row r="723">
          <cell r="F723">
            <v>-210</v>
          </cell>
          <cell r="G723">
            <v>-93.5</v>
          </cell>
          <cell r="H723">
            <v>-130</v>
          </cell>
          <cell r="I723">
            <v>-41.199999999953434</v>
          </cell>
          <cell r="J723">
            <v>-76.100000000093132</v>
          </cell>
          <cell r="K723">
            <v>-80.200000000186265</v>
          </cell>
          <cell r="L723">
            <v>-2593.5</v>
          </cell>
          <cell r="M723">
            <v>-2797.2999999998137</v>
          </cell>
          <cell r="N723">
            <v>-1014.4000000001397</v>
          </cell>
          <cell r="O723">
            <v>-178.80000000004657</v>
          </cell>
          <cell r="P723">
            <v>-38.600000000093132</v>
          </cell>
          <cell r="Q723">
            <v>-182.79999999981374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  <cell r="BZ723">
            <v>0</v>
          </cell>
          <cell r="CA723">
            <v>0</v>
          </cell>
          <cell r="CB723">
            <v>0</v>
          </cell>
          <cell r="CC723">
            <v>0</v>
          </cell>
          <cell r="CD723">
            <v>0</v>
          </cell>
          <cell r="CE723">
            <v>0</v>
          </cell>
          <cell r="CF723">
            <v>0</v>
          </cell>
          <cell r="CG723">
            <v>0</v>
          </cell>
          <cell r="CH723">
            <v>0</v>
          </cell>
          <cell r="CI723">
            <v>0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P723">
            <v>0</v>
          </cell>
          <cell r="CQ723">
            <v>0</v>
          </cell>
          <cell r="CR723">
            <v>0</v>
          </cell>
          <cell r="CS723">
            <v>0</v>
          </cell>
          <cell r="CT723">
            <v>0</v>
          </cell>
          <cell r="CU723">
            <v>0</v>
          </cell>
          <cell r="CV723">
            <v>0</v>
          </cell>
          <cell r="CW723">
            <v>0</v>
          </cell>
          <cell r="CX723">
            <v>0</v>
          </cell>
          <cell r="CY723">
            <v>0</v>
          </cell>
          <cell r="CZ723">
            <v>0</v>
          </cell>
          <cell r="DA723">
            <v>0</v>
          </cell>
          <cell r="DB723">
            <v>0</v>
          </cell>
          <cell r="DC723">
            <v>0</v>
          </cell>
          <cell r="DD723">
            <v>0</v>
          </cell>
          <cell r="DE723">
            <v>0</v>
          </cell>
          <cell r="DF723">
            <v>0</v>
          </cell>
          <cell r="DG723">
            <v>0</v>
          </cell>
          <cell r="DH723">
            <v>0</v>
          </cell>
          <cell r="DI723">
            <v>0</v>
          </cell>
          <cell r="DJ723">
            <v>0</v>
          </cell>
          <cell r="DK723">
            <v>0</v>
          </cell>
          <cell r="DL723">
            <v>0</v>
          </cell>
          <cell r="DM723">
            <v>0</v>
          </cell>
          <cell r="DN723">
            <v>0</v>
          </cell>
          <cell r="DO723">
            <v>0</v>
          </cell>
          <cell r="DP723">
            <v>0</v>
          </cell>
          <cell r="DQ723">
            <v>0</v>
          </cell>
          <cell r="DR723">
            <v>0</v>
          </cell>
          <cell r="DS723">
            <v>0</v>
          </cell>
          <cell r="DT723">
            <v>0</v>
          </cell>
          <cell r="DU723">
            <v>0</v>
          </cell>
          <cell r="DV723">
            <v>0</v>
          </cell>
          <cell r="DW723">
            <v>0</v>
          </cell>
          <cell r="DX723">
            <v>0</v>
          </cell>
          <cell r="DY723">
            <v>0</v>
          </cell>
          <cell r="DZ723">
            <v>0</v>
          </cell>
          <cell r="EA723">
            <v>0</v>
          </cell>
          <cell r="EB723">
            <v>0</v>
          </cell>
          <cell r="EC723">
            <v>0</v>
          </cell>
          <cell r="ED723">
            <v>0</v>
          </cell>
        </row>
        <row r="724">
          <cell r="F724">
            <v>-830.43000000005122</v>
          </cell>
          <cell r="G724">
            <v>-335.03000000002794</v>
          </cell>
          <cell r="H724">
            <v>-376.09999999997672</v>
          </cell>
          <cell r="I724">
            <v>-464.88999999989755</v>
          </cell>
          <cell r="J724">
            <v>-155.32999999995809</v>
          </cell>
          <cell r="K724">
            <v>-933.28000000002794</v>
          </cell>
          <cell r="L724">
            <v>-730.39000000001397</v>
          </cell>
          <cell r="M724">
            <v>-555.83000000007451</v>
          </cell>
          <cell r="N724">
            <v>-1552.1500000000233</v>
          </cell>
          <cell r="O724">
            <v>-340.48999999999069</v>
          </cell>
          <cell r="P724">
            <v>-153.28999999997905</v>
          </cell>
          <cell r="Q724">
            <v>-470.69999999995343</v>
          </cell>
          <cell r="R724">
            <v>-3530.4200000008568</v>
          </cell>
          <cell r="S724">
            <v>-232.44000000006054</v>
          </cell>
          <cell r="T724">
            <v>-241.89999999990687</v>
          </cell>
          <cell r="U724">
            <v>-560.33000000007451</v>
          </cell>
          <cell r="V724">
            <v>-13.25</v>
          </cell>
          <cell r="W724">
            <v>-14.730000000039581</v>
          </cell>
          <cell r="X724">
            <v>-192.80999999993946</v>
          </cell>
          <cell r="Y724">
            <v>-654.37999999988824</v>
          </cell>
          <cell r="Z724">
            <v>-574.81000000005588</v>
          </cell>
          <cell r="AA724">
            <v>-394.78000000002794</v>
          </cell>
          <cell r="AB724">
            <v>-209.87999999988824</v>
          </cell>
          <cell r="AC724">
            <v>-80.430000000051223</v>
          </cell>
          <cell r="AD724">
            <v>-360.67999999993481</v>
          </cell>
          <cell r="AE724">
            <v>-5280.4499999992549</v>
          </cell>
          <cell r="AF724">
            <v>-985.97000000008848</v>
          </cell>
          <cell r="AG724">
            <v>-189.9000000001397</v>
          </cell>
          <cell r="AH724">
            <v>-265.01000000000931</v>
          </cell>
          <cell r="AI724">
            <v>17.419999999983702</v>
          </cell>
          <cell r="AJ724">
            <v>-157.06999999994878</v>
          </cell>
          <cell r="AK724">
            <v>-285.76000000000931</v>
          </cell>
          <cell r="AL724">
            <v>-299.76000000000931</v>
          </cell>
          <cell r="AM724">
            <v>-779.31000000005588</v>
          </cell>
          <cell r="AN724">
            <v>-1163.5500000000466</v>
          </cell>
          <cell r="AO724">
            <v>-503.28000000002794</v>
          </cell>
          <cell r="AP724">
            <v>-240.38000000000466</v>
          </cell>
          <cell r="AQ724">
            <v>-427.88000000000466</v>
          </cell>
          <cell r="AR724">
            <v>-3801.8700000001118</v>
          </cell>
          <cell r="AS724">
            <v>-357.4000000001397</v>
          </cell>
          <cell r="AT724">
            <v>-429.47999999986496</v>
          </cell>
          <cell r="AU724">
            <v>-145.69999999995343</v>
          </cell>
          <cell r="AV724">
            <v>-3.3099999999976717</v>
          </cell>
          <cell r="AW724">
            <v>-2.1999999999534339</v>
          </cell>
          <cell r="AX724">
            <v>-224.1600000000326</v>
          </cell>
          <cell r="AY724">
            <v>-731.11999999999534</v>
          </cell>
          <cell r="AZ724">
            <v>-590.89999999990687</v>
          </cell>
          <cell r="BA724">
            <v>-604.25000000011642</v>
          </cell>
          <cell r="BB724">
            <v>-139.5</v>
          </cell>
          <cell r="BC724">
            <v>-321.26000000000931</v>
          </cell>
          <cell r="BD724">
            <v>-252.59000000008382</v>
          </cell>
          <cell r="BE724">
            <v>-823.65000000037253</v>
          </cell>
          <cell r="BF724">
            <v>9.7800000000279397</v>
          </cell>
          <cell r="BG724">
            <v>23.010000000009313</v>
          </cell>
          <cell r="BH724">
            <v>-19.830000000074506</v>
          </cell>
          <cell r="BI724">
            <v>5.2800000000279397</v>
          </cell>
          <cell r="BJ724">
            <v>-18.92000000004191</v>
          </cell>
          <cell r="BK724">
            <v>-43.570000000006985</v>
          </cell>
          <cell r="BL724">
            <v>-236.35999999986961</v>
          </cell>
          <cell r="BM724">
            <v>-222.05000000004657</v>
          </cell>
          <cell r="BN724">
            <v>-195.3300000000163</v>
          </cell>
          <cell r="BO724">
            <v>-103.86999999999534</v>
          </cell>
          <cell r="BP724">
            <v>47.699999999953434</v>
          </cell>
          <cell r="BQ724">
            <v>-69.489999999990687</v>
          </cell>
          <cell r="BR724">
            <v>1531.0000000018626</v>
          </cell>
          <cell r="BS724">
            <v>-14.050000000046566</v>
          </cell>
          <cell r="BT724">
            <v>604.22999999998137</v>
          </cell>
          <cell r="BU724">
            <v>-134.65000000002328</v>
          </cell>
          <cell r="BV724">
            <v>-79.059999999939464</v>
          </cell>
          <cell r="BW724">
            <v>-4.3699999999953434</v>
          </cell>
          <cell r="BX724">
            <v>-28.419999999983702</v>
          </cell>
          <cell r="BY724">
            <v>-766.86999999987893</v>
          </cell>
          <cell r="BZ724">
            <v>-408.28000000002794</v>
          </cell>
          <cell r="CA724">
            <v>1847.9000000000233</v>
          </cell>
          <cell r="CB724">
            <v>-33.400000000023283</v>
          </cell>
          <cell r="CC724">
            <v>-35.790000000037253</v>
          </cell>
          <cell r="CD724">
            <v>583.7599999998929</v>
          </cell>
          <cell r="CE724">
            <v>-2855.0999999986961</v>
          </cell>
          <cell r="CF724">
            <v>-260.12000000011176</v>
          </cell>
          <cell r="CG724">
            <v>-68.21999999997206</v>
          </cell>
          <cell r="CH724">
            <v>-191.02999999991152</v>
          </cell>
          <cell r="CI724">
            <v>8.6499999999650754</v>
          </cell>
          <cell r="CJ724">
            <v>-4.1599999999743886</v>
          </cell>
          <cell r="CK724">
            <v>-326.76999999996042</v>
          </cell>
          <cell r="CL724">
            <v>-723.5899999999674</v>
          </cell>
          <cell r="CM724">
            <v>-560.5899999999674</v>
          </cell>
          <cell r="CN724">
            <v>-380.2400000001071</v>
          </cell>
          <cell r="CO724">
            <v>-165.76000000000931</v>
          </cell>
          <cell r="CP724">
            <v>-70.099999999976717</v>
          </cell>
          <cell r="CQ724">
            <v>-113.17000000004191</v>
          </cell>
          <cell r="CR724">
            <v>-942.23000000044703</v>
          </cell>
          <cell r="CS724">
            <v>31.949999999953434</v>
          </cell>
          <cell r="CT724">
            <v>658.44000000006054</v>
          </cell>
          <cell r="CU724">
            <v>-84.60999999998603</v>
          </cell>
          <cell r="CV724">
            <v>50.699999999953434</v>
          </cell>
          <cell r="CW724">
            <v>36.840000000083819</v>
          </cell>
          <cell r="CX724">
            <v>-56.059999999939464</v>
          </cell>
          <cell r="CY724">
            <v>-681.91999999992549</v>
          </cell>
          <cell r="CZ724">
            <v>-681.60999999986961</v>
          </cell>
          <cell r="DA724">
            <v>13.979999999981374</v>
          </cell>
          <cell r="DB724">
            <v>-24.75</v>
          </cell>
          <cell r="DC724">
            <v>-118.52000000013504</v>
          </cell>
          <cell r="DD724">
            <v>-86.669999999925494</v>
          </cell>
          <cell r="DE724">
            <v>0</v>
          </cell>
          <cell r="DF724">
            <v>0</v>
          </cell>
          <cell r="DG724">
            <v>0</v>
          </cell>
          <cell r="DH724">
            <v>0</v>
          </cell>
          <cell r="DI724">
            <v>0</v>
          </cell>
          <cell r="DJ724">
            <v>0</v>
          </cell>
          <cell r="DK724">
            <v>0</v>
          </cell>
          <cell r="DL724">
            <v>0</v>
          </cell>
          <cell r="DM724">
            <v>0</v>
          </cell>
          <cell r="DN724">
            <v>0</v>
          </cell>
          <cell r="DO724">
            <v>0</v>
          </cell>
          <cell r="DP724">
            <v>0</v>
          </cell>
          <cell r="DQ724">
            <v>0</v>
          </cell>
          <cell r="DR724">
            <v>0</v>
          </cell>
          <cell r="DS724">
            <v>0</v>
          </cell>
          <cell r="DT724">
            <v>0</v>
          </cell>
          <cell r="DU724">
            <v>0</v>
          </cell>
          <cell r="DV724">
            <v>0</v>
          </cell>
          <cell r="DW724">
            <v>0</v>
          </cell>
          <cell r="DX724">
            <v>0</v>
          </cell>
          <cell r="DY724">
            <v>0</v>
          </cell>
          <cell r="DZ724">
            <v>0</v>
          </cell>
          <cell r="EA724">
            <v>0</v>
          </cell>
          <cell r="EB724">
            <v>0</v>
          </cell>
          <cell r="EC724">
            <v>0</v>
          </cell>
          <cell r="ED724">
            <v>0</v>
          </cell>
        </row>
        <row r="725">
          <cell r="F725">
            <v>238.06000000005588</v>
          </cell>
          <cell r="G725">
            <v>35.28000000002794</v>
          </cell>
          <cell r="H725">
            <v>-45.679999999934807</v>
          </cell>
          <cell r="I725">
            <v>-6.8699999999953434</v>
          </cell>
          <cell r="J725">
            <v>0</v>
          </cell>
          <cell r="K725">
            <v>0</v>
          </cell>
          <cell r="L725">
            <v>-195.13000000000466</v>
          </cell>
          <cell r="M725">
            <v>-468.70000000006985</v>
          </cell>
          <cell r="N725">
            <v>71.370000000111759</v>
          </cell>
          <cell r="O725">
            <v>-0.76000000000931323</v>
          </cell>
          <cell r="P725">
            <v>-6.5399999999208376</v>
          </cell>
          <cell r="Q725">
            <v>22.720000000088476</v>
          </cell>
          <cell r="R725">
            <v>-1158.6600000020117</v>
          </cell>
          <cell r="S725">
            <v>-52.919999999925494</v>
          </cell>
          <cell r="T725">
            <v>-84.060000000055879</v>
          </cell>
          <cell r="U725">
            <v>-13.78000000002794</v>
          </cell>
          <cell r="V725">
            <v>0</v>
          </cell>
          <cell r="W725">
            <v>-86.130000000004657</v>
          </cell>
          <cell r="X725">
            <v>0</v>
          </cell>
          <cell r="Y725">
            <v>-555.80000000004657</v>
          </cell>
          <cell r="Z725">
            <v>-210.6600000000326</v>
          </cell>
          <cell r="AA725">
            <v>0</v>
          </cell>
          <cell r="AB725">
            <v>-7.5999999999767169</v>
          </cell>
          <cell r="AC725">
            <v>-9.5800000000745058</v>
          </cell>
          <cell r="AD725">
            <v>-138.13000000000466</v>
          </cell>
          <cell r="AE725">
            <v>-1052.7899999953806</v>
          </cell>
          <cell r="AF725">
            <v>-63.349999999976717</v>
          </cell>
          <cell r="AG725">
            <v>-18.319999999948777</v>
          </cell>
          <cell r="AH725">
            <v>-15.559999999939464</v>
          </cell>
          <cell r="AI725">
            <v>-9.3499999999767169</v>
          </cell>
          <cell r="AJ725">
            <v>-3.9999999920837581E-2</v>
          </cell>
          <cell r="AK725">
            <v>0</v>
          </cell>
          <cell r="AL725">
            <v>-540.2599999998929</v>
          </cell>
          <cell r="AM725">
            <v>-325.06000000005588</v>
          </cell>
          <cell r="AN725">
            <v>-76.25</v>
          </cell>
          <cell r="AO725">
            <v>-4.5999999999767169</v>
          </cell>
          <cell r="AP725">
            <v>0</v>
          </cell>
          <cell r="AQ725">
            <v>0</v>
          </cell>
          <cell r="AR725">
            <v>-307.5</v>
          </cell>
          <cell r="AS725">
            <v>0</v>
          </cell>
          <cell r="AT725">
            <v>-58.810000000055879</v>
          </cell>
          <cell r="AU725">
            <v>0</v>
          </cell>
          <cell r="AV725">
            <v>-85.099999999976717</v>
          </cell>
          <cell r="AW725">
            <v>-3.6299999998882413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-159.95999999996275</v>
          </cell>
          <cell r="BC725">
            <v>0</v>
          </cell>
          <cell r="BD725">
            <v>0</v>
          </cell>
          <cell r="BE725">
            <v>-720.80999999959022</v>
          </cell>
          <cell r="BF725">
            <v>-8.6400000000139698</v>
          </cell>
          <cell r="BG725">
            <v>-79.720000000030268</v>
          </cell>
          <cell r="BH725">
            <v>0</v>
          </cell>
          <cell r="BI725">
            <v>-97.380000000004657</v>
          </cell>
          <cell r="BJ725">
            <v>-159.05999999993946</v>
          </cell>
          <cell r="BK725">
            <v>-178.3399999999674</v>
          </cell>
          <cell r="BL725">
            <v>0</v>
          </cell>
          <cell r="BM725">
            <v>-19.659999999916181</v>
          </cell>
          <cell r="BN725">
            <v>-167.56999999994878</v>
          </cell>
          <cell r="BO725">
            <v>0</v>
          </cell>
          <cell r="BP725">
            <v>0</v>
          </cell>
          <cell r="BQ725">
            <v>-10.440000000002328</v>
          </cell>
          <cell r="BR725">
            <v>-554.20999999903142</v>
          </cell>
          <cell r="BS725">
            <v>-10.099999999976717</v>
          </cell>
          <cell r="BT725">
            <v>5.2199999999720603</v>
          </cell>
          <cell r="BU725">
            <v>-40.599999999976717</v>
          </cell>
          <cell r="BV725">
            <v>-16.880000000004657</v>
          </cell>
          <cell r="BW725">
            <v>-233.92000000004191</v>
          </cell>
          <cell r="BX725">
            <v>-139.80999999993946</v>
          </cell>
          <cell r="BY725">
            <v>-75.519999999902211</v>
          </cell>
          <cell r="BZ725">
            <v>0</v>
          </cell>
          <cell r="CA725">
            <v>0</v>
          </cell>
          <cell r="CB725">
            <v>1.5</v>
          </cell>
          <cell r="CC725">
            <v>0</v>
          </cell>
          <cell r="CD725">
            <v>-44.099999999976717</v>
          </cell>
          <cell r="CE725">
            <v>-1191.9300000006333</v>
          </cell>
          <cell r="CF725">
            <v>-150.5</v>
          </cell>
          <cell r="CG725">
            <v>-89.440000000002328</v>
          </cell>
          <cell r="CH725">
            <v>-97.239999999990687</v>
          </cell>
          <cell r="CI725">
            <v>0</v>
          </cell>
          <cell r="CJ725">
            <v>-263.78000000002794</v>
          </cell>
          <cell r="CK725">
            <v>-157.90999999997439</v>
          </cell>
          <cell r="CL725">
            <v>0</v>
          </cell>
          <cell r="CM725">
            <v>-0.82000000000698492</v>
          </cell>
          <cell r="CN725">
            <v>-16.909999999974389</v>
          </cell>
          <cell r="CO725">
            <v>-219.17999999999302</v>
          </cell>
          <cell r="CP725">
            <v>-89.840000000025611</v>
          </cell>
          <cell r="CQ725">
            <v>-106.30999999999767</v>
          </cell>
          <cell r="CR725">
            <v>0</v>
          </cell>
          <cell r="CS725">
            <v>0</v>
          </cell>
          <cell r="CT725">
            <v>0</v>
          </cell>
          <cell r="CU725">
            <v>0</v>
          </cell>
          <cell r="CV725">
            <v>0</v>
          </cell>
          <cell r="CW725">
            <v>0</v>
          </cell>
          <cell r="CX725">
            <v>0</v>
          </cell>
          <cell r="CY725">
            <v>0</v>
          </cell>
          <cell r="CZ725">
            <v>0</v>
          </cell>
          <cell r="DA725">
            <v>0</v>
          </cell>
          <cell r="DB725">
            <v>0</v>
          </cell>
          <cell r="DC725">
            <v>0</v>
          </cell>
          <cell r="DD725">
            <v>0</v>
          </cell>
          <cell r="DE725">
            <v>0</v>
          </cell>
          <cell r="DF725">
            <v>0</v>
          </cell>
          <cell r="DG725">
            <v>0</v>
          </cell>
          <cell r="DH725">
            <v>0</v>
          </cell>
          <cell r="DI725">
            <v>0</v>
          </cell>
          <cell r="DJ725">
            <v>0</v>
          </cell>
          <cell r="DK725">
            <v>0</v>
          </cell>
          <cell r="DL725">
            <v>0</v>
          </cell>
          <cell r="DM725">
            <v>0</v>
          </cell>
          <cell r="DN725">
            <v>0</v>
          </cell>
          <cell r="DO725">
            <v>0</v>
          </cell>
          <cell r="DP725">
            <v>0</v>
          </cell>
          <cell r="DQ725">
            <v>0</v>
          </cell>
          <cell r="DR725">
            <v>0</v>
          </cell>
          <cell r="DS725">
            <v>0</v>
          </cell>
          <cell r="DT725">
            <v>0</v>
          </cell>
          <cell r="DU725">
            <v>0</v>
          </cell>
          <cell r="DV725">
            <v>0</v>
          </cell>
          <cell r="DW725">
            <v>0</v>
          </cell>
          <cell r="DX725">
            <v>0</v>
          </cell>
          <cell r="DY725">
            <v>0</v>
          </cell>
          <cell r="DZ725">
            <v>0</v>
          </cell>
          <cell r="EA725">
            <v>0</v>
          </cell>
          <cell r="EB725">
            <v>0</v>
          </cell>
          <cell r="EC725">
            <v>0</v>
          </cell>
          <cell r="ED725">
            <v>0</v>
          </cell>
        </row>
        <row r="726">
          <cell r="F726">
            <v>0</v>
          </cell>
          <cell r="G726">
            <v>0</v>
          </cell>
          <cell r="H726">
            <v>-93.599999999627471</v>
          </cell>
          <cell r="I726">
            <v>-525.47000000067055</v>
          </cell>
          <cell r="J726">
            <v>-3768.0400000000373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-147.5</v>
          </cell>
          <cell r="Q726">
            <v>0</v>
          </cell>
          <cell r="R726">
            <v>-9875.6700000017881</v>
          </cell>
          <cell r="S726">
            <v>-40.740000000223517</v>
          </cell>
          <cell r="T726">
            <v>-374.33999999985099</v>
          </cell>
          <cell r="U726">
            <v>-771.08999999985099</v>
          </cell>
          <cell r="V726">
            <v>-1405.3800000003539</v>
          </cell>
          <cell r="W726">
            <v>-2005.2199999997392</v>
          </cell>
          <cell r="X726">
            <v>-1676.7599999997765</v>
          </cell>
          <cell r="Y726">
            <v>-435.16000000014901</v>
          </cell>
          <cell r="Z726">
            <v>-95.700000000186265</v>
          </cell>
          <cell r="AA726">
            <v>-710.25</v>
          </cell>
          <cell r="AB726">
            <v>-1433.6999999992549</v>
          </cell>
          <cell r="AC726">
            <v>-778.39000000059605</v>
          </cell>
          <cell r="AD726">
            <v>-148.93999999994412</v>
          </cell>
          <cell r="AE726">
            <v>-11598.650000013411</v>
          </cell>
          <cell r="AF726">
            <v>-140.86000000033528</v>
          </cell>
          <cell r="AG726">
            <v>-684.20000000018626</v>
          </cell>
          <cell r="AH726">
            <v>-1397.6100000003353</v>
          </cell>
          <cell r="AI726">
            <v>-626.32999999960884</v>
          </cell>
          <cell r="AJ726">
            <v>-1425.9399999999441</v>
          </cell>
          <cell r="AK726">
            <v>-1964.7799999997951</v>
          </cell>
          <cell r="AL726">
            <v>-711.34999999962747</v>
          </cell>
          <cell r="AM726">
            <v>-348.76000000070781</v>
          </cell>
          <cell r="AN726">
            <v>-2331.910000000149</v>
          </cell>
          <cell r="AO726">
            <v>-1025.660000000149</v>
          </cell>
          <cell r="AP726">
            <v>-924.21000000089407</v>
          </cell>
          <cell r="AQ726">
            <v>-17.040000000037253</v>
          </cell>
          <cell r="AR726">
            <v>-10284.440000005066</v>
          </cell>
          <cell r="AS726">
            <v>-549.04000000096858</v>
          </cell>
          <cell r="AT726">
            <v>-412.89999999990687</v>
          </cell>
          <cell r="AU726">
            <v>-1277.6499999999069</v>
          </cell>
          <cell r="AV726">
            <v>-600.15000000037253</v>
          </cell>
          <cell r="AW726">
            <v>-1960.5200000004843</v>
          </cell>
          <cell r="AX726">
            <v>-1365.4599999999627</v>
          </cell>
          <cell r="AY726">
            <v>-448.75</v>
          </cell>
          <cell r="AZ726">
            <v>-375.85000000055879</v>
          </cell>
          <cell r="BA726">
            <v>-1229.8499999996275</v>
          </cell>
          <cell r="BB726">
            <v>-824.5</v>
          </cell>
          <cell r="BC726">
            <v>-1022.640000000596</v>
          </cell>
          <cell r="BD726">
            <v>-217.12999999988824</v>
          </cell>
          <cell r="BE726">
            <v>-11109.020000003278</v>
          </cell>
          <cell r="BF726">
            <v>-657.52000000048429</v>
          </cell>
          <cell r="BG726">
            <v>-804.81999999983236</v>
          </cell>
          <cell r="BH726">
            <v>-609.98000000044703</v>
          </cell>
          <cell r="BI726">
            <v>-358.39999999990687</v>
          </cell>
          <cell r="BJ726">
            <v>-143.64000000013039</v>
          </cell>
          <cell r="BK726">
            <v>-1833.7099999999627</v>
          </cell>
          <cell r="BL726">
            <v>-2568.8400000007823</v>
          </cell>
          <cell r="BM726">
            <v>-1673.6999999983236</v>
          </cell>
          <cell r="BN726">
            <v>-570.75000000046566</v>
          </cell>
          <cell r="BO726">
            <v>-918.89999999944121</v>
          </cell>
          <cell r="BP726">
            <v>-628.40000000037253</v>
          </cell>
          <cell r="BQ726">
            <v>-340.35999999986961</v>
          </cell>
          <cell r="BR726">
            <v>-13202.320000015199</v>
          </cell>
          <cell r="BS726">
            <v>-273.55999999959022</v>
          </cell>
          <cell r="BT726">
            <v>-1021.4599999999627</v>
          </cell>
          <cell r="BU726">
            <v>-619.06000000005588</v>
          </cell>
          <cell r="BV726">
            <v>-315.18999999947846</v>
          </cell>
          <cell r="BW726">
            <v>210.0699999993667</v>
          </cell>
          <cell r="BX726">
            <v>-1295.9699999997392</v>
          </cell>
          <cell r="BY726">
            <v>-2483.5999999996275</v>
          </cell>
          <cell r="BZ726">
            <v>-2968.7900000000373</v>
          </cell>
          <cell r="CA726">
            <v>-2376.9599999999627</v>
          </cell>
          <cell r="CB726">
            <v>-919.06000000052154</v>
          </cell>
          <cell r="CC726">
            <v>-534.66999999899417</v>
          </cell>
          <cell r="CD726">
            <v>-604.07000000029802</v>
          </cell>
          <cell r="CE726">
            <v>-11363.630000002682</v>
          </cell>
          <cell r="CF726">
            <v>-239.02999999932945</v>
          </cell>
          <cell r="CG726">
            <v>-387.85999999940395</v>
          </cell>
          <cell r="CH726">
            <v>-686.6199999996461</v>
          </cell>
          <cell r="CI726">
            <v>-334.60000000055879</v>
          </cell>
          <cell r="CJ726">
            <v>-3.1800000001676381</v>
          </cell>
          <cell r="CK726">
            <v>-1711.1600000006147</v>
          </cell>
          <cell r="CL726">
            <v>-2447.5600000005215</v>
          </cell>
          <cell r="CM726">
            <v>-2911.7000000001863</v>
          </cell>
          <cell r="CN726">
            <v>-1093.5299999997951</v>
          </cell>
          <cell r="CO726">
            <v>-840.13999999966472</v>
          </cell>
          <cell r="CP726">
            <v>-634.49000000022352</v>
          </cell>
          <cell r="CQ726">
            <v>-73.759999999776483</v>
          </cell>
          <cell r="CR726">
            <v>-12167.380000002682</v>
          </cell>
          <cell r="CS726">
            <v>-608.99000000022352</v>
          </cell>
          <cell r="CT726">
            <v>-336.79999999981374</v>
          </cell>
          <cell r="CU726">
            <v>-385.1300000003539</v>
          </cell>
          <cell r="CV726">
            <v>-259.43999999947846</v>
          </cell>
          <cell r="CW726">
            <v>-119.84000000031665</v>
          </cell>
          <cell r="CX726">
            <v>-2038.4900000002235</v>
          </cell>
          <cell r="CY726">
            <v>-3225.859999999404</v>
          </cell>
          <cell r="CZ726">
            <v>-2404.5600000005215</v>
          </cell>
          <cell r="DA726">
            <v>-983.65000000037253</v>
          </cell>
          <cell r="DB726">
            <v>-891.76000000024214</v>
          </cell>
          <cell r="DC726">
            <v>-786.31999999983236</v>
          </cell>
          <cell r="DD726">
            <v>-126.53999999957159</v>
          </cell>
          <cell r="DE726">
            <v>0</v>
          </cell>
          <cell r="DF726">
            <v>0</v>
          </cell>
          <cell r="DG726">
            <v>0</v>
          </cell>
          <cell r="DH726">
            <v>0</v>
          </cell>
          <cell r="DI726">
            <v>0</v>
          </cell>
          <cell r="DJ726">
            <v>0</v>
          </cell>
          <cell r="DK726">
            <v>0</v>
          </cell>
          <cell r="DL726">
            <v>0</v>
          </cell>
          <cell r="DM726">
            <v>0</v>
          </cell>
          <cell r="DN726">
            <v>0</v>
          </cell>
          <cell r="DO726">
            <v>0</v>
          </cell>
          <cell r="DP726">
            <v>0</v>
          </cell>
          <cell r="DQ726">
            <v>0</v>
          </cell>
          <cell r="DR726">
            <v>0</v>
          </cell>
          <cell r="DS726">
            <v>0</v>
          </cell>
          <cell r="DT726">
            <v>0</v>
          </cell>
          <cell r="DU726">
            <v>0</v>
          </cell>
          <cell r="DV726">
            <v>0</v>
          </cell>
          <cell r="DW726">
            <v>0</v>
          </cell>
          <cell r="DX726">
            <v>0</v>
          </cell>
          <cell r="DY726">
            <v>0</v>
          </cell>
          <cell r="DZ726">
            <v>0</v>
          </cell>
          <cell r="EA726">
            <v>0</v>
          </cell>
          <cell r="EB726">
            <v>0</v>
          </cell>
          <cell r="EC726">
            <v>0</v>
          </cell>
          <cell r="ED726">
            <v>0</v>
          </cell>
        </row>
        <row r="727">
          <cell r="F727">
            <v>9.809999999939464</v>
          </cell>
          <cell r="G727">
            <v>0.45000000001164153</v>
          </cell>
          <cell r="H727">
            <v>-4.6200000000244472</v>
          </cell>
          <cell r="I727">
            <v>-59.710000000020955</v>
          </cell>
          <cell r="J727">
            <v>-0.58999999996740371</v>
          </cell>
          <cell r="K727">
            <v>0</v>
          </cell>
          <cell r="L727">
            <v>-76.450000000069849</v>
          </cell>
          <cell r="M727">
            <v>-96.529999999969732</v>
          </cell>
          <cell r="N727">
            <v>-121.63000000000466</v>
          </cell>
          <cell r="O727">
            <v>14.080000000016298</v>
          </cell>
          <cell r="P727">
            <v>-0.86999999999534339</v>
          </cell>
          <cell r="Q727">
            <v>2.5200000000186265</v>
          </cell>
          <cell r="R727">
            <v>-363.40999999828637</v>
          </cell>
          <cell r="S727">
            <v>0</v>
          </cell>
          <cell r="T727">
            <v>0</v>
          </cell>
          <cell r="U727">
            <v>-35.059999999997672</v>
          </cell>
          <cell r="V727">
            <v>0</v>
          </cell>
          <cell r="W727">
            <v>0</v>
          </cell>
          <cell r="X727">
            <v>0</v>
          </cell>
          <cell r="Y727">
            <v>-90.299999999930151</v>
          </cell>
          <cell r="Z727">
            <v>-88.519999999960419</v>
          </cell>
          <cell r="AA727">
            <v>-92.75</v>
          </cell>
          <cell r="AB727">
            <v>0</v>
          </cell>
          <cell r="AC727">
            <v>-14.949999999953434</v>
          </cell>
          <cell r="AD727">
            <v>-41.830000000016298</v>
          </cell>
          <cell r="AE727">
            <v>-305.90000000037253</v>
          </cell>
          <cell r="AF727">
            <v>-2.7899999999790452</v>
          </cell>
          <cell r="AG727">
            <v>0</v>
          </cell>
          <cell r="AH727">
            <v>-4.9999999988358468E-2</v>
          </cell>
          <cell r="AI727">
            <v>0</v>
          </cell>
          <cell r="AJ727">
            <v>0</v>
          </cell>
          <cell r="AK727">
            <v>0</v>
          </cell>
          <cell r="AL727">
            <v>-89.510000000009313</v>
          </cell>
          <cell r="AM727">
            <v>-189.61999999999534</v>
          </cell>
          <cell r="AN727">
            <v>-23.930000000051223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-30.670000000391155</v>
          </cell>
          <cell r="BS727">
            <v>0</v>
          </cell>
          <cell r="BT727">
            <v>0</v>
          </cell>
          <cell r="BU727">
            <v>-3.8200000000069849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  <cell r="BZ727">
            <v>0</v>
          </cell>
          <cell r="CA727">
            <v>-26.849999999976717</v>
          </cell>
          <cell r="CB727">
            <v>0</v>
          </cell>
          <cell r="CC727">
            <v>0</v>
          </cell>
          <cell r="CD727">
            <v>0</v>
          </cell>
          <cell r="CE727">
            <v>-68.939999999478459</v>
          </cell>
          <cell r="CF727">
            <v>0</v>
          </cell>
          <cell r="CG727">
            <v>-6.9400000000023283</v>
          </cell>
          <cell r="CH727">
            <v>0</v>
          </cell>
          <cell r="CI727">
            <v>6.9400000000023283</v>
          </cell>
          <cell r="CJ727">
            <v>0</v>
          </cell>
          <cell r="CK727">
            <v>-23.10999999998603</v>
          </cell>
          <cell r="CL727">
            <v>0</v>
          </cell>
          <cell r="CM727">
            <v>0</v>
          </cell>
          <cell r="CN727">
            <v>0</v>
          </cell>
          <cell r="CO727">
            <v>-7.3199999999487773</v>
          </cell>
          <cell r="CP727">
            <v>-38.509999999951106</v>
          </cell>
          <cell r="CQ727">
            <v>0</v>
          </cell>
          <cell r="CR727">
            <v>-1050.6820000000298</v>
          </cell>
          <cell r="CS727">
            <v>-420.77000000001863</v>
          </cell>
          <cell r="CT727">
            <v>-140.51000000006752</v>
          </cell>
          <cell r="CU727">
            <v>-66.199999999953434</v>
          </cell>
          <cell r="CV727">
            <v>-34.699999999953434</v>
          </cell>
          <cell r="CW727">
            <v>-71.540000000037253</v>
          </cell>
          <cell r="CX727">
            <v>-3.9300000000512227</v>
          </cell>
          <cell r="CY727">
            <v>-65.900000000023283</v>
          </cell>
          <cell r="CZ727">
            <v>0</v>
          </cell>
          <cell r="DA727">
            <v>-32.540000000037253</v>
          </cell>
          <cell r="DB727">
            <v>51.808000000019092</v>
          </cell>
          <cell r="DC727">
            <v>-201.3399999999674</v>
          </cell>
          <cell r="DD727">
            <v>-65.060000000055879</v>
          </cell>
          <cell r="DE727">
            <v>-940.03500000014901</v>
          </cell>
          <cell r="DF727">
            <v>-203.56999999994878</v>
          </cell>
          <cell r="DG727">
            <v>-67.239999999990687</v>
          </cell>
          <cell r="DH727">
            <v>-6.5549999999930151</v>
          </cell>
          <cell r="DI727">
            <v>-68.779999999969732</v>
          </cell>
          <cell r="DJ727">
            <v>-152.28999999997905</v>
          </cell>
          <cell r="DK727">
            <v>0</v>
          </cell>
          <cell r="DL727">
            <v>0</v>
          </cell>
          <cell r="DM727">
            <v>-53.599999999860302</v>
          </cell>
          <cell r="DN727">
            <v>-62.040000000037253</v>
          </cell>
          <cell r="DO727">
            <v>-51.659999999974389</v>
          </cell>
          <cell r="DP727">
            <v>-203.62999999994645</v>
          </cell>
          <cell r="DQ727">
            <v>-70.669999999925494</v>
          </cell>
          <cell r="DR727">
            <v>-657.89999999944121</v>
          </cell>
          <cell r="DS727">
            <v>-165.5</v>
          </cell>
          <cell r="DT727">
            <v>-48.310000000055879</v>
          </cell>
          <cell r="DU727">
            <v>-20.059999999939464</v>
          </cell>
          <cell r="DV727">
            <v>-120.77999999996973</v>
          </cell>
          <cell r="DW727">
            <v>-136.69000000000233</v>
          </cell>
          <cell r="DX727">
            <v>-52.650000000023283</v>
          </cell>
          <cell r="DY727">
            <v>-90.540000000037253</v>
          </cell>
          <cell r="DZ727">
            <v>0</v>
          </cell>
          <cell r="EA727">
            <v>-10</v>
          </cell>
          <cell r="EB727">
            <v>63.940000000002328</v>
          </cell>
          <cell r="EC727">
            <v>-91.360000000044238</v>
          </cell>
          <cell r="ED727">
            <v>14.050000000046566</v>
          </cell>
        </row>
        <row r="728">
          <cell r="F728">
            <v>-4920.5</v>
          </cell>
          <cell r="G728">
            <v>-4598.5</v>
          </cell>
          <cell r="H728">
            <v>-2990.1499999994412</v>
          </cell>
          <cell r="I728">
            <v>-2644.910000000149</v>
          </cell>
          <cell r="J728">
            <v>-2101.660000000149</v>
          </cell>
          <cell r="K728">
            <v>-8649.1999999992549</v>
          </cell>
          <cell r="L728">
            <v>-7048.4999999990687</v>
          </cell>
          <cell r="M728">
            <v>-6505.3000000007451</v>
          </cell>
          <cell r="N728">
            <v>-11797.900000000373</v>
          </cell>
          <cell r="O728">
            <v>-5533.0799999996088</v>
          </cell>
          <cell r="P728">
            <v>-1589.3500000000931</v>
          </cell>
          <cell r="Q728">
            <v>-5056.3000000007451</v>
          </cell>
          <cell r="R728">
            <v>-61540.749999985099</v>
          </cell>
          <cell r="S728">
            <v>-4422.8999999985099</v>
          </cell>
          <cell r="T728">
            <v>-4327.1999999992549</v>
          </cell>
          <cell r="U728">
            <v>-5017.8000000007451</v>
          </cell>
          <cell r="V728">
            <v>-2592.1500000003725</v>
          </cell>
          <cell r="W728">
            <v>-5209.4400000004098</v>
          </cell>
          <cell r="X728">
            <v>-7998.7600000002421</v>
          </cell>
          <cell r="Y728">
            <v>-4648.1000000005588</v>
          </cell>
          <cell r="Z728">
            <v>-4458.4999999990687</v>
          </cell>
          <cell r="AA728">
            <v>-9636.6999999992549</v>
          </cell>
          <cell r="AB728">
            <v>-4960.1999999992549</v>
          </cell>
          <cell r="AC728">
            <v>-5259.4000000003725</v>
          </cell>
          <cell r="AD728">
            <v>-3009.5999999996275</v>
          </cell>
          <cell r="AE728">
            <v>-58650.100000008941</v>
          </cell>
          <cell r="AF728">
            <v>-4868.4000000003725</v>
          </cell>
          <cell r="AG728">
            <v>-5917.7999999998137</v>
          </cell>
          <cell r="AH728">
            <v>-4161.3999999994412</v>
          </cell>
          <cell r="AI728">
            <v>-2962.0999999996275</v>
          </cell>
          <cell r="AJ728">
            <v>-6617.1000000005588</v>
          </cell>
          <cell r="AK728">
            <v>-7276</v>
          </cell>
          <cell r="AL728">
            <v>-3205.2999999998137</v>
          </cell>
          <cell r="AM728">
            <v>-2841.0999999996275</v>
          </cell>
          <cell r="AN728">
            <v>-7295.7999999988824</v>
          </cell>
          <cell r="AO728">
            <v>-5712.9000000003725</v>
          </cell>
          <cell r="AP728">
            <v>-5005.2999999998137</v>
          </cell>
          <cell r="AQ728">
            <v>-2786.9000000003725</v>
          </cell>
          <cell r="AR728">
            <v>-51187.09999999404</v>
          </cell>
          <cell r="AS728">
            <v>-3838.5999999996275</v>
          </cell>
          <cell r="AT728">
            <v>-4211.2000000001863</v>
          </cell>
          <cell r="AU728">
            <v>-4887.8000000007451</v>
          </cell>
          <cell r="AV728">
            <v>-3809.8000000007451</v>
          </cell>
          <cell r="AW728">
            <v>-7192.5000000009313</v>
          </cell>
          <cell r="AX728">
            <v>-5386.3999999994412</v>
          </cell>
          <cell r="AY728">
            <v>-3280.5999999996275</v>
          </cell>
          <cell r="AZ728">
            <v>-2527.2000000001863</v>
          </cell>
          <cell r="BA728">
            <v>-5033.4000000003725</v>
          </cell>
          <cell r="BB728">
            <v>-5165.7999999998137</v>
          </cell>
          <cell r="BC728">
            <v>-3995.5</v>
          </cell>
          <cell r="BD728">
            <v>-1858.3000000007451</v>
          </cell>
          <cell r="BE728">
            <v>-27623.960000000894</v>
          </cell>
          <cell r="BF728">
            <v>-1282.0999999996275</v>
          </cell>
          <cell r="BG728">
            <v>-910.79999999981374</v>
          </cell>
          <cell r="BH728">
            <v>-1196.4600000004284</v>
          </cell>
          <cell r="BI728">
            <v>-1013.3000000002794</v>
          </cell>
          <cell r="BJ728">
            <v>-3017.2000000001863</v>
          </cell>
          <cell r="BK728">
            <v>-3548.1000000005588</v>
          </cell>
          <cell r="BL728">
            <v>-4562.0999999996275</v>
          </cell>
          <cell r="BM728">
            <v>-3445.6999999992549</v>
          </cell>
          <cell r="BN728">
            <v>-3635</v>
          </cell>
          <cell r="BO728">
            <v>-2781.0999999996275</v>
          </cell>
          <cell r="BP728">
            <v>-1477.0999999996275</v>
          </cell>
          <cell r="BQ728">
            <v>-755</v>
          </cell>
          <cell r="BR728">
            <v>-27173.5</v>
          </cell>
          <cell r="BS728">
            <v>-1708</v>
          </cell>
          <cell r="BT728">
            <v>-469.29999999981374</v>
          </cell>
          <cell r="BU728">
            <v>-1484.6599999996834</v>
          </cell>
          <cell r="BV728">
            <v>-1075.8999999999069</v>
          </cell>
          <cell r="BW728">
            <v>-1147</v>
          </cell>
          <cell r="BX728">
            <v>-6321.2000000001863</v>
          </cell>
          <cell r="BY728">
            <v>-3448.4000000003725</v>
          </cell>
          <cell r="BZ728">
            <v>-3829.7000000001863</v>
          </cell>
          <cell r="CA728">
            <v>-4364.5</v>
          </cell>
          <cell r="CB728">
            <v>-1877.5</v>
          </cell>
          <cell r="CC728">
            <v>-1110.9399999994785</v>
          </cell>
          <cell r="CD728">
            <v>-336.40000000037253</v>
          </cell>
          <cell r="CE728">
            <v>-28405.600000016391</v>
          </cell>
          <cell r="CF728">
            <v>-1392.5</v>
          </cell>
          <cell r="CG728">
            <v>-964.80000000074506</v>
          </cell>
          <cell r="CH728">
            <v>-2607.8000000007451</v>
          </cell>
          <cell r="CI728">
            <v>-2402.1000000005588</v>
          </cell>
          <cell r="CJ728">
            <v>-1199.5999999996275</v>
          </cell>
          <cell r="CK728">
            <v>-4661.8000000007451</v>
          </cell>
          <cell r="CL728">
            <v>-2393.0999999996275</v>
          </cell>
          <cell r="CM728">
            <v>-5498.4000000003725</v>
          </cell>
          <cell r="CN728">
            <v>-3966.3999999994412</v>
          </cell>
          <cell r="CO728">
            <v>-1595.7999999998137</v>
          </cell>
          <cell r="CP728">
            <v>-1681.9999999990687</v>
          </cell>
          <cell r="CQ728">
            <v>-41.299999999813735</v>
          </cell>
          <cell r="CR728">
            <v>-32089.160000011325</v>
          </cell>
          <cell r="CS728">
            <v>-2099.2999999998137</v>
          </cell>
          <cell r="CT728">
            <v>-1525.2000000001863</v>
          </cell>
          <cell r="CU728">
            <v>-1825.660000000149</v>
          </cell>
          <cell r="CV728">
            <v>-1442.7999999988824</v>
          </cell>
          <cell r="CW728">
            <v>-2405.4000000003725</v>
          </cell>
          <cell r="CX728">
            <v>-3214.5</v>
          </cell>
          <cell r="CY728">
            <v>-3559.7000000001863</v>
          </cell>
          <cell r="CZ728">
            <v>-3679.9000000003725</v>
          </cell>
          <cell r="DA728">
            <v>-7564.9999999990687</v>
          </cell>
          <cell r="DB728">
            <v>-2095.4999999990687</v>
          </cell>
          <cell r="DC728">
            <v>-1724.9999999990687</v>
          </cell>
          <cell r="DD728">
            <v>-951.20000000018626</v>
          </cell>
          <cell r="DE728">
            <v>-33446.40000000596</v>
          </cell>
          <cell r="DF728">
            <v>-3492.2999999998137</v>
          </cell>
          <cell r="DG728">
            <v>-1722</v>
          </cell>
          <cell r="DH728">
            <v>-1958</v>
          </cell>
          <cell r="DI728">
            <v>-742.5</v>
          </cell>
          <cell r="DJ728">
            <v>-4605</v>
          </cell>
          <cell r="DK728">
            <v>-4318.0999999996275</v>
          </cell>
          <cell r="DL728">
            <v>-3632.8000000007451</v>
          </cell>
          <cell r="DM728">
            <v>-2560.7000000001863</v>
          </cell>
          <cell r="DN728">
            <v>-4664.1999999992549</v>
          </cell>
          <cell r="DO728">
            <v>-2654.5000000009313</v>
          </cell>
          <cell r="DP728">
            <v>-2281.8000000007451</v>
          </cell>
          <cell r="DQ728">
            <v>-814.5</v>
          </cell>
          <cell r="DR728">
            <v>-27146.5</v>
          </cell>
          <cell r="DS728">
            <v>-2027</v>
          </cell>
          <cell r="DT728">
            <v>-1808.7999999998137</v>
          </cell>
          <cell r="DU728">
            <v>-1688.2000000001863</v>
          </cell>
          <cell r="DV728">
            <v>-645.30000000074506</v>
          </cell>
          <cell r="DW728">
            <v>-6226.2000000011176</v>
          </cell>
          <cell r="DX728">
            <v>-4606.0999999996275</v>
          </cell>
          <cell r="DY728">
            <v>-2368.6000000005588</v>
          </cell>
          <cell r="DZ728">
            <v>-2353.3999999994412</v>
          </cell>
          <cell r="EA728">
            <v>-2285.5999999996275</v>
          </cell>
          <cell r="EB728">
            <v>-3162.8000000007451</v>
          </cell>
          <cell r="EC728">
            <v>-2184.5</v>
          </cell>
          <cell r="ED728">
            <v>2210.0000000009313</v>
          </cell>
        </row>
        <row r="729">
          <cell r="F729">
            <v>-785.20000000018626</v>
          </cell>
          <cell r="G729">
            <v>-2509.4000000003725</v>
          </cell>
          <cell r="H729">
            <v>-3684.9000000003725</v>
          </cell>
          <cell r="I729">
            <v>-3362.9000000003725</v>
          </cell>
          <cell r="J729">
            <v>-3012.5</v>
          </cell>
          <cell r="K729">
            <v>-3003.3999999994412</v>
          </cell>
          <cell r="L729">
            <v>-1499.7000000001863</v>
          </cell>
          <cell r="M729">
            <v>-869.79999999981374</v>
          </cell>
          <cell r="N729">
            <v>-1453.1999999992549</v>
          </cell>
          <cell r="O729">
            <v>-4146.7999999998137</v>
          </cell>
          <cell r="P729">
            <v>-4325.2000000001863</v>
          </cell>
          <cell r="Q729">
            <v>-1447.7999999998137</v>
          </cell>
          <cell r="R729">
            <v>-40012</v>
          </cell>
          <cell r="S729">
            <v>-3775.7000000001863</v>
          </cell>
          <cell r="T729">
            <v>-3257.2000000001863</v>
          </cell>
          <cell r="U729">
            <v>-3311</v>
          </cell>
          <cell r="V729">
            <v>-3569.5</v>
          </cell>
          <cell r="W729">
            <v>-3963.8999999999069</v>
          </cell>
          <cell r="X729">
            <v>-5502.4000000003725</v>
          </cell>
          <cell r="Y729">
            <v>-1664.7999999998137</v>
          </cell>
          <cell r="Z729">
            <v>-2469.2999999998137</v>
          </cell>
          <cell r="AA729">
            <v>-3128.9000000003725</v>
          </cell>
          <cell r="AB729">
            <v>-3630.6999999997206</v>
          </cell>
          <cell r="AC729">
            <v>-3216.2000000001863</v>
          </cell>
          <cell r="AD729">
            <v>-2522.3999999994412</v>
          </cell>
          <cell r="AE729">
            <v>-35559.600000016391</v>
          </cell>
          <cell r="AF729">
            <v>-2183.7000000001863</v>
          </cell>
          <cell r="AG729">
            <v>-2704.2000000001863</v>
          </cell>
          <cell r="AH729">
            <v>-4224</v>
          </cell>
          <cell r="AI729">
            <v>-3886.5999999996275</v>
          </cell>
          <cell r="AJ729">
            <v>-4265.3999999999069</v>
          </cell>
          <cell r="AK729">
            <v>-5292.6999999992549</v>
          </cell>
          <cell r="AL729">
            <v>-2467.5</v>
          </cell>
          <cell r="AM729">
            <v>-1306.7999999998137</v>
          </cell>
          <cell r="AN729">
            <v>-2062.2999999998137</v>
          </cell>
          <cell r="AO729">
            <v>-3207.7000000001863</v>
          </cell>
          <cell r="AP729">
            <v>-3143</v>
          </cell>
          <cell r="AQ729">
            <v>-815.70000000018626</v>
          </cell>
          <cell r="AR729">
            <v>-33149.29999999702</v>
          </cell>
          <cell r="AS729">
            <v>-2021.7999999998137</v>
          </cell>
          <cell r="AT729">
            <v>-2840.7000000001863</v>
          </cell>
          <cell r="AU729">
            <v>-3669.7000000001863</v>
          </cell>
          <cell r="AV729">
            <v>-3218.5</v>
          </cell>
          <cell r="AW729">
            <v>-5334.4000000003725</v>
          </cell>
          <cell r="AX729">
            <v>-3307.9000000003725</v>
          </cell>
          <cell r="AY729">
            <v>-1132.7000000001863</v>
          </cell>
          <cell r="AZ729">
            <v>-1161.2000000001863</v>
          </cell>
          <cell r="BA729">
            <v>-2345.7000000001863</v>
          </cell>
          <cell r="BB729">
            <v>-3252.5</v>
          </cell>
          <cell r="BC729">
            <v>-3245.7000000001863</v>
          </cell>
          <cell r="BD729">
            <v>-1618.5</v>
          </cell>
          <cell r="BE729">
            <v>-22285.500000007451</v>
          </cell>
          <cell r="BF729">
            <v>-2691.5000000009313</v>
          </cell>
          <cell r="BG729">
            <v>-1082.3999999999069</v>
          </cell>
          <cell r="BH729">
            <v>-1780.3000000002794</v>
          </cell>
          <cell r="BI729">
            <v>-422</v>
          </cell>
          <cell r="BJ729">
            <v>-369.10000000009313</v>
          </cell>
          <cell r="BK729">
            <v>-2963</v>
          </cell>
          <cell r="BL729">
            <v>-3334.7999999998137</v>
          </cell>
          <cell r="BM729">
            <v>-2520.4000000003725</v>
          </cell>
          <cell r="BN729">
            <v>-3055.1000000000931</v>
          </cell>
          <cell r="BO729">
            <v>-1799.0999999996275</v>
          </cell>
          <cell r="BP729">
            <v>-1461.1999999992549</v>
          </cell>
          <cell r="BQ729">
            <v>-806.59999999962747</v>
          </cell>
          <cell r="BR729">
            <v>-20496.30000000447</v>
          </cell>
          <cell r="BS729">
            <v>-1998.5</v>
          </cell>
          <cell r="BT729">
            <v>-806.90000000037253</v>
          </cell>
          <cell r="BU729">
            <v>-1384.7999999998137</v>
          </cell>
          <cell r="BV729">
            <v>-1242.5999999996275</v>
          </cell>
          <cell r="BW729">
            <v>-2038.5</v>
          </cell>
          <cell r="BX729">
            <v>-2467.4000000003725</v>
          </cell>
          <cell r="BY729">
            <v>-2213.5</v>
          </cell>
          <cell r="BZ729">
            <v>-1733.5</v>
          </cell>
          <cell r="CA729">
            <v>-2529.2000000001863</v>
          </cell>
          <cell r="CB729">
            <v>-1716.1000000000931</v>
          </cell>
          <cell r="CC729">
            <v>-1300</v>
          </cell>
          <cell r="CD729">
            <v>-1065.2999999998137</v>
          </cell>
          <cell r="CE729">
            <v>-26410.90000000596</v>
          </cell>
          <cell r="CF729">
            <v>-3219</v>
          </cell>
          <cell r="CG729">
            <v>-774.5</v>
          </cell>
          <cell r="CH729">
            <v>-1963.2000000001863</v>
          </cell>
          <cell r="CI729">
            <v>-1284.8999999999069</v>
          </cell>
          <cell r="CJ729">
            <v>-2278.5</v>
          </cell>
          <cell r="CK729">
            <v>-2088.7000000001863</v>
          </cell>
          <cell r="CL729">
            <v>-2982.2999999998137</v>
          </cell>
          <cell r="CM729">
            <v>-2873.1000000005588</v>
          </cell>
          <cell r="CN729">
            <v>-3376.7999999993481</v>
          </cell>
          <cell r="CO729">
            <v>-1487.9000000003725</v>
          </cell>
          <cell r="CP729">
            <v>-1588</v>
          </cell>
          <cell r="CQ729">
            <v>-2494</v>
          </cell>
          <cell r="CR729">
            <v>-23869.399999991059</v>
          </cell>
          <cell r="CS729">
            <v>-2819.1999999992549</v>
          </cell>
          <cell r="CT729">
            <v>-1212.2000000001863</v>
          </cell>
          <cell r="CU729">
            <v>-1582.4000000003725</v>
          </cell>
          <cell r="CV729">
            <v>-759.79999999981374</v>
          </cell>
          <cell r="CW729">
            <v>-2240.5</v>
          </cell>
          <cell r="CX729">
            <v>-2938.4000000003725</v>
          </cell>
          <cell r="CY729">
            <v>-2004.2000000001863</v>
          </cell>
          <cell r="CZ729">
            <v>-2260</v>
          </cell>
          <cell r="DA729">
            <v>-2329</v>
          </cell>
          <cell r="DB729">
            <v>-2722.2000000001863</v>
          </cell>
          <cell r="DC729">
            <v>-1836.2999999998137</v>
          </cell>
          <cell r="DD729">
            <v>-1165.2000000001863</v>
          </cell>
          <cell r="DE729">
            <v>-22506.70000000298</v>
          </cell>
          <cell r="DF729">
            <v>-2348.0999999996275</v>
          </cell>
          <cell r="DG729">
            <v>-1422.7000000001863</v>
          </cell>
          <cell r="DH729">
            <v>-1470.5</v>
          </cell>
          <cell r="DI729">
            <v>-596.99999999906868</v>
          </cell>
          <cell r="DJ729">
            <v>-3483.3999999994412</v>
          </cell>
          <cell r="DK729">
            <v>-3691.4000000003725</v>
          </cell>
          <cell r="DL729">
            <v>-1019.7999999998137</v>
          </cell>
          <cell r="DM729">
            <v>-1179.2000000001863</v>
          </cell>
          <cell r="DN729">
            <v>-2094.3999999999069</v>
          </cell>
          <cell r="DO729">
            <v>-1336.0000000009313</v>
          </cell>
          <cell r="DP729">
            <v>-1733.4000000003725</v>
          </cell>
          <cell r="DQ729">
            <v>-2130.7999999998137</v>
          </cell>
          <cell r="DR729">
            <v>-22078.80000000447</v>
          </cell>
          <cell r="DS729">
            <v>-2898.7000000001863</v>
          </cell>
          <cell r="DT729">
            <v>-1193.2999999998137</v>
          </cell>
          <cell r="DU729">
            <v>-1324.5</v>
          </cell>
          <cell r="DV729">
            <v>-1286.7999999998137</v>
          </cell>
          <cell r="DW729">
            <v>-3379.5999999996275</v>
          </cell>
          <cell r="DX729">
            <v>-3093.2999999998137</v>
          </cell>
          <cell r="DY729">
            <v>-1746.7000000001863</v>
          </cell>
          <cell r="DZ729">
            <v>-1356.4000000003725</v>
          </cell>
          <cell r="EA729">
            <v>-1874.5999999996275</v>
          </cell>
          <cell r="EB729">
            <v>-1078.8000000007451</v>
          </cell>
          <cell r="EC729">
            <v>-1915.4000000003725</v>
          </cell>
          <cell r="ED729">
            <v>-930.70000000018626</v>
          </cell>
        </row>
        <row r="730">
          <cell r="F730">
            <v>-2814.8000000007451</v>
          </cell>
          <cell r="G730">
            <v>-5474.3000000007451</v>
          </cell>
          <cell r="H730">
            <v>-3015</v>
          </cell>
          <cell r="I730">
            <v>-4396.160000000149</v>
          </cell>
          <cell r="J730">
            <v>-5549.9900000002235</v>
          </cell>
          <cell r="K730">
            <v>-5250.7000000011176</v>
          </cell>
          <cell r="L730">
            <v>-3530.4999999981374</v>
          </cell>
          <cell r="M730">
            <v>-3886.2999999988824</v>
          </cell>
          <cell r="N730">
            <v>-4533.8000000007451</v>
          </cell>
          <cell r="O730">
            <v>-6486.9599999990314</v>
          </cell>
          <cell r="P730">
            <v>-4182</v>
          </cell>
          <cell r="Q730">
            <v>-1711.8000000007451</v>
          </cell>
          <cell r="R730">
            <v>-28406.550000011921</v>
          </cell>
          <cell r="S730">
            <v>-1040.9999999995343</v>
          </cell>
          <cell r="T730">
            <v>-936.24000000022352</v>
          </cell>
          <cell r="U730">
            <v>-1818.0099999997765</v>
          </cell>
          <cell r="V730">
            <v>-573.27000000001863</v>
          </cell>
          <cell r="W730">
            <v>-623.33000000007451</v>
          </cell>
          <cell r="X730">
            <v>-844.76000000024214</v>
          </cell>
          <cell r="Y730">
            <v>-7895.9000000003725</v>
          </cell>
          <cell r="Z730">
            <v>-7986.9000000003725</v>
          </cell>
          <cell r="AA730">
            <v>-2395.8599999998696</v>
          </cell>
          <cell r="AB730">
            <v>-1556.3899999996647</v>
          </cell>
          <cell r="AC730">
            <v>-768.68999999947846</v>
          </cell>
          <cell r="AD730">
            <v>-1966.1999999992549</v>
          </cell>
          <cell r="AE730">
            <v>-25173.620000004768</v>
          </cell>
          <cell r="AF730">
            <v>-1901.4400000004098</v>
          </cell>
          <cell r="AG730">
            <v>-764.25000000046566</v>
          </cell>
          <cell r="AH730">
            <v>-1006.75</v>
          </cell>
          <cell r="AI730">
            <v>-505.29999999934807</v>
          </cell>
          <cell r="AJ730">
            <v>-464.43000000016764</v>
          </cell>
          <cell r="AK730">
            <v>-1132.9599999999627</v>
          </cell>
          <cell r="AL730">
            <v>-7219.5</v>
          </cell>
          <cell r="AM730">
            <v>-6098.7000000001863</v>
          </cell>
          <cell r="AN730">
            <v>-2366.8900000001304</v>
          </cell>
          <cell r="AO730">
            <v>-1303.5399999995716</v>
          </cell>
          <cell r="AP730">
            <v>-954.66000000014901</v>
          </cell>
          <cell r="AQ730">
            <v>-1455.2000000001863</v>
          </cell>
          <cell r="AR730">
            <v>-25099.019999995828</v>
          </cell>
          <cell r="AS730">
            <v>-1371.5</v>
          </cell>
          <cell r="AT730">
            <v>-1162.339999999851</v>
          </cell>
          <cell r="AU730">
            <v>-760.95000000018626</v>
          </cell>
          <cell r="AV730">
            <v>-493.93000000016764</v>
          </cell>
          <cell r="AW730">
            <v>-981.16000000014901</v>
          </cell>
          <cell r="AX730">
            <v>-1344.4500000006519</v>
          </cell>
          <cell r="AY730">
            <v>-6913.7000000001863</v>
          </cell>
          <cell r="AZ730">
            <v>-5705.5</v>
          </cell>
          <cell r="BA730">
            <v>-1937.1100000003353</v>
          </cell>
          <cell r="BB730">
            <v>-1994</v>
          </cell>
          <cell r="BC730">
            <v>-932.48000000044703</v>
          </cell>
          <cell r="BD730">
            <v>-1501.8999999994412</v>
          </cell>
          <cell r="BE730">
            <v>-1917.7000000104308</v>
          </cell>
          <cell r="BF730">
            <v>-162.54000000003725</v>
          </cell>
          <cell r="BG730">
            <v>996.66000000061467</v>
          </cell>
          <cell r="BH730">
            <v>104.54000000003725</v>
          </cell>
          <cell r="BI730">
            <v>113.24000000022352</v>
          </cell>
          <cell r="BJ730">
            <v>5.5699999993667006</v>
          </cell>
          <cell r="BK730">
            <v>-264.35999999986961</v>
          </cell>
          <cell r="BL730">
            <v>-990.79999999934807</v>
          </cell>
          <cell r="BM730">
            <v>-649.3000000002794</v>
          </cell>
          <cell r="BN730">
            <v>-210.06000000005588</v>
          </cell>
          <cell r="BO730">
            <v>-146.64999999990687</v>
          </cell>
          <cell r="BP730">
            <v>-248.70000000018626</v>
          </cell>
          <cell r="BQ730">
            <v>-465.29999999934807</v>
          </cell>
          <cell r="BR730">
            <v>-5225.4800000041723</v>
          </cell>
          <cell r="BS730">
            <v>-556.46000000042841</v>
          </cell>
          <cell r="BT730">
            <v>-2716.9499999997206</v>
          </cell>
          <cell r="BU730">
            <v>-368.89999999990687</v>
          </cell>
          <cell r="BV730">
            <v>-33.160000000149012</v>
          </cell>
          <cell r="BW730">
            <v>8.4100000001490116</v>
          </cell>
          <cell r="BX730">
            <v>-239.36000000033528</v>
          </cell>
          <cell r="BY730">
            <v>-954.79999999981374</v>
          </cell>
          <cell r="BZ730">
            <v>125.49999999953434</v>
          </cell>
          <cell r="CA730">
            <v>10.690000000409782</v>
          </cell>
          <cell r="CB730">
            <v>-30.540000000037253</v>
          </cell>
          <cell r="CC730">
            <v>-310.71000000042841</v>
          </cell>
          <cell r="CD730">
            <v>-159.20000000018626</v>
          </cell>
          <cell r="CE730">
            <v>-3896.9500000029802</v>
          </cell>
          <cell r="CF730">
            <v>-827.41000000014901</v>
          </cell>
          <cell r="CG730">
            <v>-332.56000000005588</v>
          </cell>
          <cell r="CH730">
            <v>-67.199999999720603</v>
          </cell>
          <cell r="CI730">
            <v>-164.60000000055879</v>
          </cell>
          <cell r="CJ730">
            <v>187.93999999994412</v>
          </cell>
          <cell r="CK730">
            <v>-190.20000000018626</v>
          </cell>
          <cell r="CL730">
            <v>-1860.2000000011176</v>
          </cell>
          <cell r="CM730">
            <v>125.79999999981374</v>
          </cell>
          <cell r="CN730">
            <v>120.08000000007451</v>
          </cell>
          <cell r="CO730">
            <v>-338.76000000024214</v>
          </cell>
          <cell r="CP730">
            <v>-505.04000000003725</v>
          </cell>
          <cell r="CQ730">
            <v>-44.799999999813735</v>
          </cell>
          <cell r="CR730">
            <v>-10879.189999997616</v>
          </cell>
          <cell r="CS730">
            <v>-398.25000000046566</v>
          </cell>
          <cell r="CT730">
            <v>-1327.1000000000931</v>
          </cell>
          <cell r="CU730">
            <v>-826.60000000009313</v>
          </cell>
          <cell r="CV730">
            <v>-155.5</v>
          </cell>
          <cell r="CW730">
            <v>-142.48000000044703</v>
          </cell>
          <cell r="CX730">
            <v>-689.36000000033528</v>
          </cell>
          <cell r="CY730">
            <v>-2604.8999999994412</v>
          </cell>
          <cell r="CZ730">
            <v>-2810.7000000001863</v>
          </cell>
          <cell r="DA730">
            <v>-546</v>
          </cell>
          <cell r="DB730">
            <v>-705.54000000003725</v>
          </cell>
          <cell r="DC730">
            <v>-458.66000000014901</v>
          </cell>
          <cell r="DD730">
            <v>-214.10000000009313</v>
          </cell>
          <cell r="DE730">
            <v>-14978.940000012517</v>
          </cell>
          <cell r="DF730">
            <v>-764.40000000037253</v>
          </cell>
          <cell r="DG730">
            <v>-1019.3999999994412</v>
          </cell>
          <cell r="DH730">
            <v>-959.29999999981374</v>
          </cell>
          <cell r="DI730">
            <v>-629.70000000018626</v>
          </cell>
          <cell r="DJ730">
            <v>1032.160000000149</v>
          </cell>
          <cell r="DK730">
            <v>-1391.5000000004657</v>
          </cell>
          <cell r="DL730">
            <v>-4200.9000000003725</v>
          </cell>
          <cell r="DM730">
            <v>-4137</v>
          </cell>
          <cell r="DN730">
            <v>-1082.3999999999069</v>
          </cell>
          <cell r="DO730">
            <v>-1146.8999999999069</v>
          </cell>
          <cell r="DP730">
            <v>-894.70000000018626</v>
          </cell>
          <cell r="DQ730">
            <v>215.09999999962747</v>
          </cell>
          <cell r="DR730">
            <v>-13988.959999993443</v>
          </cell>
          <cell r="DS730">
            <v>-1343</v>
          </cell>
          <cell r="DT730">
            <v>-67.399999999441206</v>
          </cell>
          <cell r="DU730">
            <v>-1057.0999999996275</v>
          </cell>
          <cell r="DV730">
            <v>-578.70000000018626</v>
          </cell>
          <cell r="DW730">
            <v>-483.1999999997206</v>
          </cell>
          <cell r="DX730">
            <v>-653.59999999962747</v>
          </cell>
          <cell r="DY730">
            <v>-1012.1000000005588</v>
          </cell>
          <cell r="DZ730">
            <v>-2273.3999999999069</v>
          </cell>
          <cell r="EA730">
            <v>-1785.1099999998696</v>
          </cell>
          <cell r="EB730">
            <v>-943.64999999990687</v>
          </cell>
          <cell r="EC730">
            <v>-835.60000000009313</v>
          </cell>
          <cell r="ED730">
            <v>-2956.1000000000931</v>
          </cell>
        </row>
        <row r="731">
          <cell r="F731">
            <v>0</v>
          </cell>
          <cell r="G731">
            <v>0</v>
          </cell>
          <cell r="H731">
            <v>-946.20000000018626</v>
          </cell>
          <cell r="I731">
            <v>-2838.5</v>
          </cell>
          <cell r="J731">
            <v>-3503.25</v>
          </cell>
          <cell r="K731">
            <v>-212.90000000037253</v>
          </cell>
          <cell r="L731">
            <v>0</v>
          </cell>
          <cell r="M731">
            <v>0</v>
          </cell>
          <cell r="N731">
            <v>0</v>
          </cell>
          <cell r="O731">
            <v>-480.70000000018626</v>
          </cell>
          <cell r="P731">
            <v>-442.39999999990687</v>
          </cell>
          <cell r="Q731">
            <v>0</v>
          </cell>
          <cell r="R731">
            <v>-16109.169999998063</v>
          </cell>
          <cell r="S731">
            <v>-869.20000000018626</v>
          </cell>
          <cell r="T731">
            <v>-1723.6899999999441</v>
          </cell>
          <cell r="U731">
            <v>-1964.2999999998137</v>
          </cell>
          <cell r="V731">
            <v>-1758.1399999998976</v>
          </cell>
          <cell r="W731">
            <v>-2202.8000000000466</v>
          </cell>
          <cell r="X731">
            <v>-1935.6399999998976</v>
          </cell>
          <cell r="Y731">
            <v>-978.8000000002794</v>
          </cell>
          <cell r="Z731">
            <v>-332.5</v>
          </cell>
          <cell r="AA731">
            <v>-1241.5</v>
          </cell>
          <cell r="AB731">
            <v>-1274.9999999997672</v>
          </cell>
          <cell r="AC731">
            <v>-1589</v>
          </cell>
          <cell r="AD731">
            <v>-238.60000000055879</v>
          </cell>
          <cell r="AE731">
            <v>-18629.429999999702</v>
          </cell>
          <cell r="AF731">
            <v>-2160.4199999999255</v>
          </cell>
          <cell r="AG731">
            <v>-869.46000000019558</v>
          </cell>
          <cell r="AH731">
            <v>-882.93999999994412</v>
          </cell>
          <cell r="AI731">
            <v>-545.05000000004657</v>
          </cell>
          <cell r="AJ731">
            <v>-408.82999999984168</v>
          </cell>
          <cell r="AK731">
            <v>-1399.5</v>
          </cell>
          <cell r="AL731">
            <v>-4575.160000000149</v>
          </cell>
          <cell r="AM731">
            <v>-3673.3499999998603</v>
          </cell>
          <cell r="AN731">
            <v>-2300.25</v>
          </cell>
          <cell r="AO731">
            <v>-344.61999999999534</v>
          </cell>
          <cell r="AP731">
            <v>-276.75</v>
          </cell>
          <cell r="AQ731">
            <v>-1193.1000000000931</v>
          </cell>
          <cell r="AR731">
            <v>-18530.419999998063</v>
          </cell>
          <cell r="AS731">
            <v>-1090.2399999999907</v>
          </cell>
          <cell r="AT731">
            <v>-958.92000000015832</v>
          </cell>
          <cell r="AU731">
            <v>-809.97999999998137</v>
          </cell>
          <cell r="AV731">
            <v>-356.26000000000931</v>
          </cell>
          <cell r="AW731">
            <v>-365.77999999991152</v>
          </cell>
          <cell r="AX731">
            <v>-1706.5400000000373</v>
          </cell>
          <cell r="AY731">
            <v>-3301.6100000001024</v>
          </cell>
          <cell r="AZ731">
            <v>-4244.8999999999069</v>
          </cell>
          <cell r="BA731">
            <v>-2546.3000000000466</v>
          </cell>
          <cell r="BB731">
            <v>-508.44000000006054</v>
          </cell>
          <cell r="BC731">
            <v>-663.85000000009313</v>
          </cell>
          <cell r="BD731">
            <v>-1977.5999999996275</v>
          </cell>
          <cell r="BE731">
            <v>-3684.679999999702</v>
          </cell>
          <cell r="BF731">
            <v>-233.33999999985099</v>
          </cell>
          <cell r="BG731">
            <v>186.35999999986961</v>
          </cell>
          <cell r="BH731">
            <v>-31.619999999878928</v>
          </cell>
          <cell r="BI731">
            <v>-116.70000000018626</v>
          </cell>
          <cell r="BJ731">
            <v>2.8699999999953434</v>
          </cell>
          <cell r="BK731">
            <v>-428.28000000002794</v>
          </cell>
          <cell r="BL731">
            <v>-631.26000000000931</v>
          </cell>
          <cell r="BM731">
            <v>-801.26000000000931</v>
          </cell>
          <cell r="BN731">
            <v>-580.73000000009779</v>
          </cell>
          <cell r="BO731">
            <v>-177.64000000013039</v>
          </cell>
          <cell r="BP731">
            <v>-302.69999999995343</v>
          </cell>
          <cell r="BQ731">
            <v>-570.37999999988824</v>
          </cell>
          <cell r="BR731">
            <v>-1781.6399999987334</v>
          </cell>
          <cell r="BS731">
            <v>-34.169999999925494</v>
          </cell>
          <cell r="BT731">
            <v>1139.7700000000186</v>
          </cell>
          <cell r="BU731">
            <v>-618.76000000000931</v>
          </cell>
          <cell r="BV731">
            <v>-229.37999999988824</v>
          </cell>
          <cell r="BW731">
            <v>-12.800000000046566</v>
          </cell>
          <cell r="BX731">
            <v>-335.9100000000326</v>
          </cell>
          <cell r="BY731">
            <v>-1413.1200000001118</v>
          </cell>
          <cell r="BZ731">
            <v>-1225.0600000002887</v>
          </cell>
          <cell r="CA731">
            <v>1952.6999999999534</v>
          </cell>
          <cell r="CB731">
            <v>-71.540000000037253</v>
          </cell>
          <cell r="CC731">
            <v>-86.929999999934807</v>
          </cell>
          <cell r="CD731">
            <v>-846.43999999994412</v>
          </cell>
          <cell r="CE731">
            <v>0</v>
          </cell>
          <cell r="CF731">
            <v>0</v>
          </cell>
          <cell r="CG731">
            <v>0</v>
          </cell>
          <cell r="CH731">
            <v>0</v>
          </cell>
          <cell r="CI731">
            <v>0</v>
          </cell>
          <cell r="CJ731">
            <v>0</v>
          </cell>
          <cell r="CK731">
            <v>0</v>
          </cell>
          <cell r="CL731">
            <v>0</v>
          </cell>
          <cell r="CM731">
            <v>0</v>
          </cell>
          <cell r="CN731">
            <v>0</v>
          </cell>
          <cell r="CO731">
            <v>0</v>
          </cell>
          <cell r="CP731">
            <v>0</v>
          </cell>
          <cell r="CQ731">
            <v>0</v>
          </cell>
          <cell r="CR731">
            <v>0</v>
          </cell>
          <cell r="CS731">
            <v>0</v>
          </cell>
          <cell r="CT731">
            <v>0</v>
          </cell>
          <cell r="CU731">
            <v>0</v>
          </cell>
          <cell r="CV731">
            <v>0</v>
          </cell>
          <cell r="CW731">
            <v>0</v>
          </cell>
          <cell r="CX731">
            <v>0</v>
          </cell>
          <cell r="CY731">
            <v>0</v>
          </cell>
          <cell r="CZ731">
            <v>0</v>
          </cell>
          <cell r="DA731">
            <v>0</v>
          </cell>
          <cell r="DB731">
            <v>0</v>
          </cell>
          <cell r="DC731">
            <v>0</v>
          </cell>
          <cell r="DD731">
            <v>0</v>
          </cell>
          <cell r="DE731">
            <v>0</v>
          </cell>
          <cell r="DF731">
            <v>0</v>
          </cell>
          <cell r="DG731">
            <v>0</v>
          </cell>
          <cell r="DH731">
            <v>0</v>
          </cell>
          <cell r="DI731">
            <v>0</v>
          </cell>
          <cell r="DJ731">
            <v>0</v>
          </cell>
          <cell r="DK731">
            <v>0</v>
          </cell>
          <cell r="DL731">
            <v>0</v>
          </cell>
          <cell r="DM731">
            <v>0</v>
          </cell>
          <cell r="DN731">
            <v>0</v>
          </cell>
          <cell r="DO731">
            <v>0</v>
          </cell>
          <cell r="DP731">
            <v>0</v>
          </cell>
          <cell r="DQ731">
            <v>0</v>
          </cell>
          <cell r="DR731">
            <v>0</v>
          </cell>
          <cell r="DS731">
            <v>0</v>
          </cell>
          <cell r="DT731">
            <v>0</v>
          </cell>
          <cell r="DU731">
            <v>0</v>
          </cell>
          <cell r="DV731">
            <v>0</v>
          </cell>
          <cell r="DW731">
            <v>0</v>
          </cell>
          <cell r="DX731">
            <v>0</v>
          </cell>
          <cell r="DY731">
            <v>0</v>
          </cell>
          <cell r="DZ731">
            <v>0</v>
          </cell>
          <cell r="EA731">
            <v>0</v>
          </cell>
          <cell r="EB731">
            <v>0</v>
          </cell>
          <cell r="EC731">
            <v>0</v>
          </cell>
          <cell r="ED731">
            <v>0</v>
          </cell>
        </row>
        <row r="732">
          <cell r="F732">
            <v>0</v>
          </cell>
          <cell r="G732">
            <v>0</v>
          </cell>
          <cell r="H732">
            <v>0</v>
          </cell>
          <cell r="I732">
            <v>-82.300000000046566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-141.40000000223517</v>
          </cell>
          <cell r="S732">
            <v>0</v>
          </cell>
          <cell r="T732">
            <v>0</v>
          </cell>
          <cell r="U732">
            <v>-87.599999999860302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-53.800000000046566</v>
          </cell>
          <cell r="AC732">
            <v>0</v>
          </cell>
          <cell r="AD732">
            <v>0</v>
          </cell>
          <cell r="AE732">
            <v>-169.40000000223517</v>
          </cell>
          <cell r="AF732">
            <v>0</v>
          </cell>
          <cell r="AG732">
            <v>0</v>
          </cell>
          <cell r="AH732">
            <v>-81.299999999813735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-88.100000000093132</v>
          </cell>
          <cell r="AP732">
            <v>0</v>
          </cell>
          <cell r="AQ732">
            <v>0</v>
          </cell>
          <cell r="AR732">
            <v>-427.60000000149012</v>
          </cell>
          <cell r="AS732">
            <v>0</v>
          </cell>
          <cell r="AT732">
            <v>-65.399999999906868</v>
          </cell>
          <cell r="AU732">
            <v>0</v>
          </cell>
          <cell r="AV732">
            <v>-96.299999999813735</v>
          </cell>
          <cell r="AW732">
            <v>-113.59999999962747</v>
          </cell>
          <cell r="AX732">
            <v>-96</v>
          </cell>
          <cell r="AY732">
            <v>-56.299999999813735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-4278.8999999985099</v>
          </cell>
          <cell r="BF732">
            <v>-269</v>
          </cell>
          <cell r="BG732">
            <v>-272.70000000018626</v>
          </cell>
          <cell r="BH732">
            <v>-134.39999999990687</v>
          </cell>
          <cell r="BI732">
            <v>-524.89999999990687</v>
          </cell>
          <cell r="BJ732">
            <v>-855.69999999995343</v>
          </cell>
          <cell r="BK732">
            <v>-347.80000000004657</v>
          </cell>
          <cell r="BL732">
            <v>-199.20000000018626</v>
          </cell>
          <cell r="BM732">
            <v>-386.79999999981374</v>
          </cell>
          <cell r="BN732">
            <v>-363.80000000004657</v>
          </cell>
          <cell r="BO732">
            <v>-252</v>
          </cell>
          <cell r="BP732">
            <v>-492</v>
          </cell>
          <cell r="BQ732">
            <v>-180.5999999998603</v>
          </cell>
          <cell r="BR732">
            <v>-4375.5999999977648</v>
          </cell>
          <cell r="BS732">
            <v>-509.60000000009313</v>
          </cell>
          <cell r="BT732">
            <v>-303.39999999990687</v>
          </cell>
          <cell r="BU732">
            <v>-189</v>
          </cell>
          <cell r="BV732">
            <v>-97</v>
          </cell>
          <cell r="BW732">
            <v>-582.39999999990687</v>
          </cell>
          <cell r="BX732">
            <v>-687.70000000018626</v>
          </cell>
          <cell r="BY732">
            <v>-273.29999999981374</v>
          </cell>
          <cell r="BZ732">
            <v>-171</v>
          </cell>
          <cell r="CA732">
            <v>-674.69999999995343</v>
          </cell>
          <cell r="CB732">
            <v>-576.79999999981374</v>
          </cell>
          <cell r="CC732">
            <v>-281.29999999981374</v>
          </cell>
          <cell r="CD732">
            <v>-29.399999999906868</v>
          </cell>
          <cell r="CE732">
            <v>-3181.1999999955297</v>
          </cell>
          <cell r="CF732">
            <v>637.79999999981374</v>
          </cell>
          <cell r="CG732">
            <v>-300</v>
          </cell>
          <cell r="CH732">
            <v>0</v>
          </cell>
          <cell r="CI732">
            <v>-159.39999999990687</v>
          </cell>
          <cell r="CJ732">
            <v>-881.10000000009313</v>
          </cell>
          <cell r="CK732">
            <v>-688</v>
          </cell>
          <cell r="CL732">
            <v>-77.400000000372529</v>
          </cell>
          <cell r="CM732">
            <v>-267.70000000018626</v>
          </cell>
          <cell r="CN732">
            <v>-607</v>
          </cell>
          <cell r="CO732">
            <v>-438.5</v>
          </cell>
          <cell r="CP732">
            <v>-378.39999999990687</v>
          </cell>
          <cell r="CQ732">
            <v>-21.5</v>
          </cell>
          <cell r="CR732">
            <v>-1647.5999999940395</v>
          </cell>
          <cell r="CS732">
            <v>-362.29999999981374</v>
          </cell>
          <cell r="CT732">
            <v>-251</v>
          </cell>
          <cell r="CU732">
            <v>-121.79999999981374</v>
          </cell>
          <cell r="CV732">
            <v>-70.300000000046566</v>
          </cell>
          <cell r="CW732">
            <v>-669.5</v>
          </cell>
          <cell r="CX732">
            <v>-788.30000000004657</v>
          </cell>
          <cell r="CY732">
            <v>-21.299999999813735</v>
          </cell>
          <cell r="CZ732">
            <v>-266</v>
          </cell>
          <cell r="DA732">
            <v>1531.3000000000466</v>
          </cell>
          <cell r="DB732">
            <v>-327.0999999998603</v>
          </cell>
          <cell r="DC732">
            <v>-251.39999999990687</v>
          </cell>
          <cell r="DD732">
            <v>-49.899999999906868</v>
          </cell>
          <cell r="DE732">
            <v>-2616.1000000014901</v>
          </cell>
          <cell r="DF732">
            <v>-29.299999999813735</v>
          </cell>
          <cell r="DG732">
            <v>-249.5</v>
          </cell>
          <cell r="DH732">
            <v>-111.0999999998603</v>
          </cell>
          <cell r="DI732">
            <v>-150.19999999995343</v>
          </cell>
          <cell r="DJ732">
            <v>-548.20000000018626</v>
          </cell>
          <cell r="DK732">
            <v>-174.39999999990687</v>
          </cell>
          <cell r="DL732">
            <v>-58.700000000186265</v>
          </cell>
          <cell r="DM732">
            <v>-61.400000000372529</v>
          </cell>
          <cell r="DN732">
            <v>-320.60000000009313</v>
          </cell>
          <cell r="DO732">
            <v>-241.19999999995343</v>
          </cell>
          <cell r="DP732">
            <v>-529</v>
          </cell>
          <cell r="DQ732">
            <v>-142.5</v>
          </cell>
          <cell r="DR732">
            <v>-4816.9999999925494</v>
          </cell>
          <cell r="DS732">
            <v>-315.29999999981374</v>
          </cell>
          <cell r="DT732">
            <v>-186</v>
          </cell>
          <cell r="DU732">
            <v>-128.60000000009313</v>
          </cell>
          <cell r="DV732">
            <v>-39</v>
          </cell>
          <cell r="DW732">
            <v>-911.29999999981374</v>
          </cell>
          <cell r="DX732">
            <v>-470.69999999995343</v>
          </cell>
          <cell r="DY732">
            <v>-372.20000000018626</v>
          </cell>
          <cell r="DZ732">
            <v>-587.5</v>
          </cell>
          <cell r="EA732">
            <v>-679.70000000018626</v>
          </cell>
          <cell r="EB732">
            <v>-97.599999999860302</v>
          </cell>
          <cell r="EC732">
            <v>-884.79999999981374</v>
          </cell>
          <cell r="ED732">
            <v>-144.29999999981374</v>
          </cell>
        </row>
        <row r="734">
          <cell r="F734">
            <v>25.100000000093132</v>
          </cell>
          <cell r="G734">
            <v>-38.900000000139698</v>
          </cell>
          <cell r="H734">
            <v>-364</v>
          </cell>
          <cell r="I734">
            <v>0</v>
          </cell>
          <cell r="J734">
            <v>0</v>
          </cell>
          <cell r="K734">
            <v>0</v>
          </cell>
          <cell r="L734">
            <v>-449.5</v>
          </cell>
          <cell r="M734">
            <v>-371.69999999995343</v>
          </cell>
          <cell r="N734">
            <v>-54.5</v>
          </cell>
          <cell r="O734">
            <v>-633.79999999981374</v>
          </cell>
          <cell r="P734">
            <v>0</v>
          </cell>
          <cell r="Q734">
            <v>-2.3000000000465661</v>
          </cell>
          <cell r="R734">
            <v>-3680.9500000029802</v>
          </cell>
          <cell r="S734">
            <v>16</v>
          </cell>
          <cell r="T734">
            <v>0</v>
          </cell>
          <cell r="U734">
            <v>-161.65000000002328</v>
          </cell>
          <cell r="V734">
            <v>-108.10000000009313</v>
          </cell>
          <cell r="W734">
            <v>-58.089999999967404</v>
          </cell>
          <cell r="X734">
            <v>0</v>
          </cell>
          <cell r="Y734">
            <v>-865.0999999998603</v>
          </cell>
          <cell r="Z734">
            <v>-535.29999999981374</v>
          </cell>
          <cell r="AA734">
            <v>-1115.7999999998137</v>
          </cell>
          <cell r="AB734">
            <v>-830.5</v>
          </cell>
          <cell r="AC734">
            <v>-13.810000000055879</v>
          </cell>
          <cell r="AD734">
            <v>-8.6000000000931323</v>
          </cell>
          <cell r="AE734">
            <v>-3140.019999999553</v>
          </cell>
          <cell r="AF734">
            <v>0</v>
          </cell>
          <cell r="AG734">
            <v>-11.300000000046566</v>
          </cell>
          <cell r="AH734">
            <v>-2.8200000000069849</v>
          </cell>
          <cell r="AI734">
            <v>-182.89999999990687</v>
          </cell>
          <cell r="AJ734">
            <v>0</v>
          </cell>
          <cell r="AK734">
            <v>0</v>
          </cell>
          <cell r="AL734">
            <v>-481</v>
          </cell>
          <cell r="AM734">
            <v>-544.5</v>
          </cell>
          <cell r="AN734">
            <v>-1090.5999999998603</v>
          </cell>
          <cell r="AO734">
            <v>-779.5</v>
          </cell>
          <cell r="AP734">
            <v>-23.100000000093132</v>
          </cell>
          <cell r="AQ734">
            <v>-24.300000000046566</v>
          </cell>
          <cell r="AR734">
            <v>-3365.4000000022352</v>
          </cell>
          <cell r="AS734">
            <v>11.5</v>
          </cell>
          <cell r="AT734">
            <v>-108.10000000009313</v>
          </cell>
          <cell r="AU734">
            <v>-116.5</v>
          </cell>
          <cell r="AV734">
            <v>-91.299999999930151</v>
          </cell>
          <cell r="AW734">
            <v>0</v>
          </cell>
          <cell r="AX734">
            <v>-278.4199999999837</v>
          </cell>
          <cell r="AY734">
            <v>-347.69999999995343</v>
          </cell>
          <cell r="AZ734">
            <v>-878</v>
          </cell>
          <cell r="BA734">
            <v>-1151.5999999996275</v>
          </cell>
          <cell r="BB734">
            <v>-415.10000000009313</v>
          </cell>
          <cell r="BC734">
            <v>9.8200000000069849</v>
          </cell>
          <cell r="BD734">
            <v>0</v>
          </cell>
          <cell r="BE734">
            <v>-1752.75</v>
          </cell>
          <cell r="BF734">
            <v>-41.409999999974389</v>
          </cell>
          <cell r="BG734">
            <v>-908.39999999990687</v>
          </cell>
          <cell r="BH734">
            <v>47.14000000001397</v>
          </cell>
          <cell r="BI734">
            <v>-6.8099999999976717</v>
          </cell>
          <cell r="BJ734">
            <v>0</v>
          </cell>
          <cell r="BK734">
            <v>0</v>
          </cell>
          <cell r="BL734">
            <v>-202.69999999995343</v>
          </cell>
          <cell r="BM734">
            <v>-392.89999999990687</v>
          </cell>
          <cell r="BN734">
            <v>-160.39999999990687</v>
          </cell>
          <cell r="BO734">
            <v>-73.600000000093132</v>
          </cell>
          <cell r="BP734">
            <v>0</v>
          </cell>
          <cell r="BQ734">
            <v>-13.669999999983702</v>
          </cell>
          <cell r="BR734">
            <v>-1298.4050000002608</v>
          </cell>
          <cell r="BS734">
            <v>0</v>
          </cell>
          <cell r="BT734">
            <v>7.5599999999976717</v>
          </cell>
          <cell r="BU734">
            <v>3.7550000000046566</v>
          </cell>
          <cell r="BV734">
            <v>5.8600000001024455</v>
          </cell>
          <cell r="BW734">
            <v>0</v>
          </cell>
          <cell r="BX734">
            <v>0</v>
          </cell>
          <cell r="BY734">
            <v>-277.60000000009313</v>
          </cell>
          <cell r="BZ734">
            <v>-393.60000000009313</v>
          </cell>
          <cell r="CA734">
            <v>-614.79999999981374</v>
          </cell>
          <cell r="CB734">
            <v>-33.300000000046566</v>
          </cell>
          <cell r="CC734">
            <v>0</v>
          </cell>
          <cell r="CD734">
            <v>3.720000000030268</v>
          </cell>
          <cell r="CE734">
            <v>-1667.9900000002235</v>
          </cell>
          <cell r="CF734">
            <v>-72.079999999987194</v>
          </cell>
          <cell r="CG734">
            <v>-48.600000000093132</v>
          </cell>
          <cell r="CH734">
            <v>21.590000000025611</v>
          </cell>
          <cell r="CI734">
            <v>60.400000000023283</v>
          </cell>
          <cell r="CJ734">
            <v>0</v>
          </cell>
          <cell r="CK734">
            <v>0</v>
          </cell>
          <cell r="CL734">
            <v>-461.5</v>
          </cell>
          <cell r="CM734">
            <v>-684.5</v>
          </cell>
          <cell r="CN734">
            <v>-249.60000000009313</v>
          </cell>
          <cell r="CO734">
            <v>-191.19999999995343</v>
          </cell>
          <cell r="CP734">
            <v>-17.5</v>
          </cell>
          <cell r="CQ734">
            <v>-25</v>
          </cell>
          <cell r="CR734">
            <v>-1441.9240000005811</v>
          </cell>
          <cell r="CS734">
            <v>-12.559999999997672</v>
          </cell>
          <cell r="CT734">
            <v>-167.12000000011176</v>
          </cell>
          <cell r="CU734">
            <v>-40</v>
          </cell>
          <cell r="CV734">
            <v>-36.449999999953434</v>
          </cell>
          <cell r="CW734">
            <v>-1.3999999999214197E-2</v>
          </cell>
          <cell r="CX734">
            <v>-21.299999999988358</v>
          </cell>
          <cell r="CY734">
            <v>-386.39999999990687</v>
          </cell>
          <cell r="CZ734">
            <v>-385.60000000009313</v>
          </cell>
          <cell r="DA734">
            <v>-63.099999999860302</v>
          </cell>
          <cell r="DB734">
            <v>-282.10000000009313</v>
          </cell>
          <cell r="DC734">
            <v>-9.4799999999813735</v>
          </cell>
          <cell r="DD734">
            <v>-37.799999999813735</v>
          </cell>
          <cell r="DE734">
            <v>-2242.3399999979883</v>
          </cell>
          <cell r="DF734">
            <v>-10.14000000001397</v>
          </cell>
          <cell r="DG734">
            <v>-41.099999999976717</v>
          </cell>
          <cell r="DH734">
            <v>16.879999999975553</v>
          </cell>
          <cell r="DI734">
            <v>-53.21999999997206</v>
          </cell>
          <cell r="DJ734">
            <v>0</v>
          </cell>
          <cell r="DK734">
            <v>-40.769999999960419</v>
          </cell>
          <cell r="DL734">
            <v>-415.70000000018626</v>
          </cell>
          <cell r="DM734">
            <v>-631</v>
          </cell>
          <cell r="DN734">
            <v>-601</v>
          </cell>
          <cell r="DO734">
            <v>-217.19999999995343</v>
          </cell>
          <cell r="DP734">
            <v>-32.189999999944121</v>
          </cell>
          <cell r="DQ734">
            <v>-216.9000000001397</v>
          </cell>
          <cell r="DR734">
            <v>-2192.7699999976903</v>
          </cell>
          <cell r="DS734">
            <v>232</v>
          </cell>
          <cell r="DT734">
            <v>-65.799999999813735</v>
          </cell>
          <cell r="DU734">
            <v>-58.279999999969732</v>
          </cell>
          <cell r="DV734">
            <v>-46.699999999953434</v>
          </cell>
          <cell r="DW734">
            <v>0</v>
          </cell>
          <cell r="DX734">
            <v>0</v>
          </cell>
          <cell r="DY734">
            <v>-619.5999999998603</v>
          </cell>
          <cell r="DZ734">
            <v>-470.79999999981374</v>
          </cell>
          <cell r="EA734">
            <v>-851.40000000037253</v>
          </cell>
          <cell r="EB734">
            <v>-609.10000000009313</v>
          </cell>
          <cell r="EC734">
            <v>50.409999999974389</v>
          </cell>
          <cell r="ED734">
            <v>246.5</v>
          </cell>
        </row>
        <row r="735"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  <cell r="BZ735">
            <v>0</v>
          </cell>
          <cell r="CA735">
            <v>0</v>
          </cell>
          <cell r="CB735">
            <v>0</v>
          </cell>
          <cell r="CC735">
            <v>0</v>
          </cell>
          <cell r="CD735">
            <v>0</v>
          </cell>
          <cell r="CE735">
            <v>0</v>
          </cell>
          <cell r="CF735">
            <v>0</v>
          </cell>
          <cell r="CG735">
            <v>0</v>
          </cell>
          <cell r="CH735">
            <v>0</v>
          </cell>
          <cell r="CI735">
            <v>0</v>
          </cell>
          <cell r="CJ735">
            <v>0</v>
          </cell>
          <cell r="CK735">
            <v>0</v>
          </cell>
          <cell r="CL735">
            <v>0</v>
          </cell>
          <cell r="CM735">
            <v>0</v>
          </cell>
          <cell r="CN735">
            <v>0</v>
          </cell>
          <cell r="CO735">
            <v>0</v>
          </cell>
          <cell r="CP735">
            <v>0</v>
          </cell>
          <cell r="CQ735">
            <v>0</v>
          </cell>
          <cell r="CR735">
            <v>0</v>
          </cell>
          <cell r="CS735">
            <v>0</v>
          </cell>
          <cell r="CT735">
            <v>0</v>
          </cell>
          <cell r="CU735">
            <v>0</v>
          </cell>
          <cell r="CV735">
            <v>0</v>
          </cell>
          <cell r="CW735">
            <v>0</v>
          </cell>
          <cell r="CX735">
            <v>0</v>
          </cell>
          <cell r="CY735">
            <v>0</v>
          </cell>
          <cell r="CZ735">
            <v>0</v>
          </cell>
          <cell r="DA735">
            <v>0</v>
          </cell>
          <cell r="DB735">
            <v>0</v>
          </cell>
          <cell r="DC735">
            <v>0</v>
          </cell>
          <cell r="DD735">
            <v>0</v>
          </cell>
          <cell r="DE735">
            <v>0</v>
          </cell>
          <cell r="DF735">
            <v>0</v>
          </cell>
          <cell r="DG735">
            <v>0</v>
          </cell>
          <cell r="DH735">
            <v>0</v>
          </cell>
          <cell r="DI735">
            <v>0</v>
          </cell>
          <cell r="DJ735">
            <v>0</v>
          </cell>
          <cell r="DK735">
            <v>0</v>
          </cell>
          <cell r="DL735">
            <v>0</v>
          </cell>
          <cell r="DM735">
            <v>0</v>
          </cell>
          <cell r="DN735">
            <v>0</v>
          </cell>
          <cell r="DO735">
            <v>0</v>
          </cell>
          <cell r="DP735">
            <v>0</v>
          </cell>
          <cell r="DQ735">
            <v>0</v>
          </cell>
          <cell r="DR735">
            <v>0</v>
          </cell>
          <cell r="DS735">
            <v>0</v>
          </cell>
          <cell r="DT735">
            <v>0</v>
          </cell>
          <cell r="DU735">
            <v>0</v>
          </cell>
          <cell r="DV735">
            <v>0</v>
          </cell>
          <cell r="DW735">
            <v>0</v>
          </cell>
          <cell r="DX735">
            <v>0</v>
          </cell>
          <cell r="DY735">
            <v>0</v>
          </cell>
          <cell r="DZ735">
            <v>0</v>
          </cell>
          <cell r="EA735">
            <v>0</v>
          </cell>
          <cell r="EB735">
            <v>0</v>
          </cell>
          <cell r="EC735">
            <v>0</v>
          </cell>
          <cell r="ED735">
            <v>0</v>
          </cell>
        </row>
        <row r="736">
          <cell r="F736">
            <v>-339.89999999990687</v>
          </cell>
          <cell r="G736">
            <v>-171.39999999990687</v>
          </cell>
          <cell r="H736">
            <v>-238.5</v>
          </cell>
          <cell r="I736">
            <v>-498.84700000006706</v>
          </cell>
          <cell r="J736">
            <v>-812.66000000014901</v>
          </cell>
          <cell r="K736">
            <v>-64.230000000447035</v>
          </cell>
          <cell r="L736">
            <v>-57.200000000186265</v>
          </cell>
          <cell r="M736">
            <v>-11.910000000149012</v>
          </cell>
          <cell r="N736">
            <v>-36.200000000186265</v>
          </cell>
          <cell r="O736">
            <v>-110</v>
          </cell>
          <cell r="P736">
            <v>-801</v>
          </cell>
          <cell r="Q736">
            <v>-354.87499999976717</v>
          </cell>
          <cell r="R736">
            <v>-7684.0750000029802</v>
          </cell>
          <cell r="S736">
            <v>-27</v>
          </cell>
          <cell r="T736">
            <v>-183.29999999981374</v>
          </cell>
          <cell r="U736">
            <v>-259.10000000009313</v>
          </cell>
          <cell r="V736">
            <v>-329.9000000001397</v>
          </cell>
          <cell r="W736">
            <v>-688.20000000018626</v>
          </cell>
          <cell r="X736">
            <v>-633.1999999997206</v>
          </cell>
          <cell r="Y736">
            <v>-1575.5200000000186</v>
          </cell>
          <cell r="Z736">
            <v>-1632.8699999998789</v>
          </cell>
          <cell r="AA736">
            <v>-1350.8899999996647</v>
          </cell>
          <cell r="AB736">
            <v>-623.29999999981374</v>
          </cell>
          <cell r="AC736">
            <v>-120.5999999998603</v>
          </cell>
          <cell r="AD736">
            <v>-260.19500000006519</v>
          </cell>
          <cell r="AE736">
            <v>-5801.7000000029802</v>
          </cell>
          <cell r="AF736">
            <v>-249.80000000004657</v>
          </cell>
          <cell r="AG736">
            <v>-189.60000000009313</v>
          </cell>
          <cell r="AH736">
            <v>-446.60000000009313</v>
          </cell>
          <cell r="AI736">
            <v>-228.60000000009313</v>
          </cell>
          <cell r="AJ736">
            <v>-471.74000000022352</v>
          </cell>
          <cell r="AK736">
            <v>-234.79999999981374</v>
          </cell>
          <cell r="AL736">
            <v>-472.58000000007451</v>
          </cell>
          <cell r="AM736">
            <v>-971.8800000003539</v>
          </cell>
          <cell r="AN736">
            <v>-1161</v>
          </cell>
          <cell r="AO736">
            <v>-501.06000000052154</v>
          </cell>
          <cell r="AP736">
            <v>-377.5999999998603</v>
          </cell>
          <cell r="AQ736">
            <v>-496.43999999971129</v>
          </cell>
          <cell r="AR736">
            <v>-6250.0680000036955</v>
          </cell>
          <cell r="AS736">
            <v>-117.35800000000745</v>
          </cell>
          <cell r="AT736">
            <v>-168.80000000004657</v>
          </cell>
          <cell r="AU736">
            <v>-295.69999999995343</v>
          </cell>
          <cell r="AV736">
            <v>-236.5999999998603</v>
          </cell>
          <cell r="AW736">
            <v>-217.89999999990687</v>
          </cell>
          <cell r="AX736">
            <v>-1198.5</v>
          </cell>
          <cell r="AY736">
            <v>-1065.25</v>
          </cell>
          <cell r="AZ736">
            <v>-939.45000000018626</v>
          </cell>
          <cell r="BA736">
            <v>-1136.1100000001024</v>
          </cell>
          <cell r="BB736">
            <v>-407.10000000009313</v>
          </cell>
          <cell r="BC736">
            <v>-227.39999999990687</v>
          </cell>
          <cell r="BD736">
            <v>-239.89999999990687</v>
          </cell>
          <cell r="BE736">
            <v>-1353.5100000016391</v>
          </cell>
          <cell r="BF736">
            <v>-97.700000000186265</v>
          </cell>
          <cell r="BG736">
            <v>-102.40400000009686</v>
          </cell>
          <cell r="BH736">
            <v>-57.487999999895692</v>
          </cell>
          <cell r="BI736">
            <v>-81.599999999860302</v>
          </cell>
          <cell r="BJ736">
            <v>-3.6000000000931323</v>
          </cell>
          <cell r="BK736">
            <v>-112.79999999981374</v>
          </cell>
          <cell r="BL736">
            <v>-443</v>
          </cell>
          <cell r="BM736">
            <v>-235.94999999995343</v>
          </cell>
          <cell r="BN736">
            <v>-132.40400000009686</v>
          </cell>
          <cell r="BO736">
            <v>-65.044000000227243</v>
          </cell>
          <cell r="BP736">
            <v>68.096000000135973</v>
          </cell>
          <cell r="BQ736">
            <v>-89.6160000001546</v>
          </cell>
          <cell r="BR736">
            <v>-1104.9290000014007</v>
          </cell>
          <cell r="BS736">
            <v>-63.330000000074506</v>
          </cell>
          <cell r="BT736">
            <v>-17.571999999927357</v>
          </cell>
          <cell r="BU736">
            <v>-41.350000000093132</v>
          </cell>
          <cell r="BV736">
            <v>-48.898000000044703</v>
          </cell>
          <cell r="BW736">
            <v>-86.700000000186265</v>
          </cell>
          <cell r="BX736">
            <v>-97</v>
          </cell>
          <cell r="BY736">
            <v>-599.95000000018626</v>
          </cell>
          <cell r="BZ736">
            <v>-354.28000000002794</v>
          </cell>
          <cell r="CA736">
            <v>276.60000000009313</v>
          </cell>
          <cell r="CB736">
            <v>-54.19399999990128</v>
          </cell>
          <cell r="CC736">
            <v>-13.794999999925494</v>
          </cell>
          <cell r="CD736">
            <v>-4.4599999999627471</v>
          </cell>
          <cell r="CE736">
            <v>-1974.8050000034273</v>
          </cell>
          <cell r="CF736">
            <v>-200.62999999988824</v>
          </cell>
          <cell r="CG736">
            <v>-16.03000000026077</v>
          </cell>
          <cell r="CH736">
            <v>38.34499999997206</v>
          </cell>
          <cell r="CI736">
            <v>-53.047999999718741</v>
          </cell>
          <cell r="CJ736">
            <v>47.900000000139698</v>
          </cell>
          <cell r="CK736">
            <v>-320.31000000005588</v>
          </cell>
          <cell r="CL736">
            <v>-766</v>
          </cell>
          <cell r="CM736">
            <v>-397.61999999987893</v>
          </cell>
          <cell r="CN736">
            <v>-50.700000000186265</v>
          </cell>
          <cell r="CO736">
            <v>-141</v>
          </cell>
          <cell r="CP736">
            <v>-20.947999999858439</v>
          </cell>
          <cell r="CQ736">
            <v>-94.764000000199303</v>
          </cell>
          <cell r="CR736">
            <v>-1188.6030000001192</v>
          </cell>
          <cell r="CS736">
            <v>-72.390000000130385</v>
          </cell>
          <cell r="CT736">
            <v>-56.960000000195578</v>
          </cell>
          <cell r="CU736">
            <v>-63.629999999888241</v>
          </cell>
          <cell r="CV736">
            <v>32.131999999983236</v>
          </cell>
          <cell r="CW736">
            <v>-0.5</v>
          </cell>
          <cell r="CX736">
            <v>-278.16000000014901</v>
          </cell>
          <cell r="CY736">
            <v>-320.47999999998137</v>
          </cell>
          <cell r="CZ736">
            <v>-274.65999999991618</v>
          </cell>
          <cell r="DA736">
            <v>26.274999999906868</v>
          </cell>
          <cell r="DB736">
            <v>31.260000000009313</v>
          </cell>
          <cell r="DC736">
            <v>-19.929999999934807</v>
          </cell>
          <cell r="DD736">
            <v>-191.56000000005588</v>
          </cell>
          <cell r="DE736">
            <v>-2830.0469999983907</v>
          </cell>
          <cell r="DF736">
            <v>-39.450000000186265</v>
          </cell>
          <cell r="DG736">
            <v>-135.76000000000931</v>
          </cell>
          <cell r="DH736">
            <v>-96.736000000033528</v>
          </cell>
          <cell r="DI736">
            <v>-512.42500000004657</v>
          </cell>
          <cell r="DJ736">
            <v>57.555000000167638</v>
          </cell>
          <cell r="DK736">
            <v>-452.39999999990687</v>
          </cell>
          <cell r="DL736">
            <v>-731.86000000010245</v>
          </cell>
          <cell r="DM736">
            <v>-670.27000000001863</v>
          </cell>
          <cell r="DN736">
            <v>-234.82599999988452</v>
          </cell>
          <cell r="DO736">
            <v>-75.890000000130385</v>
          </cell>
          <cell r="DP736">
            <v>69.730999999912456</v>
          </cell>
          <cell r="DQ736">
            <v>-7.7160000000149012</v>
          </cell>
          <cell r="DR736">
            <v>-2223.8559999987483</v>
          </cell>
          <cell r="DS736">
            <v>3.4999999997671694</v>
          </cell>
          <cell r="DT736">
            <v>-125.45999999996275</v>
          </cell>
          <cell r="DU736">
            <v>-32.209999999729916</v>
          </cell>
          <cell r="DV736">
            <v>-55.800000000046566</v>
          </cell>
          <cell r="DW736">
            <v>100.22399999992922</v>
          </cell>
          <cell r="DX736">
            <v>-119.9800000002142</v>
          </cell>
          <cell r="DY736">
            <v>-773.4499999997206</v>
          </cell>
          <cell r="DZ736">
            <v>-831.5</v>
          </cell>
          <cell r="EA736">
            <v>-179.02999999979511</v>
          </cell>
          <cell r="EB736">
            <v>-30.879999999888241</v>
          </cell>
          <cell r="EC736">
            <v>-48.25400000018999</v>
          </cell>
          <cell r="ED736">
            <v>-131.01600000006147</v>
          </cell>
        </row>
        <row r="737"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0.10199999995529652</v>
          </cell>
          <cell r="BF737">
            <v>0</v>
          </cell>
          <cell r="BG737">
            <v>0</v>
          </cell>
          <cell r="BH737">
            <v>0</v>
          </cell>
          <cell r="BI737">
            <v>0.10199999998440035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-1.1699999999254942</v>
          </cell>
          <cell r="BS737">
            <v>-1.1700000000419095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  <cell r="BZ737">
            <v>0</v>
          </cell>
          <cell r="CA737">
            <v>0</v>
          </cell>
          <cell r="CB737">
            <v>0</v>
          </cell>
          <cell r="CC737">
            <v>0</v>
          </cell>
          <cell r="CD737">
            <v>0</v>
          </cell>
          <cell r="CE737">
            <v>2.947999999858439</v>
          </cell>
          <cell r="CF737">
            <v>2.7400000000488944</v>
          </cell>
          <cell r="CG737">
            <v>0.13500000000931323</v>
          </cell>
          <cell r="CH737">
            <v>0</v>
          </cell>
          <cell r="CI737">
            <v>7.3000000003958121E-2</v>
          </cell>
          <cell r="CJ737">
            <v>0</v>
          </cell>
          <cell r="CK737">
            <v>0</v>
          </cell>
          <cell r="CL737">
            <v>0</v>
          </cell>
          <cell r="CM737">
            <v>0</v>
          </cell>
          <cell r="CN737">
            <v>0</v>
          </cell>
          <cell r="CO737">
            <v>0</v>
          </cell>
          <cell r="CP737">
            <v>0</v>
          </cell>
          <cell r="CQ737">
            <v>0</v>
          </cell>
          <cell r="CR737">
            <v>34.158999999985099</v>
          </cell>
          <cell r="CS737">
            <v>0</v>
          </cell>
          <cell r="CT737">
            <v>1.0000000009313226E-2</v>
          </cell>
          <cell r="CU737">
            <v>0</v>
          </cell>
          <cell r="CV737">
            <v>36.918999999994412</v>
          </cell>
          <cell r="CW737">
            <v>0</v>
          </cell>
          <cell r="CX737">
            <v>0</v>
          </cell>
          <cell r="CY737">
            <v>0</v>
          </cell>
          <cell r="CZ737">
            <v>-2.7699999999604188</v>
          </cell>
          <cell r="DA737">
            <v>0</v>
          </cell>
          <cell r="DB737">
            <v>0</v>
          </cell>
          <cell r="DC737">
            <v>0</v>
          </cell>
          <cell r="DD737">
            <v>0</v>
          </cell>
          <cell r="DE737">
            <v>-17.092999999411404</v>
          </cell>
          <cell r="DF737">
            <v>0</v>
          </cell>
          <cell r="DG737">
            <v>-0.5</v>
          </cell>
          <cell r="DH737">
            <v>0</v>
          </cell>
          <cell r="DI737">
            <v>0.23800000001210719</v>
          </cell>
          <cell r="DJ737">
            <v>0</v>
          </cell>
          <cell r="DK737">
            <v>0</v>
          </cell>
          <cell r="DL737">
            <v>0</v>
          </cell>
          <cell r="DM737">
            <v>-16.960000000020955</v>
          </cell>
          <cell r="DN737">
            <v>0</v>
          </cell>
          <cell r="DO737">
            <v>0.12900000001536682</v>
          </cell>
          <cell r="DP737">
            <v>0</v>
          </cell>
          <cell r="DQ737">
            <v>0</v>
          </cell>
          <cell r="DR737">
            <v>-197.70100000035018</v>
          </cell>
          <cell r="DS737">
            <v>0</v>
          </cell>
          <cell r="DT737">
            <v>-0.27799999999115244</v>
          </cell>
          <cell r="DU737">
            <v>-0.16000000000349246</v>
          </cell>
          <cell r="DV737">
            <v>-36.019999999989523</v>
          </cell>
          <cell r="DW737">
            <v>0</v>
          </cell>
          <cell r="DX737">
            <v>0</v>
          </cell>
          <cell r="DY737">
            <v>-1.9050000000279397</v>
          </cell>
          <cell r="DZ737">
            <v>-160.32999999995809</v>
          </cell>
          <cell r="EA737">
            <v>0.14000000001396984</v>
          </cell>
          <cell r="EB737">
            <v>0.85200000001350418</v>
          </cell>
          <cell r="EC737">
            <v>0</v>
          </cell>
          <cell r="ED737">
            <v>0</v>
          </cell>
        </row>
        <row r="738">
          <cell r="F738">
            <v>7.5949999999720603</v>
          </cell>
          <cell r="G738">
            <v>-0.28900000000430737</v>
          </cell>
          <cell r="H738">
            <v>-13.856000000028871</v>
          </cell>
          <cell r="I738">
            <v>-161.35099999999511</v>
          </cell>
          <cell r="J738">
            <v>-125.97100000001956</v>
          </cell>
          <cell r="K738">
            <v>-441.44000000000233</v>
          </cell>
          <cell r="L738">
            <v>-1145.6599999999162</v>
          </cell>
          <cell r="M738">
            <v>-958.80999999999767</v>
          </cell>
          <cell r="N738">
            <v>-578.69500000000698</v>
          </cell>
          <cell r="O738">
            <v>-8.885999999998603</v>
          </cell>
          <cell r="P738">
            <v>-1.6759999999776483</v>
          </cell>
          <cell r="Q738">
            <v>-4.0000000008149073E-2</v>
          </cell>
          <cell r="R738">
            <v>-1528.1110000004992</v>
          </cell>
          <cell r="S738">
            <v>7.4149999999790452</v>
          </cell>
          <cell r="T738">
            <v>-5.157999999995809</v>
          </cell>
          <cell r="U738">
            <v>1.3589999999967404</v>
          </cell>
          <cell r="V738">
            <v>-9.6999999999825377</v>
          </cell>
          <cell r="W738">
            <v>-11.179999999993015</v>
          </cell>
          <cell r="X738">
            <v>-63.32999999995809</v>
          </cell>
          <cell r="Y738">
            <v>-507.85499999998137</v>
          </cell>
          <cell r="Z738">
            <v>-751.32999999995809</v>
          </cell>
          <cell r="AA738">
            <v>-124.75800000003073</v>
          </cell>
          <cell r="AB738">
            <v>-53.854999999981374</v>
          </cell>
          <cell r="AC738">
            <v>-0.625</v>
          </cell>
          <cell r="AD738">
            <v>-9.0940000000409782</v>
          </cell>
          <cell r="AE738">
            <v>-1430.9666000003926</v>
          </cell>
          <cell r="AF738">
            <v>-3.8130000000237487</v>
          </cell>
          <cell r="AG738">
            <v>-1.5016000000032363</v>
          </cell>
          <cell r="AH738">
            <v>-4.2180000000225846</v>
          </cell>
          <cell r="AI738">
            <v>0.31399999995483086</v>
          </cell>
          <cell r="AJ738">
            <v>-93.475000000005821</v>
          </cell>
          <cell r="AK738">
            <v>-54.410000000032596</v>
          </cell>
          <cell r="AL738">
            <v>-424.8399999999674</v>
          </cell>
          <cell r="AM738">
            <v>-730.9199999999837</v>
          </cell>
          <cell r="AN738">
            <v>-109.02000000001863</v>
          </cell>
          <cell r="AO738">
            <v>-11.796000000002095</v>
          </cell>
          <cell r="AP738">
            <v>3.5650000000023283</v>
          </cell>
          <cell r="AQ738">
            <v>-0.85199999999895226</v>
          </cell>
          <cell r="AR738">
            <v>-1674.8980000000447</v>
          </cell>
          <cell r="AS738">
            <v>-5.9999999997671694E-2</v>
          </cell>
          <cell r="AT738">
            <v>-1.7269999999844003</v>
          </cell>
          <cell r="AU738">
            <v>-18.972000000008848</v>
          </cell>
          <cell r="AV738">
            <v>0.10400000002118759</v>
          </cell>
          <cell r="AW738">
            <v>-46.511999999987893</v>
          </cell>
          <cell r="AX738">
            <v>-61.50099999998929</v>
          </cell>
          <cell r="AY738">
            <v>-694.34000000002561</v>
          </cell>
          <cell r="AZ738">
            <v>-759.47000000003027</v>
          </cell>
          <cell r="BA738">
            <v>-85.793999999994412</v>
          </cell>
          <cell r="BB738">
            <v>-5.1000000000058208</v>
          </cell>
          <cell r="BC738">
            <v>-0.84999999997671694</v>
          </cell>
          <cell r="BD738">
            <v>-0.67600000000675209</v>
          </cell>
          <cell r="BE738">
            <v>-70.054000000469387</v>
          </cell>
          <cell r="BF738">
            <v>0</v>
          </cell>
          <cell r="BG738">
            <v>-18.62400000001071</v>
          </cell>
          <cell r="BH738">
            <v>6.7089999999734573</v>
          </cell>
          <cell r="BI738">
            <v>0.69800000000395812</v>
          </cell>
          <cell r="BJ738">
            <v>5.1609999999927823</v>
          </cell>
          <cell r="BK738">
            <v>-29.745999999984633</v>
          </cell>
          <cell r="BL738">
            <v>1.7459999999846332</v>
          </cell>
          <cell r="BM738">
            <v>-57.706000000005588</v>
          </cell>
          <cell r="BN738">
            <v>-8.4390000000130385</v>
          </cell>
          <cell r="BO738">
            <v>21.57999999995809</v>
          </cell>
          <cell r="BP738">
            <v>2.879999999946449</v>
          </cell>
          <cell r="BQ738">
            <v>5.6870000000344589</v>
          </cell>
          <cell r="BR738">
            <v>-85.210000000428408</v>
          </cell>
          <cell r="BS738">
            <v>-2.1680000000051223</v>
          </cell>
          <cell r="BT738">
            <v>8.8049999999930151</v>
          </cell>
          <cell r="BU738">
            <v>31.312999999994645</v>
          </cell>
          <cell r="BV738">
            <v>0.8249999999825377</v>
          </cell>
          <cell r="BW738">
            <v>13.791999999957625</v>
          </cell>
          <cell r="BX738">
            <v>1.1149999999906868</v>
          </cell>
          <cell r="BY738">
            <v>-54.824000000022352</v>
          </cell>
          <cell r="BZ738">
            <v>-68.76600000000326</v>
          </cell>
          <cell r="CA738">
            <v>-33.208999999973457</v>
          </cell>
          <cell r="CB738">
            <v>15.190000000002328</v>
          </cell>
          <cell r="CC738">
            <v>0.39999999999417923</v>
          </cell>
          <cell r="CD738">
            <v>2.3169999999809079</v>
          </cell>
          <cell r="CE738">
            <v>138.37999999988824</v>
          </cell>
          <cell r="CF738">
            <v>2.8489999999583233</v>
          </cell>
          <cell r="CG738">
            <v>5.4190000000235159</v>
          </cell>
          <cell r="CH738">
            <v>23.024000000004889</v>
          </cell>
          <cell r="CI738">
            <v>1.1460000000079162</v>
          </cell>
          <cell r="CJ738">
            <v>-46.670000000012806</v>
          </cell>
          <cell r="CK738">
            <v>-6.1400000000139698</v>
          </cell>
          <cell r="CL738">
            <v>-109.83899999997811</v>
          </cell>
          <cell r="CM738">
            <v>214.2839999999851</v>
          </cell>
          <cell r="CN738">
            <v>6.3559999999997672</v>
          </cell>
          <cell r="CO738">
            <v>35.619000000006054</v>
          </cell>
          <cell r="CP738">
            <v>16.030999999988126</v>
          </cell>
          <cell r="CQ738">
            <v>-3.6989999999932479</v>
          </cell>
          <cell r="CR738">
            <v>-190.21499999985099</v>
          </cell>
          <cell r="CS738">
            <v>-7.2090000000025611</v>
          </cell>
          <cell r="CT738">
            <v>-30.119999999995343</v>
          </cell>
          <cell r="CU738">
            <v>-6.364000000001397</v>
          </cell>
          <cell r="CV738">
            <v>1.275999999983469</v>
          </cell>
          <cell r="CW738">
            <v>13.828000000008615</v>
          </cell>
          <cell r="CX738">
            <v>-7.6900000000023283</v>
          </cell>
          <cell r="CY738">
            <v>-61.960000000020955</v>
          </cell>
          <cell r="CZ738">
            <v>-100.41599999996834</v>
          </cell>
          <cell r="DA738">
            <v>-6.9450000000069849</v>
          </cell>
          <cell r="DB738">
            <v>33.070000000006985</v>
          </cell>
          <cell r="DC738">
            <v>-19.255000000004657</v>
          </cell>
          <cell r="DD738">
            <v>1.5700000000069849</v>
          </cell>
          <cell r="DE738">
            <v>-397.05449999962002</v>
          </cell>
          <cell r="DF738">
            <v>-52.968999999982771</v>
          </cell>
          <cell r="DG738">
            <v>7.5015000000130385</v>
          </cell>
          <cell r="DH738">
            <v>14.505999999993946</v>
          </cell>
          <cell r="DI738">
            <v>-7.6549999999988358</v>
          </cell>
          <cell r="DJ738">
            <v>-0.85200000001350418</v>
          </cell>
          <cell r="DK738">
            <v>-23.784000000014203</v>
          </cell>
          <cell r="DL738">
            <v>-151.76600000000326</v>
          </cell>
          <cell r="DM738">
            <v>-117.15999999991618</v>
          </cell>
          <cell r="DN738">
            <v>-37.783999999985099</v>
          </cell>
          <cell r="DO738">
            <v>-1.1699999999837019</v>
          </cell>
          <cell r="DP738">
            <v>26.029999999998836</v>
          </cell>
          <cell r="DQ738">
            <v>-51.951999999990221</v>
          </cell>
          <cell r="DR738">
            <v>-944.26699999952689</v>
          </cell>
          <cell r="DS738">
            <v>-50.021999999997206</v>
          </cell>
          <cell r="DT738">
            <v>-14.589999999967404</v>
          </cell>
          <cell r="DU738">
            <v>-1.845000000030268</v>
          </cell>
          <cell r="DV738">
            <v>-10.207999999984168</v>
          </cell>
          <cell r="DW738">
            <v>10.554999999993015</v>
          </cell>
          <cell r="DX738">
            <v>-0.2440000000060536</v>
          </cell>
          <cell r="DY738">
            <v>-279.13999999995576</v>
          </cell>
          <cell r="DZ738">
            <v>-637.70000000006985</v>
          </cell>
          <cell r="EA738">
            <v>-6.9299999999930151</v>
          </cell>
          <cell r="EB738">
            <v>-59.675999999977648</v>
          </cell>
          <cell r="EC738">
            <v>-0.42600000000675209</v>
          </cell>
          <cell r="ED738">
            <v>105.95900000003166</v>
          </cell>
        </row>
        <row r="739">
          <cell r="F739">
            <v>-117.84999999997672</v>
          </cell>
          <cell r="G739">
            <v>-104.80000000004657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-55.550000000046566</v>
          </cell>
          <cell r="Q739">
            <v>-2.9499999999534339</v>
          </cell>
          <cell r="R739">
            <v>-568.44000000040978</v>
          </cell>
          <cell r="S739">
            <v>-80.200000000011642</v>
          </cell>
          <cell r="T739">
            <v>-62.519999999960419</v>
          </cell>
          <cell r="U739">
            <v>-78.049999999988358</v>
          </cell>
          <cell r="V739">
            <v>-50.769999999960419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-25.799999999930151</v>
          </cell>
          <cell r="AB739">
            <v>-68.5</v>
          </cell>
          <cell r="AC739">
            <v>-94.199999999953434</v>
          </cell>
          <cell r="AD739">
            <v>-108.39999999990687</v>
          </cell>
          <cell r="AE739">
            <v>-874.74500000104308</v>
          </cell>
          <cell r="AF739">
            <v>-228.94999999995343</v>
          </cell>
          <cell r="AG739">
            <v>-55.75</v>
          </cell>
          <cell r="AH739">
            <v>-57.825000000011642</v>
          </cell>
          <cell r="AI739">
            <v>-16.919999999983702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-124</v>
          </cell>
          <cell r="AP739">
            <v>-159.40000000002328</v>
          </cell>
          <cell r="AQ739">
            <v>-231.89999999990687</v>
          </cell>
          <cell r="AR739">
            <v>-1350.5750000001863</v>
          </cell>
          <cell r="AS739">
            <v>-307.5</v>
          </cell>
          <cell r="AT739">
            <v>-91.600000000034925</v>
          </cell>
          <cell r="AU739">
            <v>-33.075000000011642</v>
          </cell>
          <cell r="AV739">
            <v>-27.25</v>
          </cell>
          <cell r="AW739">
            <v>0</v>
          </cell>
          <cell r="AX739">
            <v>0</v>
          </cell>
          <cell r="AY739">
            <v>0</v>
          </cell>
          <cell r="AZ739">
            <v>-138.39999999990687</v>
          </cell>
          <cell r="BA739">
            <v>-348.44999999995343</v>
          </cell>
          <cell r="BB739">
            <v>-192.54999999993015</v>
          </cell>
          <cell r="BC739">
            <v>-110.40000000002328</v>
          </cell>
          <cell r="BD739">
            <v>-101.34999999997672</v>
          </cell>
          <cell r="BE739">
            <v>-294.57000000029802</v>
          </cell>
          <cell r="BF739">
            <v>70.230000000039581</v>
          </cell>
          <cell r="BG739">
            <v>-85.619999999995343</v>
          </cell>
          <cell r="BH739">
            <v>-12.939999999973224</v>
          </cell>
          <cell r="BI739">
            <v>-4.25</v>
          </cell>
          <cell r="BJ739">
            <v>0</v>
          </cell>
          <cell r="BK739">
            <v>-47.429999999993015</v>
          </cell>
          <cell r="BL739">
            <v>-34.619999999995343</v>
          </cell>
          <cell r="BM739">
            <v>-93.569999999948777</v>
          </cell>
          <cell r="BN739">
            <v>-25.049999999988358</v>
          </cell>
          <cell r="BO739">
            <v>-33.21999999997206</v>
          </cell>
          <cell r="BP739">
            <v>-1.1500000000232831</v>
          </cell>
          <cell r="BQ739">
            <v>-26.950000000011642</v>
          </cell>
          <cell r="BR739">
            <v>-532.39000000059605</v>
          </cell>
          <cell r="BS739">
            <v>0.59499999997206032</v>
          </cell>
          <cell r="BT739">
            <v>243.42499999998836</v>
          </cell>
          <cell r="BU739">
            <v>0</v>
          </cell>
          <cell r="BV739">
            <v>2.5699999999487773</v>
          </cell>
          <cell r="BW739">
            <v>0</v>
          </cell>
          <cell r="BX739">
            <v>0</v>
          </cell>
          <cell r="BY739">
            <v>-60.674999999988358</v>
          </cell>
          <cell r="BZ739">
            <v>-156.25</v>
          </cell>
          <cell r="CA739">
            <v>-336.20000000001164</v>
          </cell>
          <cell r="CB739">
            <v>-6.4500000000116415</v>
          </cell>
          <cell r="CC739">
            <v>11.825000000011642</v>
          </cell>
          <cell r="CD739">
            <v>-231.23000000003958</v>
          </cell>
          <cell r="CE739">
            <v>-272.65499999932945</v>
          </cell>
          <cell r="CF739">
            <v>68.799999999988358</v>
          </cell>
          <cell r="CG739">
            <v>-12.625</v>
          </cell>
          <cell r="CH739">
            <v>0</v>
          </cell>
          <cell r="CI739">
            <v>-5.1500000000232831</v>
          </cell>
          <cell r="CJ739">
            <v>0</v>
          </cell>
          <cell r="CK739">
            <v>6.75</v>
          </cell>
          <cell r="CL739">
            <v>-72.850000000034925</v>
          </cell>
          <cell r="CM739">
            <v>-118.75</v>
          </cell>
          <cell r="CN739">
            <v>-48.299999999988358</v>
          </cell>
          <cell r="CO739">
            <v>-66.980000000039581</v>
          </cell>
          <cell r="CP739">
            <v>-7.5499999999883585</v>
          </cell>
          <cell r="CQ739">
            <v>-16</v>
          </cell>
          <cell r="CR739">
            <v>-484.5599999986589</v>
          </cell>
          <cell r="CS739">
            <v>-9.6300000000046566</v>
          </cell>
          <cell r="CT739">
            <v>-10.819999999948777</v>
          </cell>
          <cell r="CU739">
            <v>2.7350000000005821</v>
          </cell>
          <cell r="CV739">
            <v>-2.5499999999883585</v>
          </cell>
          <cell r="CW739">
            <v>0</v>
          </cell>
          <cell r="CX739">
            <v>-29.270000000018626</v>
          </cell>
          <cell r="CY739">
            <v>-64.96999999997206</v>
          </cell>
          <cell r="CZ739">
            <v>-184.47499999997672</v>
          </cell>
          <cell r="DA739">
            <v>-129.09999999997672</v>
          </cell>
          <cell r="DB739">
            <v>-31.930000000051223</v>
          </cell>
          <cell r="DC739">
            <v>-22.549999999988358</v>
          </cell>
          <cell r="DD739">
            <v>-2</v>
          </cell>
          <cell r="DE739">
            <v>-389.20000000111759</v>
          </cell>
          <cell r="DF739">
            <v>-2.6500000000232831</v>
          </cell>
          <cell r="DG739">
            <v>-52.560000000055879</v>
          </cell>
          <cell r="DH739">
            <v>-4.4400000000023283</v>
          </cell>
          <cell r="DI739">
            <v>2.2249999999767169</v>
          </cell>
          <cell r="DJ739">
            <v>0</v>
          </cell>
          <cell r="DK739">
            <v>-7.5199999999895226</v>
          </cell>
          <cell r="DL739">
            <v>-88.799999999988358</v>
          </cell>
          <cell r="DM739">
            <v>-106.17499999998836</v>
          </cell>
          <cell r="DN739">
            <v>-84.550000000046566</v>
          </cell>
          <cell r="DO739">
            <v>-56.75</v>
          </cell>
          <cell r="DP739">
            <v>-57.300000000046566</v>
          </cell>
          <cell r="DQ739">
            <v>69.319999999948777</v>
          </cell>
          <cell r="DR739">
            <v>-441.33499999903142</v>
          </cell>
          <cell r="DS739">
            <v>-220.04999999993015</v>
          </cell>
          <cell r="DT739">
            <v>-25.224999999976717</v>
          </cell>
          <cell r="DU739">
            <v>-3.0299999999988358</v>
          </cell>
          <cell r="DV739">
            <v>-46.050000000046566</v>
          </cell>
          <cell r="DW739">
            <v>0</v>
          </cell>
          <cell r="DX739">
            <v>-14.699999999982538</v>
          </cell>
          <cell r="DY739">
            <v>-64.25</v>
          </cell>
          <cell r="DZ739">
            <v>-78.53000000002794</v>
          </cell>
          <cell r="EA739">
            <v>-131.19999999995343</v>
          </cell>
          <cell r="EB739">
            <v>-55.319999999948777</v>
          </cell>
          <cell r="EC739">
            <v>-41.080000000016298</v>
          </cell>
          <cell r="ED739">
            <v>238.09999999997672</v>
          </cell>
        </row>
        <row r="740">
          <cell r="F740">
            <v>-19.599999999860302</v>
          </cell>
          <cell r="G740">
            <v>-233.9000000001397</v>
          </cell>
          <cell r="H740">
            <v>-353.40000000037253</v>
          </cell>
          <cell r="I740">
            <v>-929.70000000018626</v>
          </cell>
          <cell r="J740">
            <v>-648.60000000009313</v>
          </cell>
          <cell r="K740">
            <v>-479.20000000018626</v>
          </cell>
          <cell r="L740">
            <v>0</v>
          </cell>
          <cell r="M740">
            <v>0</v>
          </cell>
          <cell r="N740">
            <v>0</v>
          </cell>
          <cell r="O740">
            <v>-106</v>
          </cell>
          <cell r="P740">
            <v>-409</v>
          </cell>
          <cell r="Q740">
            <v>-461.20000000018626</v>
          </cell>
          <cell r="R740">
            <v>-4361.1999999992549</v>
          </cell>
          <cell r="S740">
            <v>-225</v>
          </cell>
          <cell r="T740">
            <v>-184.0999999998603</v>
          </cell>
          <cell r="U740">
            <v>-371</v>
          </cell>
          <cell r="V740">
            <v>-148.20000000018626</v>
          </cell>
          <cell r="W740">
            <v>-113.10000000009313</v>
          </cell>
          <cell r="X740">
            <v>-533.79999999981374</v>
          </cell>
          <cell r="Y740">
            <v>-478.20000000018626</v>
          </cell>
          <cell r="Z740">
            <v>-473.20000000018626</v>
          </cell>
          <cell r="AA740">
            <v>-804</v>
          </cell>
          <cell r="AB740">
            <v>-292.5</v>
          </cell>
          <cell r="AC740">
            <v>-270.10000000009313</v>
          </cell>
          <cell r="AD740">
            <v>-468</v>
          </cell>
          <cell r="AE740">
            <v>-5911.3999999947846</v>
          </cell>
          <cell r="AF740">
            <v>-502.10000000009313</v>
          </cell>
          <cell r="AG740">
            <v>-348.79999999981374</v>
          </cell>
          <cell r="AH740">
            <v>-567.79999999981374</v>
          </cell>
          <cell r="AI740">
            <v>-605.19999999995343</v>
          </cell>
          <cell r="AJ740">
            <v>-424.4000000001397</v>
          </cell>
          <cell r="AK740">
            <v>-101.59999999962747</v>
          </cell>
          <cell r="AL740">
            <v>-174.79999999981374</v>
          </cell>
          <cell r="AM740">
            <v>-307</v>
          </cell>
          <cell r="AN740">
            <v>-786.70000000018626</v>
          </cell>
          <cell r="AO740">
            <v>-990.70000000018626</v>
          </cell>
          <cell r="AP740">
            <v>-567.79999999981374</v>
          </cell>
          <cell r="AQ740">
            <v>-534.5</v>
          </cell>
          <cell r="AR740">
            <v>-9996.5999999977648</v>
          </cell>
          <cell r="AS740">
            <v>-554.79999999981374</v>
          </cell>
          <cell r="AT740">
            <v>-262.89999999990687</v>
          </cell>
          <cell r="AU740">
            <v>-469.5</v>
          </cell>
          <cell r="AV740">
            <v>-326.39999999990687</v>
          </cell>
          <cell r="AW740">
            <v>-635.30000000004657</v>
          </cell>
          <cell r="AX740">
            <v>-1942</v>
          </cell>
          <cell r="AY740">
            <v>-813.59999999962747</v>
          </cell>
          <cell r="AZ740">
            <v>-784.29999999981374</v>
          </cell>
          <cell r="BA740">
            <v>-1561.7999999998137</v>
          </cell>
          <cell r="BB740">
            <v>-1326.2999999998137</v>
          </cell>
          <cell r="BC740">
            <v>-720.70000000018626</v>
          </cell>
          <cell r="BD740">
            <v>-599</v>
          </cell>
          <cell r="BE740">
            <v>-2634.6000000052154</v>
          </cell>
          <cell r="BF740">
            <v>0.40000000013969839</v>
          </cell>
          <cell r="BG740">
            <v>-187.39999999990687</v>
          </cell>
          <cell r="BH740">
            <v>-146.60000000009313</v>
          </cell>
          <cell r="BI740">
            <v>-11.900000000139698</v>
          </cell>
          <cell r="BJ740">
            <v>-25.800000000046566</v>
          </cell>
          <cell r="BK740">
            <v>-288.80000000004657</v>
          </cell>
          <cell r="BL740">
            <v>-695.79999999981374</v>
          </cell>
          <cell r="BM740">
            <v>-749.5</v>
          </cell>
          <cell r="BN740">
            <v>-39.600000000093132</v>
          </cell>
          <cell r="BO740">
            <v>-242.60000000009313</v>
          </cell>
          <cell r="BP740">
            <v>-43.899999999906868</v>
          </cell>
          <cell r="BQ740">
            <v>-203.10000000009313</v>
          </cell>
          <cell r="BR740">
            <v>-3600.8000000044703</v>
          </cell>
          <cell r="BS740">
            <v>-42.5</v>
          </cell>
          <cell r="BT740">
            <v>-268.80000000004657</v>
          </cell>
          <cell r="BU740">
            <v>-157.79999999981374</v>
          </cell>
          <cell r="BV740">
            <v>33.5</v>
          </cell>
          <cell r="BW740">
            <v>20.300000000046566</v>
          </cell>
          <cell r="BX740">
            <v>-294.89999999990687</v>
          </cell>
          <cell r="BY740">
            <v>-723</v>
          </cell>
          <cell r="BZ740">
            <v>-571.8000000002794</v>
          </cell>
          <cell r="CA740">
            <v>-1310.8000000000466</v>
          </cell>
          <cell r="CB740">
            <v>-244.10000000009313</v>
          </cell>
          <cell r="CC740">
            <v>45.599999999860302</v>
          </cell>
          <cell r="CD740">
            <v>-86.5</v>
          </cell>
          <cell r="CE740">
            <v>-1386.7999999970198</v>
          </cell>
          <cell r="CF740">
            <v>-3.2999999998137355</v>
          </cell>
          <cell r="CG740">
            <v>-99.600000000093132</v>
          </cell>
          <cell r="CH740">
            <v>-72</v>
          </cell>
          <cell r="CI740">
            <v>2.1000000000931323</v>
          </cell>
          <cell r="CJ740">
            <v>-35.799999999813735</v>
          </cell>
          <cell r="CK740">
            <v>-198.39999999990687</v>
          </cell>
          <cell r="CL740">
            <v>-402.5</v>
          </cell>
          <cell r="CM740">
            <v>-319.60000000009313</v>
          </cell>
          <cell r="CN740">
            <v>-31.199999999953434</v>
          </cell>
          <cell r="CO740">
            <v>-163.70000000018626</v>
          </cell>
          <cell r="CP740">
            <v>-33.100000000093132</v>
          </cell>
          <cell r="CQ740">
            <v>-29.700000000186265</v>
          </cell>
          <cell r="CR740">
            <v>-1199.5</v>
          </cell>
          <cell r="CS740">
            <v>-98.5</v>
          </cell>
          <cell r="CT740">
            <v>-72.899999999906868</v>
          </cell>
          <cell r="CU740">
            <v>-60.399999999906868</v>
          </cell>
          <cell r="CV740">
            <v>-64.699999999953434</v>
          </cell>
          <cell r="CW740">
            <v>66.199999999953434</v>
          </cell>
          <cell r="CX740">
            <v>-370.5</v>
          </cell>
          <cell r="CY740">
            <v>-545.5</v>
          </cell>
          <cell r="CZ740">
            <v>259.29999999981374</v>
          </cell>
          <cell r="DA740">
            <v>-214.5</v>
          </cell>
          <cell r="DB740">
            <v>-34.799999999813735</v>
          </cell>
          <cell r="DC740">
            <v>-20.100000000093132</v>
          </cell>
          <cell r="DD740">
            <v>-43.099999999860302</v>
          </cell>
          <cell r="DE740">
            <v>-3122.5999999977648</v>
          </cell>
          <cell r="DF740">
            <v>-37.199999999953434</v>
          </cell>
          <cell r="DG740">
            <v>-116.5</v>
          </cell>
          <cell r="DH740">
            <v>-181.69999999995343</v>
          </cell>
          <cell r="DI740">
            <v>-396</v>
          </cell>
          <cell r="DJ740">
            <v>0</v>
          </cell>
          <cell r="DK740">
            <v>-364.5</v>
          </cell>
          <cell r="DL740">
            <v>-822.5</v>
          </cell>
          <cell r="DM740">
            <v>-548.59999999962747</v>
          </cell>
          <cell r="DN740">
            <v>-267.79999999981374</v>
          </cell>
          <cell r="DO740">
            <v>-199.39999999990687</v>
          </cell>
          <cell r="DP740">
            <v>-103.89999999990687</v>
          </cell>
          <cell r="DQ740">
            <v>-84.5</v>
          </cell>
          <cell r="DR740">
            <v>-2649.2999999970198</v>
          </cell>
          <cell r="DS740">
            <v>-370.79999999981374</v>
          </cell>
          <cell r="DT740">
            <v>-112.9000000001397</v>
          </cell>
          <cell r="DU740">
            <v>-214.9000000001397</v>
          </cell>
          <cell r="DV740">
            <v>-5.5</v>
          </cell>
          <cell r="DW740">
            <v>70.899999999906868</v>
          </cell>
          <cell r="DX740">
            <v>-356.8000000002794</v>
          </cell>
          <cell r="DY740">
            <v>-806.29999999981374</v>
          </cell>
          <cell r="DZ740">
            <v>-253</v>
          </cell>
          <cell r="EA740">
            <v>-299.70000000018626</v>
          </cell>
          <cell r="EB740">
            <v>-99.399999999906868</v>
          </cell>
          <cell r="EC740">
            <v>-150</v>
          </cell>
          <cell r="ED740">
            <v>-50.899999999906868</v>
          </cell>
        </row>
        <row r="741">
          <cell r="F741">
            <v>11</v>
          </cell>
          <cell r="G741">
            <v>-62</v>
          </cell>
          <cell r="H741">
            <v>-250.5999999998603</v>
          </cell>
          <cell r="I741">
            <v>-448.91000000014901</v>
          </cell>
          <cell r="J741">
            <v>-1118.0900000003166</v>
          </cell>
          <cell r="K741">
            <v>-740.50999999977648</v>
          </cell>
          <cell r="L741">
            <v>-1063.2599999997765</v>
          </cell>
          <cell r="M741">
            <v>-835.53000000026077</v>
          </cell>
          <cell r="N741">
            <v>-582.14999999990687</v>
          </cell>
          <cell r="O741">
            <v>-346.99000000022352</v>
          </cell>
          <cell r="P741">
            <v>-865</v>
          </cell>
          <cell r="Q741">
            <v>-8.8559999999124557</v>
          </cell>
          <cell r="R741">
            <v>-7471.6480000019073</v>
          </cell>
          <cell r="S741">
            <v>-2.3000000000465661</v>
          </cell>
          <cell r="T741">
            <v>-115.07799999997951</v>
          </cell>
          <cell r="U741">
            <v>-105.125</v>
          </cell>
          <cell r="V741">
            <v>-293.34000000008382</v>
          </cell>
          <cell r="W741">
            <v>-669.91000000014901</v>
          </cell>
          <cell r="X741">
            <v>-530.16000000014901</v>
          </cell>
          <cell r="Y741">
            <v>-1878.1749999998137</v>
          </cell>
          <cell r="Z741">
            <v>-1999.4799999995157</v>
          </cell>
          <cell r="AA741">
            <v>-1248.1400000001304</v>
          </cell>
          <cell r="AB741">
            <v>-430.72000000020489</v>
          </cell>
          <cell r="AC741">
            <v>-40.329999999841675</v>
          </cell>
          <cell r="AD741">
            <v>-158.89000000036322</v>
          </cell>
          <cell r="AE741">
            <v>-8330.7669999971986</v>
          </cell>
          <cell r="AF741">
            <v>-54.299999999813735</v>
          </cell>
          <cell r="AG741">
            <v>-57.979999999981374</v>
          </cell>
          <cell r="AH741">
            <v>-187.84699999983422</v>
          </cell>
          <cell r="AI741">
            <v>-95.5</v>
          </cell>
          <cell r="AJ741">
            <v>-604.02499999990687</v>
          </cell>
          <cell r="AK741">
            <v>-916.77000000001863</v>
          </cell>
          <cell r="AL741">
            <v>-1653.0349999996834</v>
          </cell>
          <cell r="AM741">
            <v>-2742.8300000000745</v>
          </cell>
          <cell r="AN741">
            <v>-1585.6000000005588</v>
          </cell>
          <cell r="AO741">
            <v>-353.87999999988824</v>
          </cell>
          <cell r="AP741">
            <v>-35.899999999906868</v>
          </cell>
          <cell r="AQ741">
            <v>-43.099999999860302</v>
          </cell>
          <cell r="AR741">
            <v>-7935.1459999978542</v>
          </cell>
          <cell r="AS741">
            <v>-12.300000000046566</v>
          </cell>
          <cell r="AT741">
            <v>-38.300000000046566</v>
          </cell>
          <cell r="AU741">
            <v>-160.0999999998603</v>
          </cell>
          <cell r="AV741">
            <v>-221.29999999981374</v>
          </cell>
          <cell r="AW741">
            <v>-223.25</v>
          </cell>
          <cell r="AX741">
            <v>-949.39000000013039</v>
          </cell>
          <cell r="AY741">
            <v>-2071.3410000000149</v>
          </cell>
          <cell r="AZ741">
            <v>-2210.7599999993108</v>
          </cell>
          <cell r="BA741">
            <v>-1672.2100000004284</v>
          </cell>
          <cell r="BB741">
            <v>-294.3859999999404</v>
          </cell>
          <cell r="BC741">
            <v>-36.700000000186265</v>
          </cell>
          <cell r="BD741">
            <v>-45.108999999938533</v>
          </cell>
          <cell r="BE741">
            <v>-649.50399999693036</v>
          </cell>
          <cell r="BF741">
            <v>-56.124000000068918</v>
          </cell>
          <cell r="BG741">
            <v>23.600000000093132</v>
          </cell>
          <cell r="BH741">
            <v>-182.1140000000596</v>
          </cell>
          <cell r="BI741">
            <v>-39.339999999967404</v>
          </cell>
          <cell r="BJ741">
            <v>17.702999999979511</v>
          </cell>
          <cell r="BK741">
            <v>-34.560000000055879</v>
          </cell>
          <cell r="BL741">
            <v>-311.73399999993853</v>
          </cell>
          <cell r="BM741">
            <v>-131.79000000003725</v>
          </cell>
          <cell r="BN741">
            <v>8.1900000001769513</v>
          </cell>
          <cell r="BO741">
            <v>-58.293999999994412</v>
          </cell>
          <cell r="BP741">
            <v>117.0590000001248</v>
          </cell>
          <cell r="BQ741">
            <v>-2.1000000000931323</v>
          </cell>
          <cell r="BR741">
            <v>28.400000002235174</v>
          </cell>
          <cell r="BS741">
            <v>-24.100000000093132</v>
          </cell>
          <cell r="BT741">
            <v>-59.754999999888241</v>
          </cell>
          <cell r="BU741">
            <v>13.845000000088476</v>
          </cell>
          <cell r="BV741">
            <v>-139.8399999999674</v>
          </cell>
          <cell r="BW741">
            <v>111.47300000023097</v>
          </cell>
          <cell r="BX741">
            <v>0.86000000010244548</v>
          </cell>
          <cell r="BY741">
            <v>-181.47999999998137</v>
          </cell>
          <cell r="BZ741">
            <v>-91.920000000158325</v>
          </cell>
          <cell r="CA741">
            <v>453.72999999998137</v>
          </cell>
          <cell r="CB741">
            <v>-0.71299999998882413</v>
          </cell>
          <cell r="CC741">
            <v>42.729999999981374</v>
          </cell>
          <cell r="CD741">
            <v>-96.429999999934807</v>
          </cell>
          <cell r="CE741">
            <v>-939</v>
          </cell>
          <cell r="CF741">
            <v>-265.80000000004657</v>
          </cell>
          <cell r="CG741">
            <v>-8.0329999998211861</v>
          </cell>
          <cell r="CH741">
            <v>-4.9320000000298023</v>
          </cell>
          <cell r="CI741">
            <v>-21.043999999994412</v>
          </cell>
          <cell r="CJ741">
            <v>136.65799999982119</v>
          </cell>
          <cell r="CK741">
            <v>-41.870000000111759</v>
          </cell>
          <cell r="CL741">
            <v>-516.92999999993481</v>
          </cell>
          <cell r="CM741">
            <v>-109.08400000003166</v>
          </cell>
          <cell r="CN741">
            <v>-87.355999999912456</v>
          </cell>
          <cell r="CO741">
            <v>26.891000000061467</v>
          </cell>
          <cell r="CP741">
            <v>7.7400000002235174</v>
          </cell>
          <cell r="CQ741">
            <v>-55.239999999990687</v>
          </cell>
          <cell r="CR741">
            <v>-313.13699999824166</v>
          </cell>
          <cell r="CS741">
            <v>-43.365000000223517</v>
          </cell>
          <cell r="CT741">
            <v>-11.479999999981374</v>
          </cell>
          <cell r="CU741">
            <v>-0.38399999996181577</v>
          </cell>
          <cell r="CV741">
            <v>-92.507999999914318</v>
          </cell>
          <cell r="CW741">
            <v>16.409999999916181</v>
          </cell>
          <cell r="CX741">
            <v>-14.384000000078231</v>
          </cell>
          <cell r="CY741">
            <v>-348.33000000007451</v>
          </cell>
          <cell r="CZ741">
            <v>363.04499999992549</v>
          </cell>
          <cell r="DA741">
            <v>-43.403999999864027</v>
          </cell>
          <cell r="DB741">
            <v>-24.744999999878928</v>
          </cell>
          <cell r="DC741">
            <v>30.313000000081956</v>
          </cell>
          <cell r="DD741">
            <v>-144.30499999993481</v>
          </cell>
          <cell r="DE741">
            <v>-2005.4560000002384</v>
          </cell>
          <cell r="DF741">
            <v>-102.81499999994412</v>
          </cell>
          <cell r="DG741">
            <v>-79.364999999990687</v>
          </cell>
          <cell r="DH741">
            <v>-25.75</v>
          </cell>
          <cell r="DI741">
            <v>-54.932000000029802</v>
          </cell>
          <cell r="DJ741">
            <v>71.876000000163913</v>
          </cell>
          <cell r="DK741">
            <v>-237.52000000001863</v>
          </cell>
          <cell r="DL741">
            <v>-935.13999999966472</v>
          </cell>
          <cell r="DM741">
            <v>-418.54999999981374</v>
          </cell>
          <cell r="DN741">
            <v>35.759999999776483</v>
          </cell>
          <cell r="DO741">
            <v>-74.949999999953434</v>
          </cell>
          <cell r="DP741">
            <v>-70.310000000055879</v>
          </cell>
          <cell r="DQ741">
            <v>-113.76000000000931</v>
          </cell>
          <cell r="DR741">
            <v>-2595.4629999957979</v>
          </cell>
          <cell r="DS741">
            <v>-57.899999999906868</v>
          </cell>
          <cell r="DT741">
            <v>-194.74599999981001</v>
          </cell>
          <cell r="DU741">
            <v>-15.300000000046566</v>
          </cell>
          <cell r="DV741">
            <v>7.000000006519258E-2</v>
          </cell>
          <cell r="DW741">
            <v>-89.802000000141561</v>
          </cell>
          <cell r="DX741">
            <v>3.9180000000633299</v>
          </cell>
          <cell r="DY741">
            <v>-1091.6199999996461</v>
          </cell>
          <cell r="DZ741">
            <v>-1159.25</v>
          </cell>
          <cell r="EA741">
            <v>-524.02999999979511</v>
          </cell>
          <cell r="EB741">
            <v>688.96999999973923</v>
          </cell>
          <cell r="EC741">
            <v>-24.486000000033528</v>
          </cell>
          <cell r="ED741">
            <v>-131.28700000001118</v>
          </cell>
        </row>
        <row r="742"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P742">
            <v>0</v>
          </cell>
          <cell r="CQ742">
            <v>0</v>
          </cell>
          <cell r="CR742">
            <v>0</v>
          </cell>
          <cell r="CS742">
            <v>0</v>
          </cell>
          <cell r="CT742">
            <v>0</v>
          </cell>
          <cell r="CU742">
            <v>0</v>
          </cell>
          <cell r="CV742">
            <v>0</v>
          </cell>
          <cell r="CW742">
            <v>0</v>
          </cell>
          <cell r="CX742">
            <v>0</v>
          </cell>
          <cell r="CY742">
            <v>0</v>
          </cell>
          <cell r="CZ742">
            <v>0</v>
          </cell>
          <cell r="DA742">
            <v>0</v>
          </cell>
          <cell r="DB742">
            <v>0</v>
          </cell>
          <cell r="DC742">
            <v>0</v>
          </cell>
          <cell r="DD742">
            <v>0</v>
          </cell>
          <cell r="DE742">
            <v>0</v>
          </cell>
          <cell r="DF742">
            <v>0</v>
          </cell>
          <cell r="DG742">
            <v>0</v>
          </cell>
          <cell r="DH742">
            <v>0</v>
          </cell>
          <cell r="DI742">
            <v>0</v>
          </cell>
          <cell r="DJ742">
            <v>0</v>
          </cell>
          <cell r="DK742">
            <v>0</v>
          </cell>
          <cell r="DL742">
            <v>0</v>
          </cell>
          <cell r="DM742">
            <v>0</v>
          </cell>
          <cell r="DN742">
            <v>0</v>
          </cell>
          <cell r="DO742">
            <v>0</v>
          </cell>
          <cell r="DP742">
            <v>0</v>
          </cell>
          <cell r="DQ742">
            <v>0</v>
          </cell>
          <cell r="DR742">
            <v>0</v>
          </cell>
          <cell r="DS742">
            <v>0</v>
          </cell>
          <cell r="DT742">
            <v>0</v>
          </cell>
          <cell r="DU742">
            <v>0</v>
          </cell>
          <cell r="DV742">
            <v>0</v>
          </cell>
          <cell r="DW742">
            <v>0</v>
          </cell>
          <cell r="DX742">
            <v>0</v>
          </cell>
          <cell r="DY742">
            <v>0</v>
          </cell>
          <cell r="DZ742">
            <v>0</v>
          </cell>
          <cell r="EA742">
            <v>0</v>
          </cell>
          <cell r="EB742">
            <v>0</v>
          </cell>
          <cell r="EC742">
            <v>0</v>
          </cell>
          <cell r="ED742">
            <v>0</v>
          </cell>
        </row>
        <row r="744"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  <cell r="BZ744">
            <v>0</v>
          </cell>
          <cell r="CA744">
            <v>0</v>
          </cell>
          <cell r="CB744">
            <v>0</v>
          </cell>
          <cell r="CC744">
            <v>0</v>
          </cell>
          <cell r="CD744">
            <v>0</v>
          </cell>
          <cell r="CE744">
            <v>46.870000000111759</v>
          </cell>
          <cell r="CF744">
            <v>-31.019999999960419</v>
          </cell>
          <cell r="CG744">
            <v>6.4299999999930151</v>
          </cell>
          <cell r="CH744">
            <v>10.920000000012806</v>
          </cell>
          <cell r="CI744">
            <v>9</v>
          </cell>
          <cell r="CJ744">
            <v>-3.9799999999813735</v>
          </cell>
          <cell r="CK744">
            <v>-5.9000000000232831</v>
          </cell>
          <cell r="CL744">
            <v>-201.80000000004657</v>
          </cell>
          <cell r="CM744">
            <v>183.69999999995343</v>
          </cell>
          <cell r="CN744">
            <v>-5.5</v>
          </cell>
          <cell r="CO744">
            <v>12.75</v>
          </cell>
          <cell r="CP744">
            <v>76.909999999974389</v>
          </cell>
          <cell r="CQ744">
            <v>-4.6400000000139698</v>
          </cell>
          <cell r="CR744">
            <v>-130.30000000074506</v>
          </cell>
          <cell r="CS744">
            <v>0.44000000000232831</v>
          </cell>
          <cell r="CT744">
            <v>40.559999999997672</v>
          </cell>
          <cell r="CU744">
            <v>5.7200000000011642</v>
          </cell>
          <cell r="CV744">
            <v>-6.0599999999976717</v>
          </cell>
          <cell r="CW744">
            <v>-22.700000000011642</v>
          </cell>
          <cell r="CX744">
            <v>37</v>
          </cell>
          <cell r="CY744">
            <v>-72.100000000093132</v>
          </cell>
          <cell r="CZ744">
            <v>-139.20000000006985</v>
          </cell>
          <cell r="DA744">
            <v>-38.199999999953434</v>
          </cell>
          <cell r="DB744">
            <v>15.099999999976717</v>
          </cell>
          <cell r="DC744">
            <v>48.5</v>
          </cell>
          <cell r="DD744">
            <v>0.64000000001396984</v>
          </cell>
          <cell r="DE744">
            <v>-756.79999999981374</v>
          </cell>
          <cell r="DF744">
            <v>20.559999999997672</v>
          </cell>
          <cell r="DG744">
            <v>18.200000000011642</v>
          </cell>
          <cell r="DH744">
            <v>-4.4599999999918509</v>
          </cell>
          <cell r="DI744">
            <v>1</v>
          </cell>
          <cell r="DJ744">
            <v>26.569999999948777</v>
          </cell>
          <cell r="DK744">
            <v>-47.21999999997206</v>
          </cell>
          <cell r="DL744">
            <v>-286.3399999999674</v>
          </cell>
          <cell r="DM744">
            <v>-478.3399999999674</v>
          </cell>
          <cell r="DN744">
            <v>-30.550000000046566</v>
          </cell>
          <cell r="DO744">
            <v>1.5399999999790452</v>
          </cell>
          <cell r="DP744">
            <v>-0.45999999999185093</v>
          </cell>
          <cell r="DQ744">
            <v>22.700000000011642</v>
          </cell>
          <cell r="DR744">
            <v>-1294.8600000003353</v>
          </cell>
          <cell r="DS744">
            <v>-17.760000000009313</v>
          </cell>
          <cell r="DT744">
            <v>-26.589999999996508</v>
          </cell>
          <cell r="DU744">
            <v>-2.610000000015134</v>
          </cell>
          <cell r="DV744">
            <v>14.810000000055879</v>
          </cell>
          <cell r="DW744">
            <v>-8.7199999999720603</v>
          </cell>
          <cell r="DX744">
            <v>13.78000000002794</v>
          </cell>
          <cell r="DY744">
            <v>-397.81000000005588</v>
          </cell>
          <cell r="DZ744">
            <v>-675.37999999988824</v>
          </cell>
          <cell r="EA744">
            <v>-231.06000000005588</v>
          </cell>
          <cell r="EB744">
            <v>30.910000000032596</v>
          </cell>
          <cell r="EC744">
            <v>-9.5400000000081491</v>
          </cell>
          <cell r="ED744">
            <v>15.10999999998603</v>
          </cell>
        </row>
        <row r="745"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  <cell r="BZ745">
            <v>0</v>
          </cell>
          <cell r="CA745">
            <v>0</v>
          </cell>
          <cell r="CB745">
            <v>0</v>
          </cell>
          <cell r="CC745">
            <v>0</v>
          </cell>
          <cell r="CD745">
            <v>0</v>
          </cell>
          <cell r="CE745">
            <v>0</v>
          </cell>
          <cell r="CF745">
            <v>0</v>
          </cell>
          <cell r="CG745">
            <v>0</v>
          </cell>
          <cell r="CH745">
            <v>0</v>
          </cell>
          <cell r="CI745">
            <v>0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P745">
            <v>0</v>
          </cell>
          <cell r="CQ745">
            <v>0</v>
          </cell>
          <cell r="CR745">
            <v>0</v>
          </cell>
          <cell r="CS745">
            <v>0</v>
          </cell>
          <cell r="CT745">
            <v>0</v>
          </cell>
          <cell r="CU745">
            <v>0</v>
          </cell>
          <cell r="CV745">
            <v>0</v>
          </cell>
          <cell r="CW745">
            <v>0</v>
          </cell>
          <cell r="CX745">
            <v>0</v>
          </cell>
          <cell r="CY745">
            <v>0</v>
          </cell>
          <cell r="CZ745">
            <v>0</v>
          </cell>
          <cell r="DA745">
            <v>0</v>
          </cell>
          <cell r="DB745">
            <v>0</v>
          </cell>
          <cell r="DC745">
            <v>0</v>
          </cell>
          <cell r="DD745">
            <v>0</v>
          </cell>
          <cell r="DE745">
            <v>0</v>
          </cell>
          <cell r="DF745">
            <v>0</v>
          </cell>
          <cell r="DG745">
            <v>0</v>
          </cell>
          <cell r="DH745">
            <v>0</v>
          </cell>
          <cell r="DI745">
            <v>0</v>
          </cell>
          <cell r="DJ745">
            <v>0</v>
          </cell>
          <cell r="DK745">
            <v>0</v>
          </cell>
          <cell r="DL745">
            <v>0</v>
          </cell>
          <cell r="DM745">
            <v>0</v>
          </cell>
          <cell r="DN745">
            <v>0</v>
          </cell>
          <cell r="DO745">
            <v>0</v>
          </cell>
          <cell r="DP745">
            <v>0</v>
          </cell>
          <cell r="DQ745">
            <v>0</v>
          </cell>
          <cell r="DR745">
            <v>0</v>
          </cell>
          <cell r="DS745">
            <v>0</v>
          </cell>
          <cell r="DT745">
            <v>0</v>
          </cell>
          <cell r="DU745">
            <v>0</v>
          </cell>
          <cell r="DV745">
            <v>0</v>
          </cell>
          <cell r="DW745">
            <v>0</v>
          </cell>
          <cell r="DX745">
            <v>0</v>
          </cell>
          <cell r="DY745">
            <v>0</v>
          </cell>
          <cell r="DZ745">
            <v>0</v>
          </cell>
          <cell r="EA745">
            <v>0</v>
          </cell>
          <cell r="EB745">
            <v>0</v>
          </cell>
          <cell r="EC745">
            <v>0</v>
          </cell>
          <cell r="ED745">
            <v>0</v>
          </cell>
        </row>
        <row r="746"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  <cell r="BZ746">
            <v>0</v>
          </cell>
          <cell r="CA746">
            <v>0</v>
          </cell>
          <cell r="CB746">
            <v>0</v>
          </cell>
          <cell r="CC746">
            <v>0</v>
          </cell>
          <cell r="CD746">
            <v>0</v>
          </cell>
          <cell r="CE746">
            <v>0</v>
          </cell>
          <cell r="CF746">
            <v>0</v>
          </cell>
          <cell r="CG746">
            <v>0</v>
          </cell>
          <cell r="CH746">
            <v>0</v>
          </cell>
          <cell r="CI746">
            <v>0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P746">
            <v>0</v>
          </cell>
          <cell r="CQ746">
            <v>0</v>
          </cell>
          <cell r="CR746">
            <v>0</v>
          </cell>
          <cell r="CS746">
            <v>0</v>
          </cell>
          <cell r="CT746">
            <v>0</v>
          </cell>
          <cell r="CU746">
            <v>0</v>
          </cell>
          <cell r="CV746">
            <v>0</v>
          </cell>
          <cell r="CW746">
            <v>0</v>
          </cell>
          <cell r="CX746">
            <v>0</v>
          </cell>
          <cell r="CY746">
            <v>0</v>
          </cell>
          <cell r="CZ746">
            <v>0</v>
          </cell>
          <cell r="DA746">
            <v>0</v>
          </cell>
          <cell r="DB746">
            <v>0</v>
          </cell>
          <cell r="DC746">
            <v>0</v>
          </cell>
          <cell r="DD746">
            <v>0</v>
          </cell>
          <cell r="DE746">
            <v>0</v>
          </cell>
          <cell r="DF746">
            <v>0</v>
          </cell>
          <cell r="DG746">
            <v>0</v>
          </cell>
          <cell r="DH746">
            <v>0</v>
          </cell>
          <cell r="DI746">
            <v>0</v>
          </cell>
          <cell r="DJ746">
            <v>0</v>
          </cell>
          <cell r="DK746">
            <v>0</v>
          </cell>
          <cell r="DL746">
            <v>0</v>
          </cell>
          <cell r="DM746">
            <v>0</v>
          </cell>
          <cell r="DN746">
            <v>0</v>
          </cell>
          <cell r="DO746">
            <v>0</v>
          </cell>
          <cell r="DP746">
            <v>0</v>
          </cell>
          <cell r="DQ746">
            <v>0</v>
          </cell>
          <cell r="DR746">
            <v>0</v>
          </cell>
          <cell r="DS746">
            <v>0</v>
          </cell>
          <cell r="DT746">
            <v>0</v>
          </cell>
          <cell r="DU746">
            <v>0</v>
          </cell>
          <cell r="DV746">
            <v>0</v>
          </cell>
          <cell r="DW746">
            <v>0</v>
          </cell>
          <cell r="DX746">
            <v>0</v>
          </cell>
          <cell r="DY746">
            <v>0</v>
          </cell>
          <cell r="DZ746">
            <v>0</v>
          </cell>
          <cell r="EA746">
            <v>0</v>
          </cell>
          <cell r="EB746">
            <v>0</v>
          </cell>
          <cell r="EC746">
            <v>0</v>
          </cell>
          <cell r="ED746">
            <v>0</v>
          </cell>
        </row>
        <row r="747"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  <cell r="BZ747">
            <v>0</v>
          </cell>
          <cell r="CA747">
            <v>0</v>
          </cell>
          <cell r="CB747">
            <v>0</v>
          </cell>
          <cell r="CC747">
            <v>0</v>
          </cell>
          <cell r="CD747">
            <v>0</v>
          </cell>
          <cell r="CE747">
            <v>0</v>
          </cell>
          <cell r="CF747">
            <v>0</v>
          </cell>
          <cell r="CG747">
            <v>0</v>
          </cell>
          <cell r="CH747">
            <v>0</v>
          </cell>
          <cell r="CI747">
            <v>0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P747">
            <v>0</v>
          </cell>
          <cell r="CQ747">
            <v>0</v>
          </cell>
          <cell r="CR747">
            <v>0</v>
          </cell>
          <cell r="CS747">
            <v>0</v>
          </cell>
          <cell r="CT747">
            <v>0</v>
          </cell>
          <cell r="CU747">
            <v>0</v>
          </cell>
          <cell r="CV747">
            <v>0</v>
          </cell>
          <cell r="CW747">
            <v>0</v>
          </cell>
          <cell r="CX747">
            <v>0</v>
          </cell>
          <cell r="CY747">
            <v>0</v>
          </cell>
          <cell r="CZ747">
            <v>0</v>
          </cell>
          <cell r="DA747">
            <v>0</v>
          </cell>
          <cell r="DB747">
            <v>0</v>
          </cell>
          <cell r="DC747">
            <v>0</v>
          </cell>
          <cell r="DD747">
            <v>0</v>
          </cell>
          <cell r="DE747">
            <v>0</v>
          </cell>
          <cell r="DF747">
            <v>0</v>
          </cell>
          <cell r="DG747">
            <v>0</v>
          </cell>
          <cell r="DH747">
            <v>0</v>
          </cell>
          <cell r="DI747">
            <v>0</v>
          </cell>
          <cell r="DJ747">
            <v>0</v>
          </cell>
          <cell r="DK747">
            <v>0</v>
          </cell>
          <cell r="DL747">
            <v>0</v>
          </cell>
          <cell r="DM747">
            <v>0</v>
          </cell>
          <cell r="DN747">
            <v>0</v>
          </cell>
          <cell r="DO747">
            <v>0</v>
          </cell>
          <cell r="DP747">
            <v>0</v>
          </cell>
          <cell r="DQ747">
            <v>0</v>
          </cell>
          <cell r="DR747">
            <v>0</v>
          </cell>
          <cell r="DS747">
            <v>0</v>
          </cell>
          <cell r="DT747">
            <v>0</v>
          </cell>
          <cell r="DU747">
            <v>0</v>
          </cell>
          <cell r="DV747">
            <v>0</v>
          </cell>
          <cell r="DW747">
            <v>0</v>
          </cell>
          <cell r="DX747">
            <v>0</v>
          </cell>
          <cell r="DY747">
            <v>0</v>
          </cell>
          <cell r="DZ747">
            <v>0</v>
          </cell>
          <cell r="EA747">
            <v>0</v>
          </cell>
          <cell r="EB747">
            <v>0</v>
          </cell>
          <cell r="EC747">
            <v>0</v>
          </cell>
          <cell r="ED747">
            <v>0</v>
          </cell>
        </row>
        <row r="748"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  <cell r="BZ748">
            <v>0</v>
          </cell>
          <cell r="CA748">
            <v>0</v>
          </cell>
          <cell r="CB748">
            <v>0</v>
          </cell>
          <cell r="CC748">
            <v>0</v>
          </cell>
          <cell r="CD748">
            <v>0</v>
          </cell>
          <cell r="CE748">
            <v>0</v>
          </cell>
          <cell r="CF748">
            <v>0</v>
          </cell>
          <cell r="CG748">
            <v>0</v>
          </cell>
          <cell r="CH748">
            <v>0</v>
          </cell>
          <cell r="CI748">
            <v>0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P748">
            <v>0</v>
          </cell>
          <cell r="CQ748">
            <v>0</v>
          </cell>
          <cell r="CR748">
            <v>0</v>
          </cell>
          <cell r="CS748">
            <v>0</v>
          </cell>
          <cell r="CT748">
            <v>0</v>
          </cell>
          <cell r="CU748">
            <v>0</v>
          </cell>
          <cell r="CV748">
            <v>0</v>
          </cell>
          <cell r="CW748">
            <v>0</v>
          </cell>
          <cell r="CX748">
            <v>0</v>
          </cell>
          <cell r="CY748">
            <v>0</v>
          </cell>
          <cell r="CZ748">
            <v>0</v>
          </cell>
          <cell r="DA748">
            <v>0</v>
          </cell>
          <cell r="DB748">
            <v>0</v>
          </cell>
          <cell r="DC748">
            <v>0</v>
          </cell>
          <cell r="DD748">
            <v>0</v>
          </cell>
          <cell r="DE748">
            <v>0</v>
          </cell>
          <cell r="DF748">
            <v>0</v>
          </cell>
          <cell r="DG748">
            <v>0</v>
          </cell>
          <cell r="DH748">
            <v>0</v>
          </cell>
          <cell r="DI748">
            <v>0</v>
          </cell>
          <cell r="DJ748">
            <v>0</v>
          </cell>
          <cell r="DK748">
            <v>0</v>
          </cell>
          <cell r="DL748">
            <v>0</v>
          </cell>
          <cell r="DM748">
            <v>0</v>
          </cell>
          <cell r="DN748">
            <v>0</v>
          </cell>
          <cell r="DO748">
            <v>0</v>
          </cell>
          <cell r="DP748">
            <v>0</v>
          </cell>
          <cell r="DQ748">
            <v>0</v>
          </cell>
          <cell r="DR748">
            <v>0</v>
          </cell>
          <cell r="DS748">
            <v>0</v>
          </cell>
          <cell r="DT748">
            <v>0</v>
          </cell>
          <cell r="DU748">
            <v>0</v>
          </cell>
          <cell r="DV748">
            <v>0</v>
          </cell>
          <cell r="DW748">
            <v>0</v>
          </cell>
          <cell r="DX748">
            <v>0</v>
          </cell>
          <cell r="DY748">
            <v>0</v>
          </cell>
          <cell r="DZ748">
            <v>0</v>
          </cell>
          <cell r="EA748">
            <v>0</v>
          </cell>
          <cell r="EB748">
            <v>0</v>
          </cell>
          <cell r="EC748">
            <v>0</v>
          </cell>
          <cell r="ED748">
            <v>0</v>
          </cell>
        </row>
        <row r="749"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BZ749">
            <v>0</v>
          </cell>
          <cell r="CA749">
            <v>0</v>
          </cell>
          <cell r="CB749">
            <v>0</v>
          </cell>
          <cell r="CC749">
            <v>0</v>
          </cell>
          <cell r="CD749">
            <v>0</v>
          </cell>
          <cell r="CE749">
            <v>0</v>
          </cell>
          <cell r="CF749">
            <v>0</v>
          </cell>
          <cell r="CG749">
            <v>0</v>
          </cell>
          <cell r="CH749">
            <v>0</v>
          </cell>
          <cell r="CI749">
            <v>0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P749">
            <v>0</v>
          </cell>
          <cell r="CQ749">
            <v>0</v>
          </cell>
          <cell r="CR749">
            <v>0</v>
          </cell>
          <cell r="CS749">
            <v>0</v>
          </cell>
          <cell r="CT749">
            <v>0</v>
          </cell>
          <cell r="CU749">
            <v>0</v>
          </cell>
          <cell r="CV749">
            <v>0</v>
          </cell>
          <cell r="CW749">
            <v>0</v>
          </cell>
          <cell r="CX749">
            <v>0</v>
          </cell>
          <cell r="CY749">
            <v>0</v>
          </cell>
          <cell r="CZ749">
            <v>0</v>
          </cell>
          <cell r="DA749">
            <v>0</v>
          </cell>
          <cell r="DB749">
            <v>0</v>
          </cell>
          <cell r="DC749">
            <v>0</v>
          </cell>
          <cell r="DD749">
            <v>0</v>
          </cell>
          <cell r="DE749">
            <v>0</v>
          </cell>
          <cell r="DF749">
            <v>0</v>
          </cell>
          <cell r="DG749">
            <v>0</v>
          </cell>
          <cell r="DH749">
            <v>0</v>
          </cell>
          <cell r="DI749">
            <v>0</v>
          </cell>
          <cell r="DJ749">
            <v>0</v>
          </cell>
          <cell r="DK749">
            <v>0</v>
          </cell>
          <cell r="DL749">
            <v>0</v>
          </cell>
          <cell r="DM749">
            <v>0</v>
          </cell>
          <cell r="DN749">
            <v>0</v>
          </cell>
          <cell r="DO749">
            <v>0</v>
          </cell>
          <cell r="DP749">
            <v>0</v>
          </cell>
          <cell r="DQ749">
            <v>0</v>
          </cell>
          <cell r="DR749">
            <v>0</v>
          </cell>
          <cell r="DS749">
            <v>0</v>
          </cell>
          <cell r="DT749">
            <v>0</v>
          </cell>
          <cell r="DU749">
            <v>0</v>
          </cell>
          <cell r="DV749">
            <v>0</v>
          </cell>
          <cell r="DW749">
            <v>0</v>
          </cell>
          <cell r="DX749">
            <v>0</v>
          </cell>
          <cell r="DY749">
            <v>0</v>
          </cell>
          <cell r="DZ749">
            <v>0</v>
          </cell>
          <cell r="EA749">
            <v>0</v>
          </cell>
          <cell r="EB749">
            <v>0</v>
          </cell>
          <cell r="EC749">
            <v>0</v>
          </cell>
          <cell r="ED749">
            <v>0</v>
          </cell>
        </row>
        <row r="750"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  <cell r="BL750">
            <v>0</v>
          </cell>
          <cell r="BM750">
            <v>0</v>
          </cell>
          <cell r="BN750">
            <v>0</v>
          </cell>
          <cell r="BO750">
            <v>0</v>
          </cell>
          <cell r="BP750">
            <v>0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  <cell r="BW750">
            <v>0</v>
          </cell>
          <cell r="BX750">
            <v>0</v>
          </cell>
          <cell r="BY750">
            <v>0</v>
          </cell>
          <cell r="BZ750">
            <v>0</v>
          </cell>
          <cell r="CA750">
            <v>0</v>
          </cell>
          <cell r="CB750">
            <v>0</v>
          </cell>
          <cell r="CC750">
            <v>0</v>
          </cell>
          <cell r="CD750">
            <v>0</v>
          </cell>
          <cell r="CE750">
            <v>0</v>
          </cell>
          <cell r="CF750">
            <v>0</v>
          </cell>
          <cell r="CG750">
            <v>0</v>
          </cell>
          <cell r="CH750">
            <v>0</v>
          </cell>
          <cell r="CI750">
            <v>0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P750">
            <v>0</v>
          </cell>
          <cell r="CQ750">
            <v>0</v>
          </cell>
          <cell r="CR750">
            <v>0</v>
          </cell>
          <cell r="CS750">
            <v>0</v>
          </cell>
          <cell r="CT750">
            <v>0</v>
          </cell>
          <cell r="CU750">
            <v>0</v>
          </cell>
          <cell r="CV750">
            <v>0</v>
          </cell>
          <cell r="CW750">
            <v>0</v>
          </cell>
          <cell r="CX750">
            <v>0</v>
          </cell>
          <cell r="CY750">
            <v>0</v>
          </cell>
          <cell r="CZ750">
            <v>0</v>
          </cell>
          <cell r="DA750">
            <v>0</v>
          </cell>
          <cell r="DB750">
            <v>0</v>
          </cell>
          <cell r="DC750">
            <v>0</v>
          </cell>
          <cell r="DD750">
            <v>0</v>
          </cell>
          <cell r="DE750">
            <v>0</v>
          </cell>
          <cell r="DF750">
            <v>0</v>
          </cell>
          <cell r="DG750">
            <v>0</v>
          </cell>
          <cell r="DH750">
            <v>0</v>
          </cell>
          <cell r="DI750">
            <v>0</v>
          </cell>
          <cell r="DJ750">
            <v>0</v>
          </cell>
          <cell r="DK750">
            <v>0</v>
          </cell>
          <cell r="DL750">
            <v>0</v>
          </cell>
          <cell r="DM750">
            <v>0</v>
          </cell>
          <cell r="DN750">
            <v>0</v>
          </cell>
          <cell r="DO750">
            <v>0</v>
          </cell>
          <cell r="DP750">
            <v>0</v>
          </cell>
          <cell r="DQ750">
            <v>0</v>
          </cell>
          <cell r="DR750">
            <v>0</v>
          </cell>
          <cell r="DS750">
            <v>0</v>
          </cell>
          <cell r="DT750">
            <v>0</v>
          </cell>
          <cell r="DU750">
            <v>0</v>
          </cell>
          <cell r="DV750">
            <v>0</v>
          </cell>
          <cell r="DW750">
            <v>0</v>
          </cell>
          <cell r="DX750">
            <v>0</v>
          </cell>
          <cell r="DY750">
            <v>0</v>
          </cell>
          <cell r="DZ750">
            <v>0</v>
          </cell>
          <cell r="EA750">
            <v>0</v>
          </cell>
          <cell r="EB750">
            <v>0</v>
          </cell>
          <cell r="EC750">
            <v>0</v>
          </cell>
          <cell r="ED750">
            <v>0</v>
          </cell>
        </row>
        <row r="751"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0</v>
          </cell>
          <cell r="BW751">
            <v>0</v>
          </cell>
          <cell r="BX751">
            <v>0</v>
          </cell>
          <cell r="BY751">
            <v>0</v>
          </cell>
          <cell r="BZ751">
            <v>0</v>
          </cell>
          <cell r="CA751">
            <v>0</v>
          </cell>
          <cell r="CB751">
            <v>0</v>
          </cell>
          <cell r="CC751">
            <v>0</v>
          </cell>
          <cell r="CD751">
            <v>0</v>
          </cell>
          <cell r="CE751">
            <v>0</v>
          </cell>
          <cell r="CF751">
            <v>0</v>
          </cell>
          <cell r="CG751">
            <v>0</v>
          </cell>
          <cell r="CH751">
            <v>0</v>
          </cell>
          <cell r="CI751">
            <v>0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P751">
            <v>0</v>
          </cell>
          <cell r="CQ751">
            <v>0</v>
          </cell>
          <cell r="CR751">
            <v>0</v>
          </cell>
          <cell r="CS751">
            <v>0</v>
          </cell>
          <cell r="CT751">
            <v>0</v>
          </cell>
          <cell r="CU751">
            <v>0</v>
          </cell>
          <cell r="CV751">
            <v>0</v>
          </cell>
          <cell r="CW751">
            <v>0</v>
          </cell>
          <cell r="CX751">
            <v>0</v>
          </cell>
          <cell r="CY751">
            <v>0</v>
          </cell>
          <cell r="CZ751">
            <v>0</v>
          </cell>
          <cell r="DA751">
            <v>0</v>
          </cell>
          <cell r="DB751">
            <v>0</v>
          </cell>
          <cell r="DC751">
            <v>0</v>
          </cell>
          <cell r="DD751">
            <v>0</v>
          </cell>
          <cell r="DE751">
            <v>0</v>
          </cell>
          <cell r="DF751">
            <v>0</v>
          </cell>
          <cell r="DG751">
            <v>0</v>
          </cell>
          <cell r="DH751">
            <v>0</v>
          </cell>
          <cell r="DI751">
            <v>0</v>
          </cell>
          <cell r="DJ751">
            <v>0</v>
          </cell>
          <cell r="DK751">
            <v>0</v>
          </cell>
          <cell r="DL751">
            <v>0</v>
          </cell>
          <cell r="DM751">
            <v>0</v>
          </cell>
          <cell r="DN751">
            <v>0</v>
          </cell>
          <cell r="DO751">
            <v>0</v>
          </cell>
          <cell r="DP751">
            <v>0</v>
          </cell>
          <cell r="DQ751">
            <v>0</v>
          </cell>
          <cell r="DR751">
            <v>0</v>
          </cell>
          <cell r="DS751">
            <v>0</v>
          </cell>
          <cell r="DT751">
            <v>0</v>
          </cell>
          <cell r="DU751">
            <v>0</v>
          </cell>
          <cell r="DV751">
            <v>0</v>
          </cell>
          <cell r="DW751">
            <v>0</v>
          </cell>
          <cell r="DX751">
            <v>0</v>
          </cell>
          <cell r="DY751">
            <v>0</v>
          </cell>
          <cell r="DZ751">
            <v>0</v>
          </cell>
          <cell r="EA751">
            <v>0</v>
          </cell>
          <cell r="EB751">
            <v>0</v>
          </cell>
          <cell r="EC751">
            <v>0</v>
          </cell>
          <cell r="ED751">
            <v>0</v>
          </cell>
        </row>
        <row r="753">
          <cell r="A753" t="str">
            <v>Burn Rate (MMBtu/MWh)</v>
          </cell>
        </row>
        <row r="754"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1E-3</v>
          </cell>
          <cell r="M754">
            <v>1E-3</v>
          </cell>
          <cell r="N754">
            <v>1E-3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  <cell r="BN754">
            <v>0</v>
          </cell>
          <cell r="BO754">
            <v>0</v>
          </cell>
          <cell r="BP754">
            <v>0</v>
          </cell>
          <cell r="BQ754">
            <v>0</v>
          </cell>
          <cell r="BR754">
            <v>0</v>
          </cell>
          <cell r="BS754">
            <v>0</v>
          </cell>
          <cell r="BT754">
            <v>0</v>
          </cell>
          <cell r="BU754">
            <v>0</v>
          </cell>
          <cell r="BV754">
            <v>0</v>
          </cell>
          <cell r="BW754">
            <v>0</v>
          </cell>
          <cell r="BX754">
            <v>0</v>
          </cell>
          <cell r="BY754">
            <v>0</v>
          </cell>
          <cell r="BZ754">
            <v>0</v>
          </cell>
          <cell r="CA754">
            <v>0</v>
          </cell>
          <cell r="CB754">
            <v>0</v>
          </cell>
          <cell r="CC754">
            <v>0</v>
          </cell>
          <cell r="CD754">
            <v>0</v>
          </cell>
          <cell r="CE754">
            <v>0</v>
          </cell>
          <cell r="CF754">
            <v>0</v>
          </cell>
          <cell r="CG754">
            <v>0</v>
          </cell>
          <cell r="CH754">
            <v>0</v>
          </cell>
          <cell r="CI754">
            <v>0</v>
          </cell>
          <cell r="CJ754">
            <v>0</v>
          </cell>
          <cell r="CK754">
            <v>0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P754">
            <v>0</v>
          </cell>
          <cell r="CQ754">
            <v>0</v>
          </cell>
          <cell r="CR754">
            <v>0</v>
          </cell>
          <cell r="CS754">
            <v>0</v>
          </cell>
          <cell r="CT754">
            <v>0</v>
          </cell>
          <cell r="CU754">
            <v>0</v>
          </cell>
          <cell r="CV754">
            <v>0</v>
          </cell>
          <cell r="CW754">
            <v>0</v>
          </cell>
          <cell r="CX754">
            <v>0</v>
          </cell>
          <cell r="CY754">
            <v>0</v>
          </cell>
          <cell r="CZ754">
            <v>0</v>
          </cell>
          <cell r="DA754">
            <v>0</v>
          </cell>
          <cell r="DB754">
            <v>0</v>
          </cell>
          <cell r="DC754">
            <v>0</v>
          </cell>
          <cell r="DD754">
            <v>0</v>
          </cell>
          <cell r="DE754">
            <v>0</v>
          </cell>
          <cell r="DF754">
            <v>0</v>
          </cell>
          <cell r="DG754">
            <v>0</v>
          </cell>
          <cell r="DH754">
            <v>0</v>
          </cell>
          <cell r="DI754">
            <v>0</v>
          </cell>
          <cell r="DJ754">
            <v>0</v>
          </cell>
          <cell r="DK754">
            <v>0</v>
          </cell>
          <cell r="DL754">
            <v>0</v>
          </cell>
          <cell r="DM754">
            <v>0</v>
          </cell>
          <cell r="DN754">
            <v>0</v>
          </cell>
          <cell r="DO754">
            <v>0</v>
          </cell>
          <cell r="DP754">
            <v>0</v>
          </cell>
          <cell r="DQ754">
            <v>0</v>
          </cell>
          <cell r="DR754">
            <v>0</v>
          </cell>
          <cell r="DS754">
            <v>0</v>
          </cell>
          <cell r="DT754">
            <v>0</v>
          </cell>
          <cell r="DU754">
            <v>0</v>
          </cell>
          <cell r="DV754">
            <v>0</v>
          </cell>
          <cell r="DW754">
            <v>0</v>
          </cell>
          <cell r="DX754">
            <v>0</v>
          </cell>
          <cell r="DY754">
            <v>0</v>
          </cell>
          <cell r="DZ754">
            <v>0</v>
          </cell>
          <cell r="EA754">
            <v>0</v>
          </cell>
          <cell r="EB754">
            <v>0</v>
          </cell>
          <cell r="EC754">
            <v>0</v>
          </cell>
          <cell r="ED754">
            <v>0</v>
          </cell>
          <cell r="EE754">
            <v>0</v>
          </cell>
        </row>
        <row r="755">
          <cell r="F755">
            <v>2E-3</v>
          </cell>
          <cell r="G755">
            <v>1E-3</v>
          </cell>
          <cell r="H755">
            <v>3.0000000000000001E-3</v>
          </cell>
          <cell r="I755">
            <v>3.0000000000000001E-3</v>
          </cell>
          <cell r="J755">
            <v>2E-3</v>
          </cell>
          <cell r="K755">
            <v>4.0000000000000001E-3</v>
          </cell>
          <cell r="L755">
            <v>2E-3</v>
          </cell>
          <cell r="M755">
            <v>1E-3</v>
          </cell>
          <cell r="N755">
            <v>5.0000000000000001E-3</v>
          </cell>
          <cell r="O755">
            <v>2E-3</v>
          </cell>
          <cell r="P755">
            <v>1E-3</v>
          </cell>
          <cell r="Q755">
            <v>1E-3</v>
          </cell>
          <cell r="R755">
            <v>2E-3</v>
          </cell>
          <cell r="S755">
            <v>1E-3</v>
          </cell>
          <cell r="T755">
            <v>1E-3</v>
          </cell>
          <cell r="U755">
            <v>3.0000000000000001E-3</v>
          </cell>
          <cell r="V755">
            <v>0</v>
          </cell>
          <cell r="W755">
            <v>0</v>
          </cell>
          <cell r="X755">
            <v>2E-3</v>
          </cell>
          <cell r="Y755">
            <v>2E-3</v>
          </cell>
          <cell r="Z755">
            <v>2E-3</v>
          </cell>
          <cell r="AA755">
            <v>2E-3</v>
          </cell>
          <cell r="AB755">
            <v>1E-3</v>
          </cell>
          <cell r="AC755">
            <v>0</v>
          </cell>
          <cell r="AD755">
            <v>1E-3</v>
          </cell>
          <cell r="AE755">
            <v>2E-3</v>
          </cell>
          <cell r="AF755">
            <v>3.0000000000000001E-3</v>
          </cell>
          <cell r="AG755">
            <v>1E-3</v>
          </cell>
          <cell r="AH755">
            <v>1E-3</v>
          </cell>
          <cell r="AI755">
            <v>0</v>
          </cell>
          <cell r="AJ755">
            <v>2E-3</v>
          </cell>
          <cell r="AK755">
            <v>2E-3</v>
          </cell>
          <cell r="AL755">
            <v>1E-3</v>
          </cell>
          <cell r="AM755">
            <v>2E-3</v>
          </cell>
          <cell r="AN755">
            <v>5.0000000000000001E-3</v>
          </cell>
          <cell r="AO755">
            <v>3.0000000000000001E-3</v>
          </cell>
          <cell r="AP755">
            <v>1E-3</v>
          </cell>
          <cell r="AQ755">
            <v>1E-3</v>
          </cell>
          <cell r="AR755">
            <v>1E-3</v>
          </cell>
          <cell r="AS755">
            <v>1E-3</v>
          </cell>
          <cell r="AT755">
            <v>2E-3</v>
          </cell>
          <cell r="AU755">
            <v>1E-3</v>
          </cell>
          <cell r="AV755">
            <v>0</v>
          </cell>
          <cell r="AW755">
            <v>0</v>
          </cell>
          <cell r="AX755">
            <v>1E-3</v>
          </cell>
          <cell r="AY755">
            <v>2E-3</v>
          </cell>
          <cell r="AZ755">
            <v>2E-3</v>
          </cell>
          <cell r="BA755">
            <v>3.0000000000000001E-3</v>
          </cell>
          <cell r="BB755">
            <v>1E-3</v>
          </cell>
          <cell r="BC755">
            <v>1E-3</v>
          </cell>
          <cell r="BD755">
            <v>1E-3</v>
          </cell>
          <cell r="BE755">
            <v>1E-3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1E-3</v>
          </cell>
          <cell r="BL755">
            <v>1E-3</v>
          </cell>
          <cell r="BM755">
            <v>1E-3</v>
          </cell>
          <cell r="BN755">
            <v>2E-3</v>
          </cell>
          <cell r="BO755">
            <v>1E-3</v>
          </cell>
          <cell r="BP755">
            <v>0</v>
          </cell>
          <cell r="BQ755">
            <v>0</v>
          </cell>
          <cell r="BR755">
            <v>-1E-3</v>
          </cell>
          <cell r="BS755">
            <v>0</v>
          </cell>
          <cell r="BT755">
            <v>-4.0000000000000001E-3</v>
          </cell>
          <cell r="BU755">
            <v>1E-3</v>
          </cell>
          <cell r="BV755">
            <v>1E-3</v>
          </cell>
          <cell r="BW755">
            <v>0</v>
          </cell>
          <cell r="BX755">
            <v>0</v>
          </cell>
          <cell r="BY755">
            <v>3.0000000000000001E-3</v>
          </cell>
          <cell r="BZ755">
            <v>1E-3</v>
          </cell>
          <cell r="CA755">
            <v>-1.2999999999999999E-2</v>
          </cell>
          <cell r="CB755">
            <v>0</v>
          </cell>
          <cell r="CC755">
            <v>0</v>
          </cell>
          <cell r="CD755">
            <v>-2E-3</v>
          </cell>
          <cell r="CE755">
            <v>1E-3</v>
          </cell>
          <cell r="CF755">
            <v>1E-3</v>
          </cell>
          <cell r="CG755">
            <v>0</v>
          </cell>
          <cell r="CH755">
            <v>1E-3</v>
          </cell>
          <cell r="CI755">
            <v>0</v>
          </cell>
          <cell r="CJ755">
            <v>0</v>
          </cell>
          <cell r="CK755">
            <v>3.0000000000000001E-3</v>
          </cell>
          <cell r="CL755">
            <v>2E-3</v>
          </cell>
          <cell r="CM755">
            <v>2E-3</v>
          </cell>
          <cell r="CN755">
            <v>2E-3</v>
          </cell>
          <cell r="CO755">
            <v>1E-3</v>
          </cell>
          <cell r="CP755">
            <v>0</v>
          </cell>
          <cell r="CQ755">
            <v>1E-3</v>
          </cell>
          <cell r="CR755">
            <v>0</v>
          </cell>
          <cell r="CS755">
            <v>0</v>
          </cell>
          <cell r="CT755">
            <v>-4.0000000000000001E-3</v>
          </cell>
          <cell r="CU755">
            <v>0</v>
          </cell>
          <cell r="CV755">
            <v>0</v>
          </cell>
          <cell r="CW755">
            <v>-1E-3</v>
          </cell>
          <cell r="CX755">
            <v>0</v>
          </cell>
          <cell r="CY755">
            <v>2E-3</v>
          </cell>
          <cell r="CZ755">
            <v>2E-3</v>
          </cell>
          <cell r="DA755">
            <v>0</v>
          </cell>
          <cell r="DB755">
            <v>0</v>
          </cell>
          <cell r="DC755">
            <v>1E-3</v>
          </cell>
          <cell r="DD755">
            <v>0</v>
          </cell>
          <cell r="DE755">
            <v>0</v>
          </cell>
          <cell r="DF755">
            <v>0</v>
          </cell>
          <cell r="DG755">
            <v>0</v>
          </cell>
          <cell r="DH755">
            <v>0</v>
          </cell>
          <cell r="DI755">
            <v>0</v>
          </cell>
          <cell r="DJ755">
            <v>0</v>
          </cell>
          <cell r="DK755">
            <v>0</v>
          </cell>
          <cell r="DL755">
            <v>0</v>
          </cell>
          <cell r="DM755">
            <v>0</v>
          </cell>
          <cell r="DN755">
            <v>0</v>
          </cell>
          <cell r="DO755">
            <v>0</v>
          </cell>
          <cell r="DP755">
            <v>0</v>
          </cell>
          <cell r="DQ755">
            <v>0</v>
          </cell>
          <cell r="DR755">
            <v>0</v>
          </cell>
          <cell r="DS755">
            <v>0</v>
          </cell>
          <cell r="DT755">
            <v>0</v>
          </cell>
          <cell r="DU755">
            <v>0</v>
          </cell>
          <cell r="DV755">
            <v>0</v>
          </cell>
          <cell r="DW755">
            <v>0</v>
          </cell>
          <cell r="DX755">
            <v>0</v>
          </cell>
          <cell r="DY755">
            <v>0</v>
          </cell>
          <cell r="DZ755">
            <v>0</v>
          </cell>
          <cell r="EA755">
            <v>0</v>
          </cell>
          <cell r="EB755">
            <v>0</v>
          </cell>
          <cell r="EC755">
            <v>0</v>
          </cell>
          <cell r="ED755">
            <v>0</v>
          </cell>
          <cell r="EE755">
            <v>0</v>
          </cell>
        </row>
        <row r="756"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BM756">
            <v>0</v>
          </cell>
          <cell r="BN756">
            <v>0</v>
          </cell>
          <cell r="BO756">
            <v>0</v>
          </cell>
          <cell r="BP756">
            <v>0</v>
          </cell>
          <cell r="BQ756">
            <v>0</v>
          </cell>
          <cell r="BR756">
            <v>0</v>
          </cell>
          <cell r="BS756">
            <v>0</v>
          </cell>
          <cell r="BT756">
            <v>0</v>
          </cell>
          <cell r="BU756">
            <v>0</v>
          </cell>
          <cell r="BV756">
            <v>0</v>
          </cell>
          <cell r="BW756">
            <v>1E-3</v>
          </cell>
          <cell r="BX756">
            <v>0</v>
          </cell>
          <cell r="BY756">
            <v>0</v>
          </cell>
          <cell r="BZ756">
            <v>0</v>
          </cell>
          <cell r="CA756">
            <v>0</v>
          </cell>
          <cell r="CB756">
            <v>0</v>
          </cell>
          <cell r="CC756">
            <v>0</v>
          </cell>
          <cell r="CD756">
            <v>0</v>
          </cell>
          <cell r="CE756">
            <v>0</v>
          </cell>
          <cell r="CF756">
            <v>0</v>
          </cell>
          <cell r="CG756">
            <v>0</v>
          </cell>
          <cell r="CH756">
            <v>0</v>
          </cell>
          <cell r="CI756">
            <v>0</v>
          </cell>
          <cell r="CJ756">
            <v>0</v>
          </cell>
          <cell r="CK756">
            <v>0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P756">
            <v>0</v>
          </cell>
          <cell r="CQ756">
            <v>0</v>
          </cell>
          <cell r="CR756">
            <v>0</v>
          </cell>
          <cell r="CS756">
            <v>0</v>
          </cell>
          <cell r="CT756">
            <v>0</v>
          </cell>
          <cell r="CU756">
            <v>0</v>
          </cell>
          <cell r="CV756">
            <v>0</v>
          </cell>
          <cell r="CW756">
            <v>0</v>
          </cell>
          <cell r="CX756">
            <v>0</v>
          </cell>
          <cell r="CY756">
            <v>0</v>
          </cell>
          <cell r="CZ756">
            <v>0</v>
          </cell>
          <cell r="DA756">
            <v>0</v>
          </cell>
          <cell r="DB756">
            <v>0</v>
          </cell>
          <cell r="DC756">
            <v>0</v>
          </cell>
          <cell r="DD756">
            <v>0</v>
          </cell>
          <cell r="DE756">
            <v>0</v>
          </cell>
          <cell r="DF756">
            <v>0</v>
          </cell>
          <cell r="DG756">
            <v>0</v>
          </cell>
          <cell r="DH756">
            <v>0</v>
          </cell>
          <cell r="DI756">
            <v>0</v>
          </cell>
          <cell r="DJ756">
            <v>0</v>
          </cell>
          <cell r="DK756">
            <v>0</v>
          </cell>
          <cell r="DL756">
            <v>0</v>
          </cell>
          <cell r="DM756">
            <v>0</v>
          </cell>
          <cell r="DN756">
            <v>0</v>
          </cell>
          <cell r="DO756">
            <v>0</v>
          </cell>
          <cell r="DP756">
            <v>0</v>
          </cell>
          <cell r="DQ756">
            <v>0</v>
          </cell>
          <cell r="DR756">
            <v>0</v>
          </cell>
          <cell r="DS756">
            <v>0</v>
          </cell>
          <cell r="DT756">
            <v>0</v>
          </cell>
          <cell r="DU756">
            <v>0</v>
          </cell>
          <cell r="DV756">
            <v>0</v>
          </cell>
          <cell r="DW756">
            <v>0</v>
          </cell>
          <cell r="DX756">
            <v>0</v>
          </cell>
          <cell r="DY756">
            <v>0</v>
          </cell>
          <cell r="DZ756">
            <v>0</v>
          </cell>
          <cell r="EA756">
            <v>0</v>
          </cell>
          <cell r="EB756">
            <v>0</v>
          </cell>
          <cell r="EC756">
            <v>0</v>
          </cell>
          <cell r="ED756">
            <v>0</v>
          </cell>
          <cell r="EE756">
            <v>0</v>
          </cell>
        </row>
        <row r="757"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0</v>
          </cell>
          <cell r="BN757">
            <v>0</v>
          </cell>
          <cell r="BO757">
            <v>0</v>
          </cell>
          <cell r="BP757">
            <v>0</v>
          </cell>
          <cell r="BQ757">
            <v>0</v>
          </cell>
          <cell r="BR757">
            <v>0</v>
          </cell>
          <cell r="BS757">
            <v>0</v>
          </cell>
          <cell r="BT757">
            <v>0</v>
          </cell>
          <cell r="BU757">
            <v>0</v>
          </cell>
          <cell r="BV757">
            <v>0</v>
          </cell>
          <cell r="BW757">
            <v>0</v>
          </cell>
          <cell r="BX757">
            <v>0</v>
          </cell>
          <cell r="BY757">
            <v>0</v>
          </cell>
          <cell r="BZ757">
            <v>0</v>
          </cell>
          <cell r="CA757">
            <v>0</v>
          </cell>
          <cell r="CB757">
            <v>0</v>
          </cell>
          <cell r="CC757">
            <v>0</v>
          </cell>
          <cell r="CD757">
            <v>0</v>
          </cell>
          <cell r="CE757">
            <v>0</v>
          </cell>
          <cell r="CF757">
            <v>0</v>
          </cell>
          <cell r="CG757">
            <v>0</v>
          </cell>
          <cell r="CH757">
            <v>0</v>
          </cell>
          <cell r="CI757">
            <v>0</v>
          </cell>
          <cell r="CJ757">
            <v>0</v>
          </cell>
          <cell r="CK757">
            <v>1E-3</v>
          </cell>
          <cell r="CL757">
            <v>0</v>
          </cell>
          <cell r="CM757">
            <v>1E-3</v>
          </cell>
          <cell r="CN757">
            <v>0</v>
          </cell>
          <cell r="CO757">
            <v>0</v>
          </cell>
          <cell r="CP757">
            <v>0</v>
          </cell>
          <cell r="CQ757">
            <v>0</v>
          </cell>
          <cell r="CR757">
            <v>0</v>
          </cell>
          <cell r="CS757">
            <v>0</v>
          </cell>
          <cell r="CT757">
            <v>0</v>
          </cell>
          <cell r="CU757">
            <v>0</v>
          </cell>
          <cell r="CV757">
            <v>0</v>
          </cell>
          <cell r="CW757">
            <v>0</v>
          </cell>
          <cell r="CX757">
            <v>0</v>
          </cell>
          <cell r="CY757">
            <v>0</v>
          </cell>
          <cell r="CZ757">
            <v>0</v>
          </cell>
          <cell r="DA757">
            <v>1E-3</v>
          </cell>
          <cell r="DB757">
            <v>0</v>
          </cell>
          <cell r="DC757">
            <v>0</v>
          </cell>
          <cell r="DD757">
            <v>0</v>
          </cell>
          <cell r="DE757">
            <v>0</v>
          </cell>
          <cell r="DF757">
            <v>0</v>
          </cell>
          <cell r="DG757">
            <v>0</v>
          </cell>
          <cell r="DH757">
            <v>0</v>
          </cell>
          <cell r="DI757">
            <v>0</v>
          </cell>
          <cell r="DJ757">
            <v>0</v>
          </cell>
          <cell r="DK757">
            <v>0</v>
          </cell>
          <cell r="DL757">
            <v>0</v>
          </cell>
          <cell r="DM757">
            <v>0</v>
          </cell>
          <cell r="DN757">
            <v>0</v>
          </cell>
          <cell r="DO757">
            <v>0</v>
          </cell>
          <cell r="DP757">
            <v>0</v>
          </cell>
          <cell r="DQ757">
            <v>0</v>
          </cell>
          <cell r="DR757">
            <v>0</v>
          </cell>
          <cell r="DS757">
            <v>0</v>
          </cell>
          <cell r="DT757">
            <v>0</v>
          </cell>
          <cell r="DU757">
            <v>0</v>
          </cell>
          <cell r="DV757">
            <v>0</v>
          </cell>
          <cell r="DW757">
            <v>0</v>
          </cell>
          <cell r="DX757">
            <v>0</v>
          </cell>
          <cell r="DY757">
            <v>0</v>
          </cell>
          <cell r="DZ757">
            <v>0</v>
          </cell>
          <cell r="EA757">
            <v>0</v>
          </cell>
          <cell r="EB757">
            <v>0</v>
          </cell>
          <cell r="EC757">
            <v>0</v>
          </cell>
          <cell r="ED757">
            <v>0</v>
          </cell>
          <cell r="EE757">
            <v>0</v>
          </cell>
        </row>
        <row r="758"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1E-3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  <cell r="BQ758">
            <v>0</v>
          </cell>
          <cell r="BR758">
            <v>0</v>
          </cell>
          <cell r="BS758">
            <v>0</v>
          </cell>
          <cell r="BT758">
            <v>0</v>
          </cell>
          <cell r="BU758">
            <v>0</v>
          </cell>
          <cell r="BV758">
            <v>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0</v>
          </cell>
          <cell r="CB758">
            <v>0</v>
          </cell>
          <cell r="CC758">
            <v>0</v>
          </cell>
          <cell r="CD758">
            <v>0</v>
          </cell>
          <cell r="CE758">
            <v>0</v>
          </cell>
          <cell r="CF758">
            <v>0</v>
          </cell>
          <cell r="CG758">
            <v>0</v>
          </cell>
          <cell r="CH758">
            <v>0</v>
          </cell>
          <cell r="CI758">
            <v>0</v>
          </cell>
          <cell r="CJ758">
            <v>0</v>
          </cell>
          <cell r="CK758">
            <v>0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P758">
            <v>0</v>
          </cell>
          <cell r="CQ758">
            <v>0</v>
          </cell>
          <cell r="CR758">
            <v>0</v>
          </cell>
          <cell r="CS758">
            <v>1E-3</v>
          </cell>
          <cell r="CT758">
            <v>0</v>
          </cell>
          <cell r="CU758">
            <v>0</v>
          </cell>
          <cell r="CV758">
            <v>0</v>
          </cell>
          <cell r="CW758">
            <v>0</v>
          </cell>
          <cell r="CX758">
            <v>0</v>
          </cell>
          <cell r="CY758">
            <v>0</v>
          </cell>
          <cell r="CZ758">
            <v>0</v>
          </cell>
          <cell r="DA758">
            <v>0</v>
          </cell>
          <cell r="DB758">
            <v>0</v>
          </cell>
          <cell r="DC758">
            <v>0</v>
          </cell>
          <cell r="DD758">
            <v>0</v>
          </cell>
          <cell r="DE758">
            <v>0</v>
          </cell>
          <cell r="DF758">
            <v>0</v>
          </cell>
          <cell r="DG758">
            <v>0</v>
          </cell>
          <cell r="DH758">
            <v>0</v>
          </cell>
          <cell r="DI758">
            <v>0</v>
          </cell>
          <cell r="DJ758">
            <v>0</v>
          </cell>
          <cell r="DK758">
            <v>0</v>
          </cell>
          <cell r="DL758">
            <v>0</v>
          </cell>
          <cell r="DM758">
            <v>0</v>
          </cell>
          <cell r="DN758">
            <v>0</v>
          </cell>
          <cell r="DO758">
            <v>0</v>
          </cell>
          <cell r="DP758">
            <v>0</v>
          </cell>
          <cell r="DQ758">
            <v>0</v>
          </cell>
          <cell r="DR758">
            <v>0</v>
          </cell>
          <cell r="DS758">
            <v>0</v>
          </cell>
          <cell r="DT758">
            <v>0</v>
          </cell>
          <cell r="DU758">
            <v>0</v>
          </cell>
          <cell r="DV758">
            <v>0</v>
          </cell>
          <cell r="DW758">
            <v>0</v>
          </cell>
          <cell r="DX758">
            <v>0</v>
          </cell>
          <cell r="DY758">
            <v>0</v>
          </cell>
          <cell r="DZ758">
            <v>0</v>
          </cell>
          <cell r="EA758">
            <v>0</v>
          </cell>
          <cell r="EB758">
            <v>0</v>
          </cell>
          <cell r="EC758">
            <v>0</v>
          </cell>
          <cell r="ED758">
            <v>0</v>
          </cell>
          <cell r="EE758">
            <v>0</v>
          </cell>
        </row>
        <row r="759">
          <cell r="F759">
            <v>1E-3</v>
          </cell>
          <cell r="G759">
            <v>1E-3</v>
          </cell>
          <cell r="H759">
            <v>3.0000000000000001E-3</v>
          </cell>
          <cell r="I759">
            <v>2E-3</v>
          </cell>
          <cell r="J759">
            <v>2E-3</v>
          </cell>
          <cell r="K759">
            <v>3.0000000000000001E-3</v>
          </cell>
          <cell r="L759">
            <v>1E-3</v>
          </cell>
          <cell r="M759">
            <v>1E-3</v>
          </cell>
          <cell r="N759">
            <v>2E-3</v>
          </cell>
          <cell r="O759">
            <v>3.0000000000000001E-3</v>
          </cell>
          <cell r="P759">
            <v>2E-3</v>
          </cell>
          <cell r="Q759">
            <v>1E-3</v>
          </cell>
          <cell r="R759">
            <v>1E-3</v>
          </cell>
          <cell r="S759">
            <v>1E-3</v>
          </cell>
          <cell r="T759">
            <v>1E-3</v>
          </cell>
          <cell r="U759">
            <v>1E-3</v>
          </cell>
          <cell r="V759">
            <v>1E-3</v>
          </cell>
          <cell r="W759">
            <v>3.0000000000000001E-3</v>
          </cell>
          <cell r="X759">
            <v>3.0000000000000001E-3</v>
          </cell>
          <cell r="Y759">
            <v>0</v>
          </cell>
          <cell r="Z759">
            <v>0</v>
          </cell>
          <cell r="AA759">
            <v>1E-3</v>
          </cell>
          <cell r="AB759">
            <v>1E-3</v>
          </cell>
          <cell r="AC759">
            <v>1E-3</v>
          </cell>
          <cell r="AD759">
            <v>0</v>
          </cell>
          <cell r="AE759">
            <v>1E-3</v>
          </cell>
          <cell r="AF759">
            <v>0</v>
          </cell>
          <cell r="AG759">
            <v>1E-3</v>
          </cell>
          <cell r="AH759">
            <v>1E-3</v>
          </cell>
          <cell r="AI759">
            <v>1E-3</v>
          </cell>
          <cell r="AJ759">
            <v>2E-3</v>
          </cell>
          <cell r="AK759">
            <v>1E-3</v>
          </cell>
          <cell r="AL759">
            <v>0</v>
          </cell>
          <cell r="AM759">
            <v>0</v>
          </cell>
          <cell r="AN759">
            <v>0</v>
          </cell>
          <cell r="AO759">
            <v>1E-3</v>
          </cell>
          <cell r="AP759">
            <v>1E-3</v>
          </cell>
          <cell r="AQ759">
            <v>0</v>
          </cell>
          <cell r="AR759">
            <v>1E-3</v>
          </cell>
          <cell r="AS759">
            <v>0</v>
          </cell>
          <cell r="AT759">
            <v>0</v>
          </cell>
          <cell r="AU759">
            <v>1E-3</v>
          </cell>
          <cell r="AV759">
            <v>1E-3</v>
          </cell>
          <cell r="AW759">
            <v>2E-3</v>
          </cell>
          <cell r="AX759">
            <v>1E-3</v>
          </cell>
          <cell r="AY759">
            <v>0</v>
          </cell>
          <cell r="AZ759">
            <v>0</v>
          </cell>
          <cell r="BA759">
            <v>0</v>
          </cell>
          <cell r="BB759">
            <v>1E-3</v>
          </cell>
          <cell r="BC759">
            <v>0</v>
          </cell>
          <cell r="BD759">
            <v>0</v>
          </cell>
          <cell r="BE759">
            <v>1E-3</v>
          </cell>
          <cell r="BF759">
            <v>1E-3</v>
          </cell>
          <cell r="BG759">
            <v>0</v>
          </cell>
          <cell r="BH759">
            <v>1E-3</v>
          </cell>
          <cell r="BI759">
            <v>0</v>
          </cell>
          <cell r="BJ759">
            <v>2E-3</v>
          </cell>
          <cell r="BK759">
            <v>1E-3</v>
          </cell>
          <cell r="BL759">
            <v>1E-3</v>
          </cell>
          <cell r="BM759">
            <v>0</v>
          </cell>
          <cell r="BN759">
            <v>1E-3</v>
          </cell>
          <cell r="BO759">
            <v>1E-3</v>
          </cell>
          <cell r="BP759">
            <v>0</v>
          </cell>
          <cell r="BQ759">
            <v>0</v>
          </cell>
          <cell r="BR759">
            <v>1E-3</v>
          </cell>
          <cell r="BS759">
            <v>0</v>
          </cell>
          <cell r="BT759">
            <v>0</v>
          </cell>
          <cell r="BU759">
            <v>1E-3</v>
          </cell>
          <cell r="BV759">
            <v>0</v>
          </cell>
          <cell r="BW759">
            <v>1E-3</v>
          </cell>
          <cell r="BX759">
            <v>1E-3</v>
          </cell>
          <cell r="BY759">
            <v>0</v>
          </cell>
          <cell r="BZ759">
            <v>0</v>
          </cell>
          <cell r="CA759">
            <v>1E-3</v>
          </cell>
          <cell r="CB759">
            <v>0</v>
          </cell>
          <cell r="CC759">
            <v>0</v>
          </cell>
          <cell r="CD759">
            <v>0</v>
          </cell>
          <cell r="CE759">
            <v>1E-3</v>
          </cell>
          <cell r="CF759">
            <v>0</v>
          </cell>
          <cell r="CG759">
            <v>0</v>
          </cell>
          <cell r="CH759">
            <v>1E-3</v>
          </cell>
          <cell r="CI759">
            <v>1E-3</v>
          </cell>
          <cell r="CJ759">
            <v>1E-3</v>
          </cell>
          <cell r="CK759">
            <v>1E-3</v>
          </cell>
          <cell r="CL759">
            <v>0</v>
          </cell>
          <cell r="CM759">
            <v>1E-3</v>
          </cell>
          <cell r="CN759">
            <v>1E-3</v>
          </cell>
          <cell r="CO759">
            <v>0</v>
          </cell>
          <cell r="CP759">
            <v>0</v>
          </cell>
          <cell r="CQ759">
            <v>0</v>
          </cell>
          <cell r="CR759">
            <v>1E-3</v>
          </cell>
          <cell r="CS759">
            <v>1E-3</v>
          </cell>
          <cell r="CT759">
            <v>0</v>
          </cell>
          <cell r="CU759">
            <v>1E-3</v>
          </cell>
          <cell r="CV759">
            <v>1E-3</v>
          </cell>
          <cell r="CW759">
            <v>1E-3</v>
          </cell>
          <cell r="CX759">
            <v>1E-3</v>
          </cell>
          <cell r="CY759">
            <v>0</v>
          </cell>
          <cell r="CZ759">
            <v>0</v>
          </cell>
          <cell r="DA759">
            <v>1E-3</v>
          </cell>
          <cell r="DB759">
            <v>0</v>
          </cell>
          <cell r="DC759">
            <v>0</v>
          </cell>
          <cell r="DD759">
            <v>0</v>
          </cell>
          <cell r="DE759">
            <v>0</v>
          </cell>
          <cell r="DF759">
            <v>1E-3</v>
          </cell>
          <cell r="DG759">
            <v>0</v>
          </cell>
          <cell r="DH759">
            <v>1E-3</v>
          </cell>
          <cell r="DI759">
            <v>0</v>
          </cell>
          <cell r="DJ759">
            <v>1E-3</v>
          </cell>
          <cell r="DK759">
            <v>1E-3</v>
          </cell>
          <cell r="DL759">
            <v>0</v>
          </cell>
          <cell r="DM759">
            <v>0</v>
          </cell>
          <cell r="DN759">
            <v>1E-3</v>
          </cell>
          <cell r="DO759">
            <v>0</v>
          </cell>
          <cell r="DP759">
            <v>0</v>
          </cell>
          <cell r="DQ759">
            <v>0</v>
          </cell>
          <cell r="DR759">
            <v>0</v>
          </cell>
          <cell r="DS759">
            <v>1E-3</v>
          </cell>
          <cell r="DT759">
            <v>0</v>
          </cell>
          <cell r="DU759">
            <v>0</v>
          </cell>
          <cell r="DV759">
            <v>0</v>
          </cell>
          <cell r="DW759">
            <v>1E-3</v>
          </cell>
          <cell r="DX759">
            <v>1E-3</v>
          </cell>
          <cell r="DY759">
            <v>0</v>
          </cell>
          <cell r="DZ759">
            <v>0</v>
          </cell>
          <cell r="EA759">
            <v>0</v>
          </cell>
          <cell r="EB759">
            <v>0</v>
          </cell>
          <cell r="EC759">
            <v>0</v>
          </cell>
          <cell r="ED759">
            <v>0</v>
          </cell>
          <cell r="EE759">
            <v>0</v>
          </cell>
        </row>
        <row r="760">
          <cell r="F760">
            <v>0</v>
          </cell>
          <cell r="G760">
            <v>0</v>
          </cell>
          <cell r="H760">
            <v>1E-3</v>
          </cell>
          <cell r="I760">
            <v>2E-3</v>
          </cell>
          <cell r="J760">
            <v>2E-3</v>
          </cell>
          <cell r="K760">
            <v>1E-3</v>
          </cell>
          <cell r="L760">
            <v>0</v>
          </cell>
          <cell r="M760">
            <v>0</v>
          </cell>
          <cell r="N760">
            <v>0</v>
          </cell>
          <cell r="O760">
            <v>1E-3</v>
          </cell>
          <cell r="P760">
            <v>1E-3</v>
          </cell>
          <cell r="Q760">
            <v>0</v>
          </cell>
          <cell r="R760">
            <v>1E-3</v>
          </cell>
          <cell r="S760">
            <v>0</v>
          </cell>
          <cell r="T760">
            <v>0</v>
          </cell>
          <cell r="U760">
            <v>1E-3</v>
          </cell>
          <cell r="V760">
            <v>2E-3</v>
          </cell>
          <cell r="W760">
            <v>3.0000000000000001E-3</v>
          </cell>
          <cell r="X760">
            <v>2E-3</v>
          </cell>
          <cell r="Y760">
            <v>0</v>
          </cell>
          <cell r="Z760">
            <v>0</v>
          </cell>
          <cell r="AA760">
            <v>1E-3</v>
          </cell>
          <cell r="AB760">
            <v>1E-3</v>
          </cell>
          <cell r="AC760">
            <v>0</v>
          </cell>
          <cell r="AD760">
            <v>0</v>
          </cell>
          <cell r="AE760">
            <v>1E-3</v>
          </cell>
          <cell r="AF760">
            <v>0</v>
          </cell>
          <cell r="AG760">
            <v>0</v>
          </cell>
          <cell r="AH760">
            <v>1E-3</v>
          </cell>
          <cell r="AI760">
            <v>1E-3</v>
          </cell>
          <cell r="AJ760">
            <v>2E-3</v>
          </cell>
          <cell r="AK760">
            <v>1E-3</v>
          </cell>
          <cell r="AL760">
            <v>0</v>
          </cell>
          <cell r="AM760">
            <v>0</v>
          </cell>
          <cell r="AN760">
            <v>0</v>
          </cell>
          <cell r="AO760">
            <v>1E-3</v>
          </cell>
          <cell r="AP760">
            <v>1E-3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1E-3</v>
          </cell>
          <cell r="AV760">
            <v>1E-3</v>
          </cell>
          <cell r="AW760">
            <v>2E-3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1E-3</v>
          </cell>
          <cell r="BC760">
            <v>0</v>
          </cell>
          <cell r="BD760">
            <v>0</v>
          </cell>
          <cell r="BE760">
            <v>1E-3</v>
          </cell>
          <cell r="BF760">
            <v>1E-3</v>
          </cell>
          <cell r="BG760">
            <v>0</v>
          </cell>
          <cell r="BH760">
            <v>1E-3</v>
          </cell>
          <cell r="BI760">
            <v>0</v>
          </cell>
          <cell r="BJ760">
            <v>0</v>
          </cell>
          <cell r="BK760">
            <v>1E-3</v>
          </cell>
          <cell r="BL760">
            <v>0</v>
          </cell>
          <cell r="BM760">
            <v>1E-3</v>
          </cell>
          <cell r="BN760">
            <v>1E-3</v>
          </cell>
          <cell r="BO760">
            <v>1E-3</v>
          </cell>
          <cell r="BP760">
            <v>0</v>
          </cell>
          <cell r="BQ760">
            <v>0</v>
          </cell>
          <cell r="BR760">
            <v>1E-3</v>
          </cell>
          <cell r="BS760">
            <v>1E-3</v>
          </cell>
          <cell r="BT760">
            <v>0</v>
          </cell>
          <cell r="BU760">
            <v>1E-3</v>
          </cell>
          <cell r="BV760">
            <v>1E-3</v>
          </cell>
          <cell r="BW760">
            <v>1E-3</v>
          </cell>
          <cell r="BX760">
            <v>1E-3</v>
          </cell>
          <cell r="BY760">
            <v>0</v>
          </cell>
          <cell r="BZ760">
            <v>0</v>
          </cell>
          <cell r="CA760">
            <v>1E-3</v>
          </cell>
          <cell r="CB760">
            <v>1E-3</v>
          </cell>
          <cell r="CC760">
            <v>1E-3</v>
          </cell>
          <cell r="CD760">
            <v>0</v>
          </cell>
          <cell r="CE760">
            <v>1E-3</v>
          </cell>
          <cell r="CF760">
            <v>1E-3</v>
          </cell>
          <cell r="CG760">
            <v>0</v>
          </cell>
          <cell r="CH760">
            <v>1E-3</v>
          </cell>
          <cell r="CI760">
            <v>0</v>
          </cell>
          <cell r="CJ760">
            <v>2E-3</v>
          </cell>
          <cell r="CK760">
            <v>0</v>
          </cell>
          <cell r="CL760">
            <v>1E-3</v>
          </cell>
          <cell r="CM760">
            <v>0</v>
          </cell>
          <cell r="CN760">
            <v>1E-3</v>
          </cell>
          <cell r="CO760">
            <v>0</v>
          </cell>
          <cell r="CP760">
            <v>0</v>
          </cell>
          <cell r="CQ760">
            <v>1E-3</v>
          </cell>
          <cell r="CR760">
            <v>1E-3</v>
          </cell>
          <cell r="CS760">
            <v>1E-3</v>
          </cell>
          <cell r="CT760">
            <v>0</v>
          </cell>
          <cell r="CU760">
            <v>0</v>
          </cell>
          <cell r="CV760">
            <v>0</v>
          </cell>
          <cell r="CW760">
            <v>1E-3</v>
          </cell>
          <cell r="CX760">
            <v>1E-3</v>
          </cell>
          <cell r="CY760">
            <v>0</v>
          </cell>
          <cell r="CZ760">
            <v>0</v>
          </cell>
          <cell r="DA760">
            <v>1E-3</v>
          </cell>
          <cell r="DB760">
            <v>1E-3</v>
          </cell>
          <cell r="DC760">
            <v>1E-3</v>
          </cell>
          <cell r="DD760">
            <v>0</v>
          </cell>
          <cell r="DE760">
            <v>0</v>
          </cell>
          <cell r="DF760">
            <v>0</v>
          </cell>
          <cell r="DG760">
            <v>0</v>
          </cell>
          <cell r="DH760">
            <v>0</v>
          </cell>
          <cell r="DI760">
            <v>0</v>
          </cell>
          <cell r="DJ760">
            <v>1E-3</v>
          </cell>
          <cell r="DK760">
            <v>1E-3</v>
          </cell>
          <cell r="DL760">
            <v>0</v>
          </cell>
          <cell r="DM760">
            <v>0</v>
          </cell>
          <cell r="DN760">
            <v>1E-3</v>
          </cell>
          <cell r="DO760">
            <v>0</v>
          </cell>
          <cell r="DP760">
            <v>0</v>
          </cell>
          <cell r="DQ760">
            <v>0</v>
          </cell>
          <cell r="DR760">
            <v>0</v>
          </cell>
          <cell r="DS760">
            <v>1E-3</v>
          </cell>
          <cell r="DT760">
            <v>0</v>
          </cell>
          <cell r="DU760">
            <v>0</v>
          </cell>
          <cell r="DV760">
            <v>1E-3</v>
          </cell>
          <cell r="DW760">
            <v>1E-3</v>
          </cell>
          <cell r="DX760">
            <v>1E-3</v>
          </cell>
          <cell r="DY760">
            <v>0</v>
          </cell>
          <cell r="DZ760">
            <v>0</v>
          </cell>
          <cell r="EA760">
            <v>1E-3</v>
          </cell>
          <cell r="EB760">
            <v>0</v>
          </cell>
          <cell r="EC760">
            <v>1E-3</v>
          </cell>
          <cell r="ED760">
            <v>1E-3</v>
          </cell>
          <cell r="EE760">
            <v>0</v>
          </cell>
        </row>
        <row r="761">
          <cell r="F761">
            <v>0</v>
          </cell>
          <cell r="G761">
            <v>0</v>
          </cell>
          <cell r="H761">
            <v>1E-3</v>
          </cell>
          <cell r="I761">
            <v>1E-3</v>
          </cell>
          <cell r="J761">
            <v>1E-3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1E-3</v>
          </cell>
          <cell r="P761">
            <v>1E-3</v>
          </cell>
          <cell r="Q761">
            <v>0</v>
          </cell>
          <cell r="R761">
            <v>1E-3</v>
          </cell>
          <cell r="S761">
            <v>1E-3</v>
          </cell>
          <cell r="T761">
            <v>0</v>
          </cell>
          <cell r="U761">
            <v>1E-3</v>
          </cell>
          <cell r="V761">
            <v>0</v>
          </cell>
          <cell r="W761">
            <v>0</v>
          </cell>
          <cell r="X761">
            <v>1E-3</v>
          </cell>
          <cell r="Y761">
            <v>1E-3</v>
          </cell>
          <cell r="Z761">
            <v>2E-3</v>
          </cell>
          <cell r="AA761">
            <v>2E-3</v>
          </cell>
          <cell r="AB761">
            <v>1E-3</v>
          </cell>
          <cell r="AC761">
            <v>0</v>
          </cell>
          <cell r="AD761">
            <v>1E-3</v>
          </cell>
          <cell r="AE761">
            <v>1E-3</v>
          </cell>
          <cell r="AF761">
            <v>1E-3</v>
          </cell>
          <cell r="AG761">
            <v>0</v>
          </cell>
          <cell r="AH761">
            <v>1E-3</v>
          </cell>
          <cell r="AI761">
            <v>0</v>
          </cell>
          <cell r="AJ761">
            <v>0</v>
          </cell>
          <cell r="AK761">
            <v>1E-3</v>
          </cell>
          <cell r="AL761">
            <v>1E-3</v>
          </cell>
          <cell r="AM761">
            <v>2E-3</v>
          </cell>
          <cell r="AN761">
            <v>2E-3</v>
          </cell>
          <cell r="AO761">
            <v>1E-3</v>
          </cell>
          <cell r="AP761">
            <v>0</v>
          </cell>
          <cell r="AQ761">
            <v>0</v>
          </cell>
          <cell r="AR761">
            <v>1E-3</v>
          </cell>
          <cell r="AS761">
            <v>1E-3</v>
          </cell>
          <cell r="AT761">
            <v>1E-3</v>
          </cell>
          <cell r="AU761">
            <v>1E-3</v>
          </cell>
          <cell r="AV761">
            <v>0</v>
          </cell>
          <cell r="AW761">
            <v>1E-3</v>
          </cell>
          <cell r="AX761">
            <v>1E-3</v>
          </cell>
          <cell r="AY761">
            <v>1E-3</v>
          </cell>
          <cell r="AZ761">
            <v>1E-3</v>
          </cell>
          <cell r="BA761">
            <v>1E-3</v>
          </cell>
          <cell r="BB761">
            <v>1E-3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-1E-3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BM761">
            <v>0</v>
          </cell>
          <cell r="BN761">
            <v>0</v>
          </cell>
          <cell r="BO761">
            <v>0</v>
          </cell>
          <cell r="BP761">
            <v>0</v>
          </cell>
          <cell r="BQ761">
            <v>0</v>
          </cell>
          <cell r="BR761">
            <v>0</v>
          </cell>
          <cell r="BS761">
            <v>0</v>
          </cell>
          <cell r="BT761">
            <v>2E-3</v>
          </cell>
          <cell r="BU761">
            <v>0</v>
          </cell>
          <cell r="BV761">
            <v>0</v>
          </cell>
          <cell r="BW761">
            <v>0</v>
          </cell>
          <cell r="BX761">
            <v>0</v>
          </cell>
          <cell r="BY761">
            <v>0</v>
          </cell>
          <cell r="BZ761">
            <v>0</v>
          </cell>
          <cell r="CA761">
            <v>0</v>
          </cell>
          <cell r="CB761">
            <v>0</v>
          </cell>
          <cell r="CC761">
            <v>0</v>
          </cell>
          <cell r="CD761">
            <v>0</v>
          </cell>
          <cell r="CE761">
            <v>0</v>
          </cell>
          <cell r="CF761">
            <v>0</v>
          </cell>
          <cell r="CG761">
            <v>0</v>
          </cell>
          <cell r="CH761">
            <v>0</v>
          </cell>
          <cell r="CI761">
            <v>0</v>
          </cell>
          <cell r="CJ761">
            <v>0</v>
          </cell>
          <cell r="CK761">
            <v>0</v>
          </cell>
          <cell r="CL761">
            <v>1E-3</v>
          </cell>
          <cell r="CM761">
            <v>0</v>
          </cell>
          <cell r="CN761">
            <v>0</v>
          </cell>
          <cell r="CO761">
            <v>0</v>
          </cell>
          <cell r="CP761">
            <v>0</v>
          </cell>
          <cell r="CQ761">
            <v>0</v>
          </cell>
          <cell r="CR761">
            <v>0</v>
          </cell>
          <cell r="CS761">
            <v>0</v>
          </cell>
          <cell r="CT761">
            <v>0</v>
          </cell>
          <cell r="CU761">
            <v>0</v>
          </cell>
          <cell r="CV761">
            <v>0</v>
          </cell>
          <cell r="CW761">
            <v>0</v>
          </cell>
          <cell r="CX761">
            <v>1E-3</v>
          </cell>
          <cell r="CY761">
            <v>0</v>
          </cell>
          <cell r="CZ761">
            <v>1E-3</v>
          </cell>
          <cell r="DA761">
            <v>0</v>
          </cell>
          <cell r="DB761">
            <v>0</v>
          </cell>
          <cell r="DC761">
            <v>0</v>
          </cell>
          <cell r="DD761">
            <v>0</v>
          </cell>
          <cell r="DE761">
            <v>0</v>
          </cell>
          <cell r="DF761">
            <v>0</v>
          </cell>
          <cell r="DG761">
            <v>0</v>
          </cell>
          <cell r="DH761">
            <v>0</v>
          </cell>
          <cell r="DI761">
            <v>0</v>
          </cell>
          <cell r="DJ761">
            <v>0</v>
          </cell>
          <cell r="DK761">
            <v>0</v>
          </cell>
          <cell r="DL761">
            <v>0</v>
          </cell>
          <cell r="DM761">
            <v>1E-3</v>
          </cell>
          <cell r="DN761">
            <v>0</v>
          </cell>
          <cell r="DO761">
            <v>0</v>
          </cell>
          <cell r="DP761">
            <v>0</v>
          </cell>
          <cell r="DQ761">
            <v>0</v>
          </cell>
          <cell r="DR761">
            <v>0</v>
          </cell>
          <cell r="DS761">
            <v>0</v>
          </cell>
          <cell r="DT761">
            <v>0</v>
          </cell>
          <cell r="DU761">
            <v>0</v>
          </cell>
          <cell r="DV761">
            <v>0</v>
          </cell>
          <cell r="DW761">
            <v>0</v>
          </cell>
          <cell r="DX761">
            <v>0</v>
          </cell>
          <cell r="DY761">
            <v>0</v>
          </cell>
          <cell r="DZ761">
            <v>0</v>
          </cell>
          <cell r="EA761">
            <v>0</v>
          </cell>
          <cell r="EB761">
            <v>0</v>
          </cell>
          <cell r="EC761">
            <v>0</v>
          </cell>
          <cell r="ED761">
            <v>0</v>
          </cell>
          <cell r="EE761">
            <v>0</v>
          </cell>
        </row>
        <row r="762">
          <cell r="F762">
            <v>0</v>
          </cell>
          <cell r="G762">
            <v>0</v>
          </cell>
          <cell r="H762">
            <v>1E-3</v>
          </cell>
          <cell r="I762">
            <v>2E-3</v>
          </cell>
          <cell r="J762">
            <v>3.0000000000000001E-3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1E-3</v>
          </cell>
          <cell r="S762">
            <v>0</v>
          </cell>
          <cell r="T762">
            <v>1E-3</v>
          </cell>
          <cell r="U762">
            <v>1E-3</v>
          </cell>
          <cell r="V762">
            <v>2E-3</v>
          </cell>
          <cell r="W762">
            <v>3.0000000000000001E-3</v>
          </cell>
          <cell r="X762">
            <v>2E-3</v>
          </cell>
          <cell r="Y762">
            <v>0</v>
          </cell>
          <cell r="Z762">
            <v>0</v>
          </cell>
          <cell r="AA762">
            <v>0</v>
          </cell>
          <cell r="AB762">
            <v>1E-3</v>
          </cell>
          <cell r="AC762">
            <v>1E-3</v>
          </cell>
          <cell r="AD762">
            <v>0</v>
          </cell>
          <cell r="AE762">
            <v>4.0000000000000001E-3</v>
          </cell>
          <cell r="AF762">
            <v>3.0000000000000001E-3</v>
          </cell>
          <cell r="AG762">
            <v>2E-3</v>
          </cell>
          <cell r="AH762">
            <v>4.0000000000000001E-3</v>
          </cell>
          <cell r="AI762">
            <v>3.0000000000000001E-3</v>
          </cell>
          <cell r="AJ762">
            <v>3.0000000000000001E-3</v>
          </cell>
          <cell r="AK762">
            <v>7.0000000000000001E-3</v>
          </cell>
          <cell r="AL762">
            <v>5.0000000000000001E-3</v>
          </cell>
          <cell r="AM762">
            <v>4.0000000000000001E-3</v>
          </cell>
          <cell r="AN762">
            <v>7.0000000000000001E-3</v>
          </cell>
          <cell r="AO762">
            <v>2E-3</v>
          </cell>
          <cell r="AP762">
            <v>1E-3</v>
          </cell>
          <cell r="AQ762">
            <v>2E-3</v>
          </cell>
          <cell r="AR762">
            <v>4.0000000000000001E-3</v>
          </cell>
          <cell r="AS762">
            <v>2E-3</v>
          </cell>
          <cell r="AT762">
            <v>2E-3</v>
          </cell>
          <cell r="AU762">
            <v>5.0000000000000001E-3</v>
          </cell>
          <cell r="AV762">
            <v>3.0000000000000001E-3</v>
          </cell>
          <cell r="AW762">
            <v>3.0000000000000001E-3</v>
          </cell>
          <cell r="AX762">
            <v>0.01</v>
          </cell>
          <cell r="AY762">
            <v>4.0000000000000001E-3</v>
          </cell>
          <cell r="AZ762">
            <v>5.0000000000000001E-3</v>
          </cell>
          <cell r="BA762">
            <v>7.0000000000000001E-3</v>
          </cell>
          <cell r="BB762">
            <v>3.0000000000000001E-3</v>
          </cell>
          <cell r="BC762">
            <v>1E-3</v>
          </cell>
          <cell r="BD762">
            <v>2E-3</v>
          </cell>
          <cell r="BE762">
            <v>2E-3</v>
          </cell>
          <cell r="BF762">
            <v>2E-3</v>
          </cell>
          <cell r="BG762">
            <v>-1E-3</v>
          </cell>
          <cell r="BH762">
            <v>0</v>
          </cell>
          <cell r="BI762">
            <v>1E-3</v>
          </cell>
          <cell r="BJ762">
            <v>0</v>
          </cell>
          <cell r="BK762">
            <v>5.0000000000000001E-3</v>
          </cell>
          <cell r="BL762">
            <v>2E-3</v>
          </cell>
          <cell r="BM762">
            <v>2E-3</v>
          </cell>
          <cell r="BN762">
            <v>5.0000000000000001E-3</v>
          </cell>
          <cell r="BO762">
            <v>1E-3</v>
          </cell>
          <cell r="BP762">
            <v>1E-3</v>
          </cell>
          <cell r="BQ762">
            <v>1E-3</v>
          </cell>
          <cell r="BR762">
            <v>0</v>
          </cell>
          <cell r="BS762">
            <v>0</v>
          </cell>
          <cell r="BT762">
            <v>-4.0000000000000001E-3</v>
          </cell>
          <cell r="BU762">
            <v>3.0000000000000001E-3</v>
          </cell>
          <cell r="BV762">
            <v>2E-3</v>
          </cell>
          <cell r="BW762">
            <v>0</v>
          </cell>
          <cell r="BX762">
            <v>2E-3</v>
          </cell>
          <cell r="BY762">
            <v>2E-3</v>
          </cell>
          <cell r="BZ762">
            <v>1E-3</v>
          </cell>
          <cell r="CA762">
            <v>-7.0000000000000001E-3</v>
          </cell>
          <cell r="CB762">
            <v>0</v>
          </cell>
          <cell r="CC762">
            <v>0</v>
          </cell>
          <cell r="CD762">
            <v>2E-3</v>
          </cell>
          <cell r="CE762">
            <v>0</v>
          </cell>
          <cell r="CF762">
            <v>0</v>
          </cell>
          <cell r="CG762">
            <v>0</v>
          </cell>
          <cell r="CH762">
            <v>0</v>
          </cell>
          <cell r="CI762">
            <v>0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P762">
            <v>0</v>
          </cell>
          <cell r="CQ762">
            <v>0</v>
          </cell>
          <cell r="CR762">
            <v>0</v>
          </cell>
          <cell r="CS762">
            <v>0</v>
          </cell>
          <cell r="CT762">
            <v>0</v>
          </cell>
          <cell r="CU762">
            <v>0</v>
          </cell>
          <cell r="CV762">
            <v>0</v>
          </cell>
          <cell r="CW762">
            <v>0</v>
          </cell>
          <cell r="CX762">
            <v>0</v>
          </cell>
          <cell r="CY762">
            <v>0</v>
          </cell>
          <cell r="CZ762">
            <v>0</v>
          </cell>
          <cell r="DA762">
            <v>0</v>
          </cell>
          <cell r="DB762">
            <v>0</v>
          </cell>
          <cell r="DC762">
            <v>0</v>
          </cell>
          <cell r="DD762">
            <v>0</v>
          </cell>
          <cell r="DE762">
            <v>0</v>
          </cell>
          <cell r="DF762">
            <v>0</v>
          </cell>
          <cell r="DG762">
            <v>0</v>
          </cell>
          <cell r="DH762">
            <v>0</v>
          </cell>
          <cell r="DI762">
            <v>0</v>
          </cell>
          <cell r="DJ762">
            <v>0</v>
          </cell>
          <cell r="DK762">
            <v>0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  <cell r="EE762">
            <v>0</v>
          </cell>
        </row>
        <row r="763"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1E-3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0</v>
          </cell>
          <cell r="BR763">
            <v>0</v>
          </cell>
          <cell r="BS763">
            <v>0</v>
          </cell>
          <cell r="BT763">
            <v>0</v>
          </cell>
          <cell r="BU763">
            <v>0</v>
          </cell>
          <cell r="BV763">
            <v>0</v>
          </cell>
          <cell r="BW763">
            <v>0</v>
          </cell>
          <cell r="BX763">
            <v>0</v>
          </cell>
          <cell r="BY763">
            <v>0</v>
          </cell>
          <cell r="BZ763">
            <v>0</v>
          </cell>
          <cell r="CA763">
            <v>0</v>
          </cell>
          <cell r="CB763">
            <v>0</v>
          </cell>
          <cell r="CC763">
            <v>0</v>
          </cell>
          <cell r="CD763">
            <v>0</v>
          </cell>
          <cell r="CE763">
            <v>0</v>
          </cell>
          <cell r="CF763">
            <v>-1E-3</v>
          </cell>
          <cell r="CG763">
            <v>0</v>
          </cell>
          <cell r="CH763">
            <v>0</v>
          </cell>
          <cell r="CI763">
            <v>0</v>
          </cell>
          <cell r="CJ763">
            <v>1E-3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P763">
            <v>0</v>
          </cell>
          <cell r="CQ763">
            <v>0</v>
          </cell>
          <cell r="CR763">
            <v>0</v>
          </cell>
          <cell r="CS763">
            <v>0</v>
          </cell>
          <cell r="CT763">
            <v>0</v>
          </cell>
          <cell r="CU763">
            <v>0</v>
          </cell>
          <cell r="CV763">
            <v>0</v>
          </cell>
          <cell r="CW763">
            <v>0</v>
          </cell>
          <cell r="CX763">
            <v>0</v>
          </cell>
          <cell r="CY763">
            <v>0</v>
          </cell>
          <cell r="CZ763">
            <v>0</v>
          </cell>
          <cell r="DA763">
            <v>-1E-3</v>
          </cell>
          <cell r="DB763">
            <v>0</v>
          </cell>
          <cell r="DC763">
            <v>0</v>
          </cell>
          <cell r="DD763">
            <v>0</v>
          </cell>
          <cell r="DE763">
            <v>0</v>
          </cell>
          <cell r="DF763">
            <v>0</v>
          </cell>
          <cell r="DG763">
            <v>0</v>
          </cell>
          <cell r="DH763">
            <v>0</v>
          </cell>
          <cell r="DI763">
            <v>0</v>
          </cell>
          <cell r="DJ763">
            <v>0</v>
          </cell>
          <cell r="DK763">
            <v>0</v>
          </cell>
          <cell r="DL763">
            <v>0</v>
          </cell>
          <cell r="DM763">
            <v>0</v>
          </cell>
          <cell r="DN763">
            <v>0</v>
          </cell>
          <cell r="DO763">
            <v>0</v>
          </cell>
          <cell r="DP763">
            <v>0</v>
          </cell>
          <cell r="DQ763">
            <v>0</v>
          </cell>
          <cell r="DR763">
            <v>0</v>
          </cell>
          <cell r="DS763">
            <v>0</v>
          </cell>
          <cell r="DT763">
            <v>0</v>
          </cell>
          <cell r="DU763">
            <v>0</v>
          </cell>
          <cell r="DV763">
            <v>0</v>
          </cell>
          <cell r="DW763">
            <v>0</v>
          </cell>
          <cell r="DX763">
            <v>0</v>
          </cell>
          <cell r="DY763">
            <v>0</v>
          </cell>
          <cell r="DZ763">
            <v>0</v>
          </cell>
          <cell r="EA763">
            <v>0</v>
          </cell>
          <cell r="EB763">
            <v>0</v>
          </cell>
          <cell r="EC763">
            <v>1E-3</v>
          </cell>
          <cell r="ED763">
            <v>0</v>
          </cell>
          <cell r="EE763">
            <v>0</v>
          </cell>
        </row>
        <row r="765"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1E-3</v>
          </cell>
          <cell r="Z765">
            <v>0</v>
          </cell>
          <cell r="AA765">
            <v>1E-3</v>
          </cell>
          <cell r="AB765">
            <v>1E-3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1E-3</v>
          </cell>
          <cell r="AO765">
            <v>1E-3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1E-3</v>
          </cell>
          <cell r="AY765">
            <v>0</v>
          </cell>
          <cell r="AZ765">
            <v>1E-3</v>
          </cell>
          <cell r="BA765">
            <v>1E-3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1E-3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0</v>
          </cell>
          <cell r="BT765">
            <v>0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  <cell r="BY765">
            <v>0</v>
          </cell>
          <cell r="BZ765">
            <v>0</v>
          </cell>
          <cell r="CA765">
            <v>1E-3</v>
          </cell>
          <cell r="CB765">
            <v>0</v>
          </cell>
          <cell r="CC765">
            <v>0</v>
          </cell>
          <cell r="CD765">
            <v>0</v>
          </cell>
          <cell r="CE765">
            <v>0</v>
          </cell>
          <cell r="CF765">
            <v>1E-3</v>
          </cell>
          <cell r="CG765">
            <v>0</v>
          </cell>
          <cell r="CH765">
            <v>0</v>
          </cell>
          <cell r="CI765">
            <v>0</v>
          </cell>
          <cell r="CJ765">
            <v>0</v>
          </cell>
          <cell r="CK765">
            <v>0</v>
          </cell>
          <cell r="CL765">
            <v>1E-3</v>
          </cell>
          <cell r="CM765">
            <v>1E-3</v>
          </cell>
          <cell r="CN765">
            <v>0</v>
          </cell>
          <cell r="CO765">
            <v>0</v>
          </cell>
          <cell r="CP765">
            <v>0</v>
          </cell>
          <cell r="CQ765">
            <v>0</v>
          </cell>
          <cell r="CR765">
            <v>0</v>
          </cell>
          <cell r="CS765">
            <v>0</v>
          </cell>
          <cell r="CT765">
            <v>0</v>
          </cell>
          <cell r="CU765">
            <v>1E-3</v>
          </cell>
          <cell r="CV765">
            <v>0</v>
          </cell>
          <cell r="CW765">
            <v>0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0</v>
          </cell>
          <cell r="DC765">
            <v>0</v>
          </cell>
          <cell r="DD765">
            <v>0</v>
          </cell>
          <cell r="DE765">
            <v>0</v>
          </cell>
          <cell r="DF765">
            <v>0</v>
          </cell>
          <cell r="DG765">
            <v>0</v>
          </cell>
          <cell r="DH765">
            <v>0</v>
          </cell>
          <cell r="DI765">
            <v>0</v>
          </cell>
          <cell r="DJ765">
            <v>0</v>
          </cell>
          <cell r="DK765">
            <v>0</v>
          </cell>
          <cell r="DL765">
            <v>0</v>
          </cell>
          <cell r="DM765">
            <v>1E-3</v>
          </cell>
          <cell r="DN765">
            <v>0</v>
          </cell>
          <cell r="DO765">
            <v>0</v>
          </cell>
          <cell r="DP765">
            <v>0</v>
          </cell>
          <cell r="DQ765">
            <v>0</v>
          </cell>
          <cell r="DR765">
            <v>0</v>
          </cell>
          <cell r="DS765">
            <v>0</v>
          </cell>
          <cell r="DT765">
            <v>0</v>
          </cell>
          <cell r="DU765">
            <v>0</v>
          </cell>
          <cell r="DV765">
            <v>0</v>
          </cell>
          <cell r="DW765">
            <v>0</v>
          </cell>
          <cell r="DX765">
            <v>0</v>
          </cell>
          <cell r="DY765">
            <v>1E-3</v>
          </cell>
          <cell r="DZ765">
            <v>0</v>
          </cell>
          <cell r="EA765">
            <v>1E-3</v>
          </cell>
          <cell r="EB765">
            <v>0</v>
          </cell>
          <cell r="EC765">
            <v>0</v>
          </cell>
          <cell r="ED765">
            <v>0</v>
          </cell>
          <cell r="EE765">
            <v>0</v>
          </cell>
        </row>
        <row r="766"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  <cell r="BY766">
            <v>0</v>
          </cell>
          <cell r="BZ766">
            <v>0</v>
          </cell>
          <cell r="CA766">
            <v>0</v>
          </cell>
          <cell r="CB766">
            <v>0</v>
          </cell>
          <cell r="CC766">
            <v>0</v>
          </cell>
          <cell r="CD766">
            <v>0</v>
          </cell>
          <cell r="CE766">
            <v>0</v>
          </cell>
          <cell r="CF766">
            <v>0</v>
          </cell>
          <cell r="CG766">
            <v>0</v>
          </cell>
          <cell r="CH766">
            <v>0</v>
          </cell>
          <cell r="CI766">
            <v>0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P766">
            <v>0</v>
          </cell>
          <cell r="CQ766">
            <v>0</v>
          </cell>
          <cell r="CR766">
            <v>0</v>
          </cell>
          <cell r="CS766">
            <v>0</v>
          </cell>
          <cell r="CT766">
            <v>0</v>
          </cell>
          <cell r="CU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0</v>
          </cell>
          <cell r="DD766">
            <v>0</v>
          </cell>
          <cell r="DE766">
            <v>0</v>
          </cell>
          <cell r="DF766">
            <v>0</v>
          </cell>
          <cell r="DG766">
            <v>0</v>
          </cell>
          <cell r="DH766">
            <v>0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0</v>
          </cell>
          <cell r="DP766">
            <v>0</v>
          </cell>
          <cell r="DQ766">
            <v>0</v>
          </cell>
          <cell r="DR766">
            <v>0</v>
          </cell>
          <cell r="DS766">
            <v>0</v>
          </cell>
          <cell r="DT766">
            <v>0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0</v>
          </cell>
          <cell r="EB766">
            <v>0</v>
          </cell>
          <cell r="EC766">
            <v>0</v>
          </cell>
          <cell r="ED766">
            <v>0</v>
          </cell>
          <cell r="EE766">
            <v>0</v>
          </cell>
        </row>
        <row r="767">
          <cell r="F767">
            <v>0</v>
          </cell>
          <cell r="G767">
            <v>0</v>
          </cell>
          <cell r="H767">
            <v>0</v>
          </cell>
          <cell r="I767">
            <v>1E-3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1E-3</v>
          </cell>
          <cell r="Q767">
            <v>1E-3</v>
          </cell>
          <cell r="R767">
            <v>1E-3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1E-3</v>
          </cell>
          <cell r="X767">
            <v>0</v>
          </cell>
          <cell r="Y767">
            <v>1E-3</v>
          </cell>
          <cell r="Z767">
            <v>1E-3</v>
          </cell>
          <cell r="AA767">
            <v>1E-3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1E-3</v>
          </cell>
          <cell r="AN767">
            <v>1E-3</v>
          </cell>
          <cell r="AO767">
            <v>0</v>
          </cell>
          <cell r="AP767">
            <v>0</v>
          </cell>
          <cell r="AQ767">
            <v>1E-3</v>
          </cell>
          <cell r="AR767">
            <v>1E-3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1E-3</v>
          </cell>
          <cell r="AY767">
            <v>1E-3</v>
          </cell>
          <cell r="AZ767">
            <v>1E-3</v>
          </cell>
          <cell r="BA767">
            <v>1E-3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  <cell r="BM767">
            <v>0</v>
          </cell>
          <cell r="BN767">
            <v>0</v>
          </cell>
          <cell r="BO767">
            <v>0</v>
          </cell>
          <cell r="BP767">
            <v>0</v>
          </cell>
          <cell r="BQ767">
            <v>0</v>
          </cell>
          <cell r="BR767">
            <v>0</v>
          </cell>
          <cell r="BS767">
            <v>0</v>
          </cell>
          <cell r="BT767">
            <v>0</v>
          </cell>
          <cell r="BU767">
            <v>0</v>
          </cell>
          <cell r="BV767">
            <v>0</v>
          </cell>
          <cell r="BW767">
            <v>0</v>
          </cell>
          <cell r="BX767">
            <v>0</v>
          </cell>
          <cell r="BY767">
            <v>1E-3</v>
          </cell>
          <cell r="BZ767">
            <v>1E-3</v>
          </cell>
          <cell r="CA767">
            <v>0</v>
          </cell>
          <cell r="CB767">
            <v>0</v>
          </cell>
          <cell r="CC767">
            <v>0</v>
          </cell>
          <cell r="CD767">
            <v>0</v>
          </cell>
          <cell r="CE767">
            <v>0</v>
          </cell>
          <cell r="CF767">
            <v>0</v>
          </cell>
          <cell r="CG767">
            <v>0</v>
          </cell>
          <cell r="CH767">
            <v>0</v>
          </cell>
          <cell r="CI767">
            <v>0</v>
          </cell>
          <cell r="CJ767">
            <v>0</v>
          </cell>
          <cell r="CK767">
            <v>0</v>
          </cell>
          <cell r="CL767">
            <v>1E-3</v>
          </cell>
          <cell r="CM767">
            <v>0</v>
          </cell>
          <cell r="CN767">
            <v>0</v>
          </cell>
          <cell r="CO767">
            <v>0</v>
          </cell>
          <cell r="CP767">
            <v>0</v>
          </cell>
          <cell r="CQ767">
            <v>0</v>
          </cell>
          <cell r="CR767">
            <v>0</v>
          </cell>
          <cell r="CS767">
            <v>0</v>
          </cell>
          <cell r="CT767">
            <v>0</v>
          </cell>
          <cell r="CU767">
            <v>0</v>
          </cell>
          <cell r="CV767">
            <v>0</v>
          </cell>
          <cell r="CW767">
            <v>0</v>
          </cell>
          <cell r="CX767">
            <v>0</v>
          </cell>
          <cell r="CY767">
            <v>0</v>
          </cell>
          <cell r="CZ767">
            <v>0</v>
          </cell>
          <cell r="DA767">
            <v>0</v>
          </cell>
          <cell r="DB767">
            <v>0</v>
          </cell>
          <cell r="DC767">
            <v>0</v>
          </cell>
          <cell r="DD767">
            <v>0</v>
          </cell>
          <cell r="DE767">
            <v>0</v>
          </cell>
          <cell r="DF767">
            <v>0</v>
          </cell>
          <cell r="DG767">
            <v>0</v>
          </cell>
          <cell r="DH767">
            <v>0</v>
          </cell>
          <cell r="DI767">
            <v>1E-3</v>
          </cell>
          <cell r="DJ767">
            <v>0</v>
          </cell>
          <cell r="DK767">
            <v>1E-3</v>
          </cell>
          <cell r="DL767">
            <v>1E-3</v>
          </cell>
          <cell r="DM767">
            <v>1E-3</v>
          </cell>
          <cell r="DN767">
            <v>0</v>
          </cell>
          <cell r="DO767">
            <v>0</v>
          </cell>
          <cell r="DP767">
            <v>0</v>
          </cell>
          <cell r="DQ767">
            <v>0</v>
          </cell>
          <cell r="DR767">
            <v>0</v>
          </cell>
          <cell r="DS767">
            <v>0</v>
          </cell>
          <cell r="DT767">
            <v>0</v>
          </cell>
          <cell r="DU767">
            <v>0</v>
          </cell>
          <cell r="DV767">
            <v>0</v>
          </cell>
          <cell r="DW767">
            <v>0</v>
          </cell>
          <cell r="DX767">
            <v>0</v>
          </cell>
          <cell r="DY767">
            <v>1E-3</v>
          </cell>
          <cell r="DZ767">
            <v>1E-3</v>
          </cell>
          <cell r="EA767">
            <v>0</v>
          </cell>
          <cell r="EB767">
            <v>0</v>
          </cell>
          <cell r="EC767">
            <v>0</v>
          </cell>
          <cell r="ED767">
            <v>0</v>
          </cell>
          <cell r="EE767">
            <v>0</v>
          </cell>
        </row>
        <row r="768"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E768">
            <v>0</v>
          </cell>
          <cell r="BF768">
            <v>0</v>
          </cell>
          <cell r="BG768">
            <v>0</v>
          </cell>
          <cell r="BH768">
            <v>0</v>
          </cell>
          <cell r="BI768">
            <v>0</v>
          </cell>
          <cell r="BJ768">
            <v>0</v>
          </cell>
          <cell r="BK768">
            <v>0</v>
          </cell>
          <cell r="BL768">
            <v>0</v>
          </cell>
          <cell r="BM768">
            <v>0</v>
          </cell>
          <cell r="BN768">
            <v>0</v>
          </cell>
          <cell r="BO768">
            <v>0</v>
          </cell>
          <cell r="BP768">
            <v>0</v>
          </cell>
          <cell r="BQ768">
            <v>0</v>
          </cell>
          <cell r="BR768">
            <v>0</v>
          </cell>
          <cell r="BS768">
            <v>0</v>
          </cell>
          <cell r="BT768">
            <v>0</v>
          </cell>
          <cell r="BU768">
            <v>0</v>
          </cell>
          <cell r="BV768">
            <v>0</v>
          </cell>
          <cell r="BW768">
            <v>0</v>
          </cell>
          <cell r="BX768">
            <v>0</v>
          </cell>
          <cell r="BY768">
            <v>0</v>
          </cell>
          <cell r="BZ768">
            <v>0</v>
          </cell>
          <cell r="CA768">
            <v>0</v>
          </cell>
          <cell r="CB768">
            <v>0</v>
          </cell>
          <cell r="CC768">
            <v>0</v>
          </cell>
          <cell r="CD768">
            <v>0</v>
          </cell>
          <cell r="CE768">
            <v>0</v>
          </cell>
          <cell r="CF768">
            <v>0</v>
          </cell>
          <cell r="CG768">
            <v>0</v>
          </cell>
          <cell r="CH768">
            <v>0</v>
          </cell>
          <cell r="CI768">
            <v>0</v>
          </cell>
          <cell r="CJ768">
            <v>0</v>
          </cell>
          <cell r="CK768">
            <v>0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P768">
            <v>0</v>
          </cell>
          <cell r="CQ768">
            <v>0</v>
          </cell>
          <cell r="CR768">
            <v>0</v>
          </cell>
          <cell r="CS768">
            <v>0</v>
          </cell>
          <cell r="CT768">
            <v>0</v>
          </cell>
          <cell r="CU768">
            <v>0</v>
          </cell>
          <cell r="CV768">
            <v>-1E-3</v>
          </cell>
          <cell r="CW768">
            <v>0</v>
          </cell>
          <cell r="CX768">
            <v>0</v>
          </cell>
          <cell r="CY768">
            <v>0</v>
          </cell>
          <cell r="CZ768">
            <v>0</v>
          </cell>
          <cell r="DA768">
            <v>0</v>
          </cell>
          <cell r="DB768">
            <v>0</v>
          </cell>
          <cell r="DC768">
            <v>0</v>
          </cell>
          <cell r="DD768">
            <v>0</v>
          </cell>
          <cell r="DE768">
            <v>0</v>
          </cell>
          <cell r="DF768">
            <v>0</v>
          </cell>
          <cell r="DG768">
            <v>0</v>
          </cell>
          <cell r="DH768">
            <v>0</v>
          </cell>
          <cell r="DI768">
            <v>0</v>
          </cell>
          <cell r="DJ768">
            <v>0</v>
          </cell>
          <cell r="DK768">
            <v>0</v>
          </cell>
          <cell r="DL768">
            <v>0</v>
          </cell>
          <cell r="DM768">
            <v>0</v>
          </cell>
          <cell r="DN768">
            <v>0</v>
          </cell>
          <cell r="DO768">
            <v>0</v>
          </cell>
          <cell r="DP768">
            <v>0</v>
          </cell>
          <cell r="DQ768">
            <v>0</v>
          </cell>
          <cell r="DR768">
            <v>1E-3</v>
          </cell>
          <cell r="DS768">
            <v>0</v>
          </cell>
          <cell r="DT768">
            <v>0</v>
          </cell>
          <cell r="DU768">
            <v>0</v>
          </cell>
          <cell r="DV768">
            <v>1E-3</v>
          </cell>
          <cell r="DW768">
            <v>0</v>
          </cell>
          <cell r="DX768">
            <v>0</v>
          </cell>
          <cell r="DY768">
            <v>0</v>
          </cell>
          <cell r="DZ768">
            <v>2E-3</v>
          </cell>
          <cell r="EA768">
            <v>0</v>
          </cell>
          <cell r="EB768">
            <v>0</v>
          </cell>
          <cell r="EC768">
            <v>0</v>
          </cell>
          <cell r="ED768">
            <v>0</v>
          </cell>
          <cell r="EE768">
            <v>0</v>
          </cell>
        </row>
        <row r="769">
          <cell r="F769">
            <v>-1E-3</v>
          </cell>
          <cell r="G769">
            <v>0</v>
          </cell>
          <cell r="H769">
            <v>1E-3</v>
          </cell>
          <cell r="I769">
            <v>6.0000000000000001E-3</v>
          </cell>
          <cell r="J769">
            <v>2E-3</v>
          </cell>
          <cell r="K769">
            <v>1.0999999999999999E-2</v>
          </cell>
          <cell r="L769">
            <v>1.9E-2</v>
          </cell>
          <cell r="M769">
            <v>1.2E-2</v>
          </cell>
          <cell r="N769">
            <v>1.2999999999999999E-2</v>
          </cell>
          <cell r="O769">
            <v>0</v>
          </cell>
          <cell r="P769">
            <v>0</v>
          </cell>
          <cell r="Q769">
            <v>0</v>
          </cell>
          <cell r="R769">
            <v>6.0000000000000001E-3</v>
          </cell>
          <cell r="S769">
            <v>0</v>
          </cell>
          <cell r="T769">
            <v>1E-3</v>
          </cell>
          <cell r="U769">
            <v>0</v>
          </cell>
          <cell r="V769">
            <v>1E-3</v>
          </cell>
          <cell r="W769">
            <v>1E-3</v>
          </cell>
          <cell r="X769">
            <v>3.0000000000000001E-3</v>
          </cell>
          <cell r="Y769">
            <v>1.7000000000000001E-2</v>
          </cell>
          <cell r="Z769">
            <v>1.7999999999999999E-2</v>
          </cell>
          <cell r="AA769">
            <v>4.0000000000000001E-3</v>
          </cell>
          <cell r="AB769">
            <v>2E-3</v>
          </cell>
          <cell r="AC769">
            <v>0</v>
          </cell>
          <cell r="AD769">
            <v>0</v>
          </cell>
          <cell r="AE769">
            <v>5.0000000000000001E-3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4.0000000000000001E-3</v>
          </cell>
          <cell r="AK769">
            <v>2E-3</v>
          </cell>
          <cell r="AL769">
            <v>1.0999999999999999E-2</v>
          </cell>
          <cell r="AM769">
            <v>1.4E-2</v>
          </cell>
          <cell r="AN769">
            <v>3.0000000000000001E-3</v>
          </cell>
          <cell r="AO769">
            <v>0</v>
          </cell>
          <cell r="AP769">
            <v>0</v>
          </cell>
          <cell r="AQ769">
            <v>0</v>
          </cell>
          <cell r="AR769">
            <v>7.0000000000000001E-3</v>
          </cell>
          <cell r="AS769">
            <v>0</v>
          </cell>
          <cell r="AT769">
            <v>0</v>
          </cell>
          <cell r="AU769">
            <v>1E-3</v>
          </cell>
          <cell r="AV769">
            <v>0</v>
          </cell>
          <cell r="AW769">
            <v>2E-3</v>
          </cell>
          <cell r="AX769">
            <v>4.0000000000000001E-3</v>
          </cell>
          <cell r="AY769">
            <v>2.3E-2</v>
          </cell>
          <cell r="AZ769">
            <v>1.7999999999999999E-2</v>
          </cell>
          <cell r="BA769">
            <v>3.0000000000000001E-3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2E-3</v>
          </cell>
          <cell r="BH769">
            <v>0</v>
          </cell>
          <cell r="BI769">
            <v>0</v>
          </cell>
          <cell r="BJ769">
            <v>0</v>
          </cell>
          <cell r="BK769">
            <v>2E-3</v>
          </cell>
          <cell r="BL769">
            <v>0</v>
          </cell>
          <cell r="BM769">
            <v>2E-3</v>
          </cell>
          <cell r="BN769">
            <v>0</v>
          </cell>
          <cell r="BO769">
            <v>-1E-3</v>
          </cell>
          <cell r="BP769">
            <v>0</v>
          </cell>
          <cell r="BQ769">
            <v>0</v>
          </cell>
          <cell r="BR769">
            <v>0</v>
          </cell>
          <cell r="BS769">
            <v>0</v>
          </cell>
          <cell r="BT769">
            <v>-1E-3</v>
          </cell>
          <cell r="BU769">
            <v>-2E-3</v>
          </cell>
          <cell r="BV769">
            <v>0</v>
          </cell>
          <cell r="BW769">
            <v>-1E-3</v>
          </cell>
          <cell r="BX769">
            <v>0</v>
          </cell>
          <cell r="BY769">
            <v>3.0000000000000001E-3</v>
          </cell>
          <cell r="BZ769">
            <v>2E-3</v>
          </cell>
          <cell r="CA769">
            <v>2E-3</v>
          </cell>
          <cell r="CB769">
            <v>-1E-3</v>
          </cell>
          <cell r="CC769">
            <v>0</v>
          </cell>
          <cell r="CD769">
            <v>0</v>
          </cell>
          <cell r="CE769">
            <v>-1E-3</v>
          </cell>
          <cell r="CF769">
            <v>0</v>
          </cell>
          <cell r="CG769">
            <v>0</v>
          </cell>
          <cell r="CH769">
            <v>-1E-3</v>
          </cell>
          <cell r="CI769">
            <v>0</v>
          </cell>
          <cell r="CJ769">
            <v>4.0000000000000001E-3</v>
          </cell>
          <cell r="CK769">
            <v>0</v>
          </cell>
          <cell r="CL769">
            <v>4.0000000000000001E-3</v>
          </cell>
          <cell r="CM769">
            <v>-7.0000000000000001E-3</v>
          </cell>
          <cell r="CN769">
            <v>0</v>
          </cell>
          <cell r="CO769">
            <v>-2E-3</v>
          </cell>
          <cell r="CP769">
            <v>-1E-3</v>
          </cell>
          <cell r="CQ769">
            <v>1E-3</v>
          </cell>
          <cell r="CR769">
            <v>1E-3</v>
          </cell>
          <cell r="CS769">
            <v>1E-3</v>
          </cell>
          <cell r="CT769">
            <v>3.0000000000000001E-3</v>
          </cell>
          <cell r="CU769">
            <v>0</v>
          </cell>
          <cell r="CV769">
            <v>0</v>
          </cell>
          <cell r="CW769">
            <v>-1E-3</v>
          </cell>
          <cell r="CX769">
            <v>1E-3</v>
          </cell>
          <cell r="CY769">
            <v>2E-3</v>
          </cell>
          <cell r="CZ769">
            <v>3.0000000000000001E-3</v>
          </cell>
          <cell r="DA769">
            <v>0</v>
          </cell>
          <cell r="DB769">
            <v>-2E-3</v>
          </cell>
          <cell r="DC769">
            <v>1E-3</v>
          </cell>
          <cell r="DD769">
            <v>0</v>
          </cell>
          <cell r="DE769">
            <v>1E-3</v>
          </cell>
          <cell r="DF769">
            <v>3.0000000000000001E-3</v>
          </cell>
          <cell r="DG769">
            <v>0</v>
          </cell>
          <cell r="DH769">
            <v>-1E-3</v>
          </cell>
          <cell r="DI769">
            <v>0</v>
          </cell>
          <cell r="DJ769">
            <v>0</v>
          </cell>
          <cell r="DK769">
            <v>2E-3</v>
          </cell>
          <cell r="DL769">
            <v>4.0000000000000001E-3</v>
          </cell>
          <cell r="DM769">
            <v>2E-3</v>
          </cell>
          <cell r="DN769">
            <v>2E-3</v>
          </cell>
          <cell r="DO769">
            <v>0</v>
          </cell>
          <cell r="DP769">
            <v>-1E-3</v>
          </cell>
          <cell r="DQ769">
            <v>4.0000000000000001E-3</v>
          </cell>
          <cell r="DR769">
            <v>3.0000000000000001E-3</v>
          </cell>
          <cell r="DS769">
            <v>3.0000000000000001E-3</v>
          </cell>
          <cell r="DT769">
            <v>1E-3</v>
          </cell>
          <cell r="DU769">
            <v>0</v>
          </cell>
          <cell r="DV769">
            <v>0</v>
          </cell>
          <cell r="DW769">
            <v>-1E-3</v>
          </cell>
          <cell r="DX769">
            <v>0</v>
          </cell>
          <cell r="DY769">
            <v>6.0000000000000001E-3</v>
          </cell>
          <cell r="DZ769">
            <v>7.0000000000000001E-3</v>
          </cell>
          <cell r="EA769">
            <v>0</v>
          </cell>
          <cell r="EB769">
            <v>2E-3</v>
          </cell>
          <cell r="EC769">
            <v>0</v>
          </cell>
          <cell r="ED769">
            <v>-6.0000000000000001E-3</v>
          </cell>
          <cell r="EE769">
            <v>0</v>
          </cell>
        </row>
        <row r="770">
          <cell r="F770">
            <v>1E-3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1E-3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1E-3</v>
          </cell>
          <cell r="AR770">
            <v>0</v>
          </cell>
          <cell r="AS770">
            <v>1E-3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1E-3</v>
          </cell>
          <cell r="BB770">
            <v>1E-3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1E-3</v>
          </cell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  <cell r="BQ770">
            <v>0</v>
          </cell>
          <cell r="BR770">
            <v>0</v>
          </cell>
          <cell r="BS770">
            <v>0</v>
          </cell>
          <cell r="BT770">
            <v>-1E-3</v>
          </cell>
          <cell r="BU770">
            <v>0</v>
          </cell>
          <cell r="BV770">
            <v>0</v>
          </cell>
          <cell r="BW770">
            <v>0</v>
          </cell>
          <cell r="BX770">
            <v>0</v>
          </cell>
          <cell r="BY770">
            <v>0</v>
          </cell>
          <cell r="BZ770">
            <v>1E-3</v>
          </cell>
          <cell r="CA770">
            <v>1E-3</v>
          </cell>
          <cell r="CB770">
            <v>0</v>
          </cell>
          <cell r="CC770">
            <v>0</v>
          </cell>
          <cell r="CD770">
            <v>1E-3</v>
          </cell>
          <cell r="CE770">
            <v>0</v>
          </cell>
          <cell r="CF770">
            <v>0</v>
          </cell>
          <cell r="CG770">
            <v>0</v>
          </cell>
          <cell r="CH770">
            <v>0</v>
          </cell>
          <cell r="CI770">
            <v>0</v>
          </cell>
          <cell r="CJ770">
            <v>0</v>
          </cell>
          <cell r="CK770">
            <v>0</v>
          </cell>
          <cell r="CL770">
            <v>0</v>
          </cell>
          <cell r="CM770">
            <v>1E-3</v>
          </cell>
          <cell r="CN770">
            <v>0</v>
          </cell>
          <cell r="CO770">
            <v>0</v>
          </cell>
          <cell r="CP770">
            <v>0</v>
          </cell>
          <cell r="CQ770">
            <v>0</v>
          </cell>
          <cell r="CR770">
            <v>0</v>
          </cell>
          <cell r="CS770">
            <v>0</v>
          </cell>
          <cell r="CT770">
            <v>0</v>
          </cell>
          <cell r="CU770">
            <v>0</v>
          </cell>
          <cell r="CV770">
            <v>0</v>
          </cell>
          <cell r="CW770">
            <v>0</v>
          </cell>
          <cell r="CX770">
            <v>0</v>
          </cell>
          <cell r="CY770">
            <v>0</v>
          </cell>
          <cell r="CZ770">
            <v>1E-3</v>
          </cell>
          <cell r="DA770">
            <v>1E-3</v>
          </cell>
          <cell r="DB770">
            <v>0</v>
          </cell>
          <cell r="DC770">
            <v>0</v>
          </cell>
          <cell r="DD770">
            <v>0</v>
          </cell>
          <cell r="DE770">
            <v>0</v>
          </cell>
          <cell r="DF770">
            <v>0</v>
          </cell>
          <cell r="DG770">
            <v>0</v>
          </cell>
          <cell r="DH770">
            <v>0</v>
          </cell>
          <cell r="DI770">
            <v>0</v>
          </cell>
          <cell r="DJ770">
            <v>0</v>
          </cell>
          <cell r="DK770">
            <v>0</v>
          </cell>
          <cell r="DL770">
            <v>0</v>
          </cell>
          <cell r="DM770">
            <v>0</v>
          </cell>
          <cell r="DN770">
            <v>0</v>
          </cell>
          <cell r="DO770">
            <v>0</v>
          </cell>
          <cell r="DP770">
            <v>0</v>
          </cell>
          <cell r="DQ770">
            <v>0</v>
          </cell>
          <cell r="DR770">
            <v>0</v>
          </cell>
          <cell r="DS770">
            <v>1E-3</v>
          </cell>
          <cell r="DT770">
            <v>0</v>
          </cell>
          <cell r="DU770">
            <v>0</v>
          </cell>
          <cell r="DV770">
            <v>0</v>
          </cell>
          <cell r="DW770">
            <v>0</v>
          </cell>
          <cell r="DX770">
            <v>0</v>
          </cell>
          <cell r="DY770">
            <v>0</v>
          </cell>
          <cell r="DZ770">
            <v>0</v>
          </cell>
          <cell r="EA770">
            <v>0</v>
          </cell>
          <cell r="EB770">
            <v>0</v>
          </cell>
          <cell r="EC770">
            <v>0</v>
          </cell>
          <cell r="ED770">
            <v>-1E-3</v>
          </cell>
          <cell r="EE770">
            <v>0</v>
          </cell>
        </row>
        <row r="771">
          <cell r="F771">
            <v>0</v>
          </cell>
          <cell r="G771">
            <v>0</v>
          </cell>
          <cell r="H771">
            <v>0</v>
          </cell>
          <cell r="I771">
            <v>1E-3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1E-3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1E-3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1E-3</v>
          </cell>
          <cell r="AO771">
            <v>0</v>
          </cell>
          <cell r="AP771">
            <v>0</v>
          </cell>
          <cell r="AQ771">
            <v>0</v>
          </cell>
          <cell r="AR771">
            <v>1E-3</v>
          </cell>
          <cell r="AS771">
            <v>0</v>
          </cell>
          <cell r="AT771">
            <v>0</v>
          </cell>
          <cell r="AU771">
            <v>1E-3</v>
          </cell>
          <cell r="AV771">
            <v>0</v>
          </cell>
          <cell r="AW771">
            <v>1E-3</v>
          </cell>
          <cell r="AX771">
            <v>2E-3</v>
          </cell>
          <cell r="AY771">
            <v>1E-3</v>
          </cell>
          <cell r="AZ771">
            <v>0</v>
          </cell>
          <cell r="BA771">
            <v>1E-3</v>
          </cell>
          <cell r="BB771">
            <v>1E-3</v>
          </cell>
          <cell r="BC771">
            <v>1E-3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1E-3</v>
          </cell>
          <cell r="BM771">
            <v>1E-3</v>
          </cell>
          <cell r="BN771">
            <v>0</v>
          </cell>
          <cell r="BO771">
            <v>0</v>
          </cell>
          <cell r="BP771">
            <v>0</v>
          </cell>
          <cell r="BQ771">
            <v>0</v>
          </cell>
          <cell r="BR771">
            <v>0</v>
          </cell>
          <cell r="BS771">
            <v>0</v>
          </cell>
          <cell r="BT771">
            <v>0</v>
          </cell>
          <cell r="BU771">
            <v>0</v>
          </cell>
          <cell r="BV771">
            <v>0</v>
          </cell>
          <cell r="BW771">
            <v>0</v>
          </cell>
          <cell r="BX771">
            <v>0</v>
          </cell>
          <cell r="BY771">
            <v>1E-3</v>
          </cell>
          <cell r="BZ771">
            <v>0</v>
          </cell>
          <cell r="CA771">
            <v>1E-3</v>
          </cell>
          <cell r="CB771">
            <v>0</v>
          </cell>
          <cell r="CC771">
            <v>0</v>
          </cell>
          <cell r="CD771">
            <v>0</v>
          </cell>
          <cell r="CE771">
            <v>0</v>
          </cell>
          <cell r="CF771">
            <v>0</v>
          </cell>
          <cell r="CG771">
            <v>0</v>
          </cell>
          <cell r="CH771">
            <v>0</v>
          </cell>
          <cell r="CI771">
            <v>0</v>
          </cell>
          <cell r="CJ771">
            <v>0</v>
          </cell>
          <cell r="CK771">
            <v>0</v>
          </cell>
          <cell r="CL771">
            <v>0</v>
          </cell>
          <cell r="CM771">
            <v>0</v>
          </cell>
          <cell r="CN771">
            <v>0</v>
          </cell>
          <cell r="CO771">
            <v>0</v>
          </cell>
          <cell r="CP771">
            <v>0</v>
          </cell>
          <cell r="CQ771">
            <v>0</v>
          </cell>
          <cell r="CR771">
            <v>0</v>
          </cell>
          <cell r="CS771">
            <v>0</v>
          </cell>
          <cell r="CT771">
            <v>0</v>
          </cell>
          <cell r="CU771">
            <v>0</v>
          </cell>
          <cell r="CV771">
            <v>0</v>
          </cell>
          <cell r="CW771">
            <v>0</v>
          </cell>
          <cell r="CX771">
            <v>0</v>
          </cell>
          <cell r="CY771">
            <v>0</v>
          </cell>
          <cell r="CZ771">
            <v>0</v>
          </cell>
          <cell r="DA771">
            <v>0</v>
          </cell>
          <cell r="DB771">
            <v>0</v>
          </cell>
          <cell r="DC771">
            <v>0</v>
          </cell>
          <cell r="DD771">
            <v>0</v>
          </cell>
          <cell r="DE771">
            <v>0</v>
          </cell>
          <cell r="DF771">
            <v>0</v>
          </cell>
          <cell r="DG771">
            <v>0</v>
          </cell>
          <cell r="DH771">
            <v>0</v>
          </cell>
          <cell r="DI771">
            <v>0</v>
          </cell>
          <cell r="DJ771">
            <v>0</v>
          </cell>
          <cell r="DK771">
            <v>0</v>
          </cell>
          <cell r="DL771">
            <v>1E-3</v>
          </cell>
          <cell r="DM771">
            <v>0</v>
          </cell>
          <cell r="DN771">
            <v>0</v>
          </cell>
          <cell r="DO771">
            <v>0</v>
          </cell>
          <cell r="DP771">
            <v>0</v>
          </cell>
          <cell r="DQ771">
            <v>0</v>
          </cell>
          <cell r="DR771">
            <v>0</v>
          </cell>
          <cell r="DS771">
            <v>0</v>
          </cell>
          <cell r="DT771">
            <v>0</v>
          </cell>
          <cell r="DU771">
            <v>0</v>
          </cell>
          <cell r="DV771">
            <v>0</v>
          </cell>
          <cell r="DW771">
            <v>0</v>
          </cell>
          <cell r="DX771">
            <v>0</v>
          </cell>
          <cell r="DY771">
            <v>1E-3</v>
          </cell>
          <cell r="DZ771">
            <v>0</v>
          </cell>
          <cell r="EA771">
            <v>0</v>
          </cell>
          <cell r="EB771">
            <v>0</v>
          </cell>
          <cell r="EC771">
            <v>0</v>
          </cell>
          <cell r="ED771">
            <v>0</v>
          </cell>
          <cell r="EE771">
            <v>0</v>
          </cell>
        </row>
        <row r="772"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1E-3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0</v>
          </cell>
          <cell r="BN772">
            <v>0</v>
          </cell>
          <cell r="BO772">
            <v>0</v>
          </cell>
          <cell r="BP772">
            <v>0</v>
          </cell>
          <cell r="BQ772">
            <v>0</v>
          </cell>
          <cell r="BR772">
            <v>0</v>
          </cell>
          <cell r="BS772">
            <v>0</v>
          </cell>
          <cell r="BT772">
            <v>0</v>
          </cell>
          <cell r="BU772">
            <v>0</v>
          </cell>
          <cell r="BV772">
            <v>0</v>
          </cell>
          <cell r="BW772">
            <v>0</v>
          </cell>
          <cell r="BX772">
            <v>0</v>
          </cell>
          <cell r="BY772">
            <v>0</v>
          </cell>
          <cell r="BZ772">
            <v>0</v>
          </cell>
          <cell r="CA772">
            <v>0</v>
          </cell>
          <cell r="CB772">
            <v>0</v>
          </cell>
          <cell r="CC772">
            <v>0</v>
          </cell>
          <cell r="CD772">
            <v>0</v>
          </cell>
          <cell r="CE772">
            <v>0</v>
          </cell>
          <cell r="CF772">
            <v>0</v>
          </cell>
          <cell r="CG772">
            <v>0</v>
          </cell>
          <cell r="CH772">
            <v>0</v>
          </cell>
          <cell r="CI772">
            <v>0</v>
          </cell>
          <cell r="CJ772">
            <v>0</v>
          </cell>
          <cell r="CK772">
            <v>0</v>
          </cell>
          <cell r="CL772">
            <v>0</v>
          </cell>
          <cell r="CM772">
            <v>0</v>
          </cell>
          <cell r="CN772">
            <v>0</v>
          </cell>
          <cell r="CO772">
            <v>0</v>
          </cell>
          <cell r="CP772">
            <v>0</v>
          </cell>
          <cell r="CQ772">
            <v>0</v>
          </cell>
          <cell r="CR772">
            <v>0</v>
          </cell>
          <cell r="CS772">
            <v>0</v>
          </cell>
          <cell r="CT772">
            <v>0</v>
          </cell>
          <cell r="CU772">
            <v>0</v>
          </cell>
          <cell r="CV772">
            <v>0</v>
          </cell>
          <cell r="CW772">
            <v>0</v>
          </cell>
          <cell r="CX772">
            <v>0</v>
          </cell>
          <cell r="CY772">
            <v>0</v>
          </cell>
          <cell r="CZ772">
            <v>0</v>
          </cell>
          <cell r="DA772">
            <v>0</v>
          </cell>
          <cell r="DB772">
            <v>0</v>
          </cell>
          <cell r="DC772">
            <v>0</v>
          </cell>
          <cell r="DD772">
            <v>0</v>
          </cell>
          <cell r="DE772">
            <v>0</v>
          </cell>
          <cell r="DF772">
            <v>0</v>
          </cell>
          <cell r="DG772">
            <v>0</v>
          </cell>
          <cell r="DH772">
            <v>0</v>
          </cell>
          <cell r="DI772">
            <v>0</v>
          </cell>
          <cell r="DJ772">
            <v>0</v>
          </cell>
          <cell r="DK772">
            <v>0</v>
          </cell>
          <cell r="DL772">
            <v>0</v>
          </cell>
          <cell r="DM772">
            <v>0</v>
          </cell>
          <cell r="DN772">
            <v>0</v>
          </cell>
          <cell r="DO772">
            <v>0</v>
          </cell>
          <cell r="DP772">
            <v>0</v>
          </cell>
          <cell r="DQ772">
            <v>0</v>
          </cell>
          <cell r="DR772">
            <v>0</v>
          </cell>
          <cell r="DS772">
            <v>0</v>
          </cell>
          <cell r="DT772">
            <v>0</v>
          </cell>
          <cell r="DU772">
            <v>0</v>
          </cell>
          <cell r="DV772">
            <v>0</v>
          </cell>
          <cell r="DW772">
            <v>0</v>
          </cell>
          <cell r="DX772">
            <v>0</v>
          </cell>
          <cell r="DY772">
            <v>0</v>
          </cell>
          <cell r="DZ772">
            <v>0</v>
          </cell>
          <cell r="EA772">
            <v>0</v>
          </cell>
          <cell r="EB772">
            <v>1E-3</v>
          </cell>
          <cell r="EC772">
            <v>0</v>
          </cell>
          <cell r="ED772">
            <v>0</v>
          </cell>
          <cell r="EE772">
            <v>0</v>
          </cell>
        </row>
        <row r="773"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0</v>
          </cell>
          <cell r="BV773">
            <v>0</v>
          </cell>
          <cell r="BW773">
            <v>0</v>
          </cell>
          <cell r="BX773">
            <v>0</v>
          </cell>
          <cell r="BY773">
            <v>0</v>
          </cell>
          <cell r="BZ773">
            <v>0</v>
          </cell>
          <cell r="CA773">
            <v>0</v>
          </cell>
          <cell r="CB773">
            <v>0</v>
          </cell>
          <cell r="CC773">
            <v>0</v>
          </cell>
          <cell r="CD773">
            <v>0</v>
          </cell>
          <cell r="CE773">
            <v>0</v>
          </cell>
          <cell r="CF773">
            <v>0</v>
          </cell>
          <cell r="CG773">
            <v>0</v>
          </cell>
          <cell r="CH773">
            <v>0</v>
          </cell>
          <cell r="CI773">
            <v>0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P773">
            <v>0</v>
          </cell>
          <cell r="CQ773">
            <v>0</v>
          </cell>
          <cell r="CR773">
            <v>0</v>
          </cell>
          <cell r="CS773">
            <v>0</v>
          </cell>
          <cell r="CT773">
            <v>0</v>
          </cell>
          <cell r="CU773">
            <v>0</v>
          </cell>
          <cell r="CV773">
            <v>0</v>
          </cell>
          <cell r="CW773">
            <v>0</v>
          </cell>
          <cell r="CX773">
            <v>0</v>
          </cell>
          <cell r="CY773">
            <v>0</v>
          </cell>
          <cell r="CZ773">
            <v>0</v>
          </cell>
          <cell r="DA773">
            <v>0</v>
          </cell>
          <cell r="DB773">
            <v>0</v>
          </cell>
          <cell r="DC773">
            <v>0</v>
          </cell>
          <cell r="DD773">
            <v>0</v>
          </cell>
          <cell r="DE773">
            <v>0</v>
          </cell>
          <cell r="DF773">
            <v>0</v>
          </cell>
          <cell r="DG773">
            <v>0</v>
          </cell>
          <cell r="DH773">
            <v>0</v>
          </cell>
          <cell r="DI773">
            <v>0</v>
          </cell>
          <cell r="DJ773">
            <v>0</v>
          </cell>
          <cell r="DK773">
            <v>0</v>
          </cell>
          <cell r="DL773">
            <v>0</v>
          </cell>
          <cell r="DM773">
            <v>0</v>
          </cell>
          <cell r="DN773">
            <v>0</v>
          </cell>
          <cell r="DO773">
            <v>0</v>
          </cell>
          <cell r="DP773">
            <v>0</v>
          </cell>
          <cell r="DQ773">
            <v>0</v>
          </cell>
          <cell r="DR773">
            <v>0</v>
          </cell>
          <cell r="DS773">
            <v>0</v>
          </cell>
          <cell r="DT773">
            <v>0</v>
          </cell>
          <cell r="DU773">
            <v>0</v>
          </cell>
          <cell r="DV773">
            <v>0</v>
          </cell>
          <cell r="DW773">
            <v>0</v>
          </cell>
          <cell r="DX773">
            <v>0</v>
          </cell>
          <cell r="DY773">
            <v>0</v>
          </cell>
          <cell r="DZ773">
            <v>0</v>
          </cell>
          <cell r="EA773">
            <v>0</v>
          </cell>
          <cell r="EB773">
            <v>0</v>
          </cell>
          <cell r="EC773">
            <v>0</v>
          </cell>
          <cell r="ED773">
            <v>0</v>
          </cell>
          <cell r="EE773">
            <v>0</v>
          </cell>
        </row>
        <row r="775"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  <cell r="BL775">
            <v>0</v>
          </cell>
          <cell r="BM775">
            <v>0</v>
          </cell>
          <cell r="BN775">
            <v>0</v>
          </cell>
          <cell r="BO775">
            <v>0</v>
          </cell>
          <cell r="BP775">
            <v>0</v>
          </cell>
          <cell r="BQ775">
            <v>0</v>
          </cell>
          <cell r="BR775">
            <v>0</v>
          </cell>
          <cell r="BS775">
            <v>0</v>
          </cell>
          <cell r="BT775">
            <v>0</v>
          </cell>
          <cell r="BU775">
            <v>0</v>
          </cell>
          <cell r="BV775">
            <v>0</v>
          </cell>
          <cell r="BW775">
            <v>0</v>
          </cell>
          <cell r="BX775">
            <v>0</v>
          </cell>
          <cell r="BY775">
            <v>0</v>
          </cell>
          <cell r="BZ775">
            <v>0</v>
          </cell>
          <cell r="CA775">
            <v>0</v>
          </cell>
          <cell r="CB775">
            <v>0</v>
          </cell>
          <cell r="CC775">
            <v>0</v>
          </cell>
          <cell r="CD775">
            <v>0</v>
          </cell>
          <cell r="CE775">
            <v>0</v>
          </cell>
          <cell r="CF775">
            <v>1E-3</v>
          </cell>
          <cell r="CG775">
            <v>0</v>
          </cell>
          <cell r="CH775">
            <v>0</v>
          </cell>
          <cell r="CI775">
            <v>0</v>
          </cell>
          <cell r="CJ775">
            <v>0</v>
          </cell>
          <cell r="CK775">
            <v>0</v>
          </cell>
          <cell r="CL775">
            <v>2E-3</v>
          </cell>
          <cell r="CM775">
            <v>-2E-3</v>
          </cell>
          <cell r="CN775">
            <v>0</v>
          </cell>
          <cell r="CO775">
            <v>0</v>
          </cell>
          <cell r="CP775">
            <v>-1E-3</v>
          </cell>
          <cell r="CQ775">
            <v>0</v>
          </cell>
          <cell r="CR775">
            <v>0</v>
          </cell>
          <cell r="CS775">
            <v>0</v>
          </cell>
          <cell r="CT775">
            <v>-1E-3</v>
          </cell>
          <cell r="CU775">
            <v>0</v>
          </cell>
          <cell r="CV775">
            <v>0</v>
          </cell>
          <cell r="CW775">
            <v>1E-3</v>
          </cell>
          <cell r="CX775">
            <v>-1E-3</v>
          </cell>
          <cell r="CY775">
            <v>1E-3</v>
          </cell>
          <cell r="CZ775">
            <v>1E-3</v>
          </cell>
          <cell r="DA775">
            <v>1E-3</v>
          </cell>
          <cell r="DB775">
            <v>0</v>
          </cell>
          <cell r="DC775">
            <v>-1E-3</v>
          </cell>
          <cell r="DD775">
            <v>0</v>
          </cell>
          <cell r="DE775">
            <v>1E-3</v>
          </cell>
          <cell r="DF775">
            <v>-1E-3</v>
          </cell>
          <cell r="DG775">
            <v>0</v>
          </cell>
          <cell r="DH775">
            <v>0</v>
          </cell>
          <cell r="DI775">
            <v>0</v>
          </cell>
          <cell r="DJ775">
            <v>-1E-3</v>
          </cell>
          <cell r="DK775">
            <v>1E-3</v>
          </cell>
          <cell r="DL775">
            <v>2E-3</v>
          </cell>
          <cell r="DM775">
            <v>3.0000000000000001E-3</v>
          </cell>
          <cell r="DN775">
            <v>0</v>
          </cell>
          <cell r="DO775">
            <v>0</v>
          </cell>
          <cell r="DP775">
            <v>0</v>
          </cell>
          <cell r="DQ775">
            <v>-1E-3</v>
          </cell>
          <cell r="DR775">
            <v>1E-3</v>
          </cell>
          <cell r="DS775">
            <v>1E-3</v>
          </cell>
          <cell r="DT775">
            <v>1E-3</v>
          </cell>
          <cell r="DU775">
            <v>0</v>
          </cell>
          <cell r="DV775">
            <v>0</v>
          </cell>
          <cell r="DW775">
            <v>0</v>
          </cell>
          <cell r="DX775">
            <v>0</v>
          </cell>
          <cell r="DY775">
            <v>3.0000000000000001E-3</v>
          </cell>
          <cell r="DZ775">
            <v>3.0000000000000001E-3</v>
          </cell>
          <cell r="EA775">
            <v>2E-3</v>
          </cell>
          <cell r="EB775">
            <v>0</v>
          </cell>
          <cell r="EC775">
            <v>0</v>
          </cell>
          <cell r="ED775">
            <v>0</v>
          </cell>
          <cell r="EE775">
            <v>0</v>
          </cell>
        </row>
        <row r="776"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E776">
            <v>0</v>
          </cell>
          <cell r="BF776">
            <v>0</v>
          </cell>
          <cell r="BG776">
            <v>0</v>
          </cell>
          <cell r="BH776">
            <v>0</v>
          </cell>
          <cell r="BI776">
            <v>0</v>
          </cell>
          <cell r="BJ776">
            <v>0</v>
          </cell>
          <cell r="BK776">
            <v>0</v>
          </cell>
          <cell r="BL776">
            <v>0</v>
          </cell>
          <cell r="BM776">
            <v>0</v>
          </cell>
          <cell r="BN776">
            <v>0</v>
          </cell>
          <cell r="BO776">
            <v>0</v>
          </cell>
          <cell r="BP776">
            <v>0</v>
          </cell>
          <cell r="BQ776">
            <v>0</v>
          </cell>
          <cell r="BR776">
            <v>0</v>
          </cell>
          <cell r="BS776">
            <v>0</v>
          </cell>
          <cell r="BT776">
            <v>0</v>
          </cell>
          <cell r="BU776">
            <v>0</v>
          </cell>
          <cell r="BV776">
            <v>0</v>
          </cell>
          <cell r="BW776">
            <v>0</v>
          </cell>
          <cell r="BX776">
            <v>0</v>
          </cell>
          <cell r="BY776">
            <v>0</v>
          </cell>
          <cell r="BZ776">
            <v>0</v>
          </cell>
          <cell r="CA776">
            <v>0</v>
          </cell>
          <cell r="CB776">
            <v>0</v>
          </cell>
          <cell r="CC776">
            <v>0</v>
          </cell>
          <cell r="CD776">
            <v>0</v>
          </cell>
          <cell r="CE776">
            <v>0</v>
          </cell>
          <cell r="CF776">
            <v>0</v>
          </cell>
          <cell r="CG776">
            <v>0</v>
          </cell>
          <cell r="CH776">
            <v>0</v>
          </cell>
          <cell r="CI776">
            <v>0</v>
          </cell>
          <cell r="CJ776">
            <v>0</v>
          </cell>
          <cell r="CK776">
            <v>0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P776">
            <v>0</v>
          </cell>
          <cell r="CQ776">
            <v>0</v>
          </cell>
          <cell r="CR776">
            <v>0</v>
          </cell>
          <cell r="CS776">
            <v>0</v>
          </cell>
          <cell r="CT776">
            <v>0</v>
          </cell>
          <cell r="CU776">
            <v>0</v>
          </cell>
          <cell r="CV776">
            <v>0</v>
          </cell>
          <cell r="CW776">
            <v>0</v>
          </cell>
          <cell r="CX776">
            <v>0</v>
          </cell>
          <cell r="CY776">
            <v>0</v>
          </cell>
          <cell r="CZ776">
            <v>0</v>
          </cell>
          <cell r="DA776">
            <v>0</v>
          </cell>
          <cell r="DB776">
            <v>0</v>
          </cell>
          <cell r="DC776">
            <v>0</v>
          </cell>
          <cell r="DD776">
            <v>0</v>
          </cell>
          <cell r="DE776">
            <v>0</v>
          </cell>
          <cell r="DF776">
            <v>0</v>
          </cell>
          <cell r="DG776">
            <v>0</v>
          </cell>
          <cell r="DH776">
            <v>0</v>
          </cell>
          <cell r="DI776">
            <v>0</v>
          </cell>
          <cell r="DJ776">
            <v>0</v>
          </cell>
          <cell r="DK776">
            <v>0</v>
          </cell>
          <cell r="DL776">
            <v>0</v>
          </cell>
          <cell r="DM776">
            <v>0</v>
          </cell>
          <cell r="DN776">
            <v>0</v>
          </cell>
          <cell r="DO776">
            <v>0</v>
          </cell>
          <cell r="DP776">
            <v>0</v>
          </cell>
          <cell r="DQ776">
            <v>0</v>
          </cell>
          <cell r="DR776">
            <v>0</v>
          </cell>
          <cell r="DS776">
            <v>0</v>
          </cell>
          <cell r="DT776">
            <v>0</v>
          </cell>
          <cell r="DU776">
            <v>0</v>
          </cell>
          <cell r="DV776">
            <v>0</v>
          </cell>
          <cell r="DW776">
            <v>0</v>
          </cell>
          <cell r="DX776">
            <v>0</v>
          </cell>
          <cell r="DY776">
            <v>0</v>
          </cell>
          <cell r="DZ776">
            <v>0</v>
          </cell>
          <cell r="EA776">
            <v>0</v>
          </cell>
          <cell r="EB776">
            <v>0</v>
          </cell>
          <cell r="EC776">
            <v>0</v>
          </cell>
          <cell r="ED776">
            <v>0</v>
          </cell>
          <cell r="EE776">
            <v>0</v>
          </cell>
        </row>
        <row r="777"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  <cell r="BM777">
            <v>0</v>
          </cell>
          <cell r="BN777">
            <v>0</v>
          </cell>
          <cell r="BO777">
            <v>0</v>
          </cell>
          <cell r="BP777">
            <v>0</v>
          </cell>
          <cell r="BQ777">
            <v>0</v>
          </cell>
          <cell r="BR777">
            <v>0</v>
          </cell>
          <cell r="BS777">
            <v>0</v>
          </cell>
          <cell r="BT777">
            <v>0</v>
          </cell>
          <cell r="BU777">
            <v>0</v>
          </cell>
          <cell r="BV777">
            <v>0</v>
          </cell>
          <cell r="BW777">
            <v>0</v>
          </cell>
          <cell r="BX777">
            <v>0</v>
          </cell>
          <cell r="BY777">
            <v>0</v>
          </cell>
          <cell r="BZ777">
            <v>0</v>
          </cell>
          <cell r="CA777">
            <v>0</v>
          </cell>
          <cell r="CB777">
            <v>0</v>
          </cell>
          <cell r="CC777">
            <v>0</v>
          </cell>
          <cell r="CD777">
            <v>0</v>
          </cell>
          <cell r="CE777">
            <v>0</v>
          </cell>
          <cell r="CF777">
            <v>0</v>
          </cell>
          <cell r="CG777">
            <v>0</v>
          </cell>
          <cell r="CH777">
            <v>0</v>
          </cell>
          <cell r="CI777">
            <v>0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P777">
            <v>0</v>
          </cell>
          <cell r="CQ777">
            <v>0</v>
          </cell>
          <cell r="CR777">
            <v>0</v>
          </cell>
          <cell r="CS777">
            <v>0</v>
          </cell>
          <cell r="CT777">
            <v>0</v>
          </cell>
          <cell r="CU777">
            <v>0</v>
          </cell>
          <cell r="CV777">
            <v>0</v>
          </cell>
          <cell r="CW777">
            <v>0</v>
          </cell>
          <cell r="CX777">
            <v>0</v>
          </cell>
          <cell r="CY777">
            <v>0</v>
          </cell>
          <cell r="CZ777">
            <v>0</v>
          </cell>
          <cell r="DA777">
            <v>0</v>
          </cell>
          <cell r="DB777">
            <v>0</v>
          </cell>
          <cell r="DC777">
            <v>0</v>
          </cell>
          <cell r="DD777">
            <v>0</v>
          </cell>
          <cell r="DE777">
            <v>0</v>
          </cell>
          <cell r="DF777">
            <v>0</v>
          </cell>
          <cell r="DG777">
            <v>0</v>
          </cell>
          <cell r="DH777">
            <v>0</v>
          </cell>
          <cell r="DI777">
            <v>0</v>
          </cell>
          <cell r="DJ777">
            <v>0</v>
          </cell>
          <cell r="DK777">
            <v>0</v>
          </cell>
          <cell r="DL777">
            <v>0</v>
          </cell>
          <cell r="DM777">
            <v>0</v>
          </cell>
          <cell r="DN777">
            <v>0</v>
          </cell>
          <cell r="DO777">
            <v>0</v>
          </cell>
          <cell r="DP777">
            <v>0</v>
          </cell>
          <cell r="DQ777">
            <v>0</v>
          </cell>
          <cell r="DR777">
            <v>0</v>
          </cell>
          <cell r="DS777">
            <v>0</v>
          </cell>
          <cell r="DT777">
            <v>0</v>
          </cell>
          <cell r="DU777">
            <v>0</v>
          </cell>
          <cell r="DV777">
            <v>0</v>
          </cell>
          <cell r="DW777">
            <v>0</v>
          </cell>
          <cell r="DX777">
            <v>0</v>
          </cell>
          <cell r="DY777">
            <v>0</v>
          </cell>
          <cell r="DZ777">
            <v>0</v>
          </cell>
          <cell r="EA777">
            <v>0</v>
          </cell>
          <cell r="EB777">
            <v>0</v>
          </cell>
          <cell r="EC777">
            <v>0</v>
          </cell>
          <cell r="ED777">
            <v>0</v>
          </cell>
          <cell r="EE777">
            <v>0</v>
          </cell>
        </row>
        <row r="778"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  <cell r="BN778">
            <v>0</v>
          </cell>
          <cell r="BO778">
            <v>0</v>
          </cell>
          <cell r="BP778">
            <v>0</v>
          </cell>
          <cell r="BQ778">
            <v>0</v>
          </cell>
          <cell r="BR778">
            <v>0</v>
          </cell>
          <cell r="BS778">
            <v>0</v>
          </cell>
          <cell r="BT778">
            <v>0</v>
          </cell>
          <cell r="BU778">
            <v>0</v>
          </cell>
          <cell r="BV778">
            <v>0</v>
          </cell>
          <cell r="BW778">
            <v>0</v>
          </cell>
          <cell r="BX778">
            <v>0</v>
          </cell>
          <cell r="BY778">
            <v>0</v>
          </cell>
          <cell r="BZ778">
            <v>0</v>
          </cell>
          <cell r="CA778">
            <v>0</v>
          </cell>
          <cell r="CB778">
            <v>0</v>
          </cell>
          <cell r="CC778">
            <v>0</v>
          </cell>
          <cell r="CD778">
            <v>0</v>
          </cell>
          <cell r="CE778">
            <v>0</v>
          </cell>
          <cell r="CF778">
            <v>0</v>
          </cell>
          <cell r="CG778">
            <v>0</v>
          </cell>
          <cell r="CH778">
            <v>0</v>
          </cell>
          <cell r="CI778">
            <v>0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P778">
            <v>0</v>
          </cell>
          <cell r="CQ778">
            <v>0</v>
          </cell>
          <cell r="CR778">
            <v>0</v>
          </cell>
          <cell r="CS778">
            <v>0</v>
          </cell>
          <cell r="CT778">
            <v>0</v>
          </cell>
          <cell r="CU778">
            <v>0</v>
          </cell>
          <cell r="CV778">
            <v>0</v>
          </cell>
          <cell r="CW778">
            <v>0</v>
          </cell>
          <cell r="CX778">
            <v>0</v>
          </cell>
          <cell r="CY778">
            <v>0</v>
          </cell>
          <cell r="CZ778">
            <v>0</v>
          </cell>
          <cell r="DA778">
            <v>0</v>
          </cell>
          <cell r="DB778">
            <v>0</v>
          </cell>
          <cell r="DC778">
            <v>0</v>
          </cell>
          <cell r="DD778">
            <v>0</v>
          </cell>
          <cell r="DE778">
            <v>0</v>
          </cell>
          <cell r="DF778">
            <v>0</v>
          </cell>
          <cell r="DG778">
            <v>0</v>
          </cell>
          <cell r="DH778">
            <v>0</v>
          </cell>
          <cell r="DI778">
            <v>0</v>
          </cell>
          <cell r="DJ778">
            <v>0</v>
          </cell>
          <cell r="DK778">
            <v>0</v>
          </cell>
          <cell r="DL778">
            <v>0</v>
          </cell>
          <cell r="DM778">
            <v>0</v>
          </cell>
          <cell r="DN778">
            <v>0</v>
          </cell>
          <cell r="DO778">
            <v>0</v>
          </cell>
          <cell r="DP778">
            <v>0</v>
          </cell>
          <cell r="DQ778">
            <v>0</v>
          </cell>
          <cell r="DR778">
            <v>0</v>
          </cell>
          <cell r="DS778">
            <v>0</v>
          </cell>
          <cell r="DT778">
            <v>0</v>
          </cell>
          <cell r="DU778">
            <v>0</v>
          </cell>
          <cell r="DV778">
            <v>0</v>
          </cell>
          <cell r="DW778">
            <v>0</v>
          </cell>
          <cell r="DX778">
            <v>0</v>
          </cell>
          <cell r="DY778">
            <v>0</v>
          </cell>
          <cell r="DZ778">
            <v>0</v>
          </cell>
          <cell r="EA778">
            <v>0</v>
          </cell>
          <cell r="EB778">
            <v>0</v>
          </cell>
          <cell r="EC778">
            <v>0</v>
          </cell>
          <cell r="ED778">
            <v>0</v>
          </cell>
          <cell r="EE778">
            <v>0</v>
          </cell>
        </row>
        <row r="779"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R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  <cell r="BW779">
            <v>0</v>
          </cell>
          <cell r="BX779">
            <v>0</v>
          </cell>
          <cell r="BY779">
            <v>0</v>
          </cell>
          <cell r="BZ779">
            <v>0</v>
          </cell>
          <cell r="CA779">
            <v>0</v>
          </cell>
          <cell r="CB779">
            <v>0</v>
          </cell>
          <cell r="CC779">
            <v>0</v>
          </cell>
          <cell r="CD779">
            <v>0</v>
          </cell>
          <cell r="CE779">
            <v>0</v>
          </cell>
          <cell r="CF779">
            <v>0</v>
          </cell>
          <cell r="CG779">
            <v>0</v>
          </cell>
          <cell r="CH779">
            <v>0</v>
          </cell>
          <cell r="CI779">
            <v>0</v>
          </cell>
          <cell r="CJ779">
            <v>0</v>
          </cell>
          <cell r="CK779">
            <v>0</v>
          </cell>
          <cell r="CL779">
            <v>0</v>
          </cell>
          <cell r="CM779">
            <v>0</v>
          </cell>
          <cell r="CN779">
            <v>0</v>
          </cell>
          <cell r="CO779">
            <v>0</v>
          </cell>
          <cell r="CP779">
            <v>0</v>
          </cell>
          <cell r="CQ779">
            <v>0</v>
          </cell>
          <cell r="CR779">
            <v>0</v>
          </cell>
          <cell r="CS779">
            <v>0</v>
          </cell>
          <cell r="CT779">
            <v>0</v>
          </cell>
          <cell r="CU779">
            <v>0</v>
          </cell>
          <cell r="CV779">
            <v>0</v>
          </cell>
          <cell r="CW779">
            <v>0</v>
          </cell>
          <cell r="CX779">
            <v>0</v>
          </cell>
          <cell r="CY779">
            <v>0</v>
          </cell>
          <cell r="CZ779">
            <v>0</v>
          </cell>
          <cell r="DA779">
            <v>0</v>
          </cell>
          <cell r="DB779">
            <v>0</v>
          </cell>
          <cell r="DC779">
            <v>0</v>
          </cell>
          <cell r="DD779">
            <v>0</v>
          </cell>
          <cell r="DE779">
            <v>0</v>
          </cell>
          <cell r="DF779">
            <v>0</v>
          </cell>
          <cell r="DG779">
            <v>0</v>
          </cell>
          <cell r="DH779">
            <v>0</v>
          </cell>
          <cell r="DI779">
            <v>0</v>
          </cell>
          <cell r="DJ779">
            <v>0</v>
          </cell>
          <cell r="DK779">
            <v>0</v>
          </cell>
          <cell r="DL779">
            <v>0</v>
          </cell>
          <cell r="DM779">
            <v>0</v>
          </cell>
          <cell r="DN779">
            <v>0</v>
          </cell>
          <cell r="DO779">
            <v>0</v>
          </cell>
          <cell r="DP779">
            <v>0</v>
          </cell>
          <cell r="DQ779">
            <v>0</v>
          </cell>
          <cell r="DR779">
            <v>0</v>
          </cell>
          <cell r="DS779">
            <v>0</v>
          </cell>
          <cell r="DT779">
            <v>0</v>
          </cell>
          <cell r="DU779">
            <v>0</v>
          </cell>
          <cell r="DV779">
            <v>0</v>
          </cell>
          <cell r="DW779">
            <v>0</v>
          </cell>
          <cell r="DX779">
            <v>0</v>
          </cell>
          <cell r="DY779">
            <v>0</v>
          </cell>
          <cell r="DZ779">
            <v>0</v>
          </cell>
          <cell r="EA779">
            <v>0</v>
          </cell>
          <cell r="EB779">
            <v>0</v>
          </cell>
          <cell r="EC779">
            <v>0</v>
          </cell>
          <cell r="ED779">
            <v>0</v>
          </cell>
          <cell r="EE779">
            <v>0</v>
          </cell>
        </row>
        <row r="780"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0</v>
          </cell>
          <cell r="BT780">
            <v>0</v>
          </cell>
          <cell r="BU780">
            <v>0</v>
          </cell>
          <cell r="BV780">
            <v>0</v>
          </cell>
          <cell r="BW780">
            <v>0</v>
          </cell>
          <cell r="BX780">
            <v>0</v>
          </cell>
          <cell r="BY780">
            <v>0</v>
          </cell>
          <cell r="BZ780">
            <v>0</v>
          </cell>
          <cell r="CA780">
            <v>0</v>
          </cell>
          <cell r="CB780">
            <v>0</v>
          </cell>
          <cell r="CC780">
            <v>0</v>
          </cell>
          <cell r="CD780">
            <v>0</v>
          </cell>
          <cell r="CE780">
            <v>0</v>
          </cell>
          <cell r="CF780">
            <v>0</v>
          </cell>
          <cell r="CG780">
            <v>0</v>
          </cell>
          <cell r="CH780">
            <v>0</v>
          </cell>
          <cell r="CI780">
            <v>0</v>
          </cell>
          <cell r="CJ780">
            <v>0</v>
          </cell>
          <cell r="CK780">
            <v>0</v>
          </cell>
          <cell r="CL780">
            <v>0</v>
          </cell>
          <cell r="CM780">
            <v>0</v>
          </cell>
          <cell r="CN780">
            <v>0</v>
          </cell>
          <cell r="CO780">
            <v>0</v>
          </cell>
          <cell r="CP780">
            <v>0</v>
          </cell>
          <cell r="CQ780">
            <v>0</v>
          </cell>
          <cell r="CR780">
            <v>0</v>
          </cell>
          <cell r="CS780">
            <v>0</v>
          </cell>
          <cell r="CT780">
            <v>0</v>
          </cell>
          <cell r="CU780">
            <v>0</v>
          </cell>
          <cell r="CV780">
            <v>0</v>
          </cell>
          <cell r="CW780">
            <v>0</v>
          </cell>
          <cell r="CX780">
            <v>0</v>
          </cell>
          <cell r="CY780">
            <v>0</v>
          </cell>
          <cell r="CZ780">
            <v>0</v>
          </cell>
          <cell r="DA780">
            <v>0</v>
          </cell>
          <cell r="DB780">
            <v>0</v>
          </cell>
          <cell r="DC780">
            <v>0</v>
          </cell>
          <cell r="DD780">
            <v>0</v>
          </cell>
          <cell r="DE780">
            <v>0</v>
          </cell>
          <cell r="DF780">
            <v>0</v>
          </cell>
          <cell r="DG780">
            <v>0</v>
          </cell>
          <cell r="DH780">
            <v>0</v>
          </cell>
          <cell r="DI780">
            <v>0</v>
          </cell>
          <cell r="DJ780">
            <v>0</v>
          </cell>
          <cell r="DK780">
            <v>0</v>
          </cell>
          <cell r="DL780">
            <v>0</v>
          </cell>
          <cell r="DM780">
            <v>0</v>
          </cell>
          <cell r="DN780">
            <v>0</v>
          </cell>
          <cell r="DO780">
            <v>0</v>
          </cell>
          <cell r="DP780">
            <v>0</v>
          </cell>
          <cell r="DQ780">
            <v>0</v>
          </cell>
          <cell r="DR780">
            <v>0</v>
          </cell>
          <cell r="DS780">
            <v>0</v>
          </cell>
          <cell r="DT780">
            <v>0</v>
          </cell>
          <cell r="DU780">
            <v>0</v>
          </cell>
          <cell r="DV780">
            <v>0</v>
          </cell>
          <cell r="DW780">
            <v>0</v>
          </cell>
          <cell r="DX780">
            <v>0</v>
          </cell>
          <cell r="DY780">
            <v>0</v>
          </cell>
          <cell r="DZ780">
            <v>0</v>
          </cell>
          <cell r="EA780">
            <v>0</v>
          </cell>
          <cell r="EB780">
            <v>0</v>
          </cell>
          <cell r="EC780">
            <v>0</v>
          </cell>
          <cell r="ED780">
            <v>0</v>
          </cell>
          <cell r="EE780">
            <v>0</v>
          </cell>
        </row>
        <row r="781"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  <cell r="BQ781">
            <v>0</v>
          </cell>
          <cell r="BR781">
            <v>0</v>
          </cell>
          <cell r="BS781">
            <v>0</v>
          </cell>
          <cell r="BT781">
            <v>0</v>
          </cell>
          <cell r="BU781">
            <v>0</v>
          </cell>
          <cell r="BV781">
            <v>0</v>
          </cell>
          <cell r="BW781">
            <v>0</v>
          </cell>
          <cell r="BX781">
            <v>0</v>
          </cell>
          <cell r="BY781">
            <v>0</v>
          </cell>
          <cell r="BZ781">
            <v>0</v>
          </cell>
          <cell r="CA781">
            <v>0</v>
          </cell>
          <cell r="CB781">
            <v>0</v>
          </cell>
          <cell r="CC781">
            <v>0</v>
          </cell>
          <cell r="CD781">
            <v>0</v>
          </cell>
          <cell r="CE781">
            <v>0</v>
          </cell>
          <cell r="CF781">
            <v>0</v>
          </cell>
          <cell r="CG781">
            <v>0</v>
          </cell>
          <cell r="CH781">
            <v>0</v>
          </cell>
          <cell r="CI781">
            <v>0</v>
          </cell>
          <cell r="CJ781">
            <v>0</v>
          </cell>
          <cell r="CK781">
            <v>0</v>
          </cell>
          <cell r="CL781">
            <v>0</v>
          </cell>
          <cell r="CM781">
            <v>0</v>
          </cell>
          <cell r="CN781">
            <v>0</v>
          </cell>
          <cell r="CO781">
            <v>0</v>
          </cell>
          <cell r="CP781">
            <v>0</v>
          </cell>
          <cell r="CQ781">
            <v>0</v>
          </cell>
          <cell r="CR781">
            <v>0</v>
          </cell>
          <cell r="CS781">
            <v>0</v>
          </cell>
          <cell r="CT781">
            <v>0</v>
          </cell>
          <cell r="CU781">
            <v>0</v>
          </cell>
          <cell r="CV781">
            <v>0</v>
          </cell>
          <cell r="CW781">
            <v>0</v>
          </cell>
          <cell r="CX781">
            <v>0</v>
          </cell>
          <cell r="CY781">
            <v>0</v>
          </cell>
          <cell r="CZ781">
            <v>0</v>
          </cell>
          <cell r="DA781">
            <v>0</v>
          </cell>
          <cell r="DB781">
            <v>0</v>
          </cell>
          <cell r="DC781">
            <v>0</v>
          </cell>
          <cell r="DD781">
            <v>0</v>
          </cell>
          <cell r="DE781">
            <v>0</v>
          </cell>
          <cell r="DF781">
            <v>0</v>
          </cell>
          <cell r="DG781">
            <v>0</v>
          </cell>
          <cell r="DH781">
            <v>0</v>
          </cell>
          <cell r="DI781">
            <v>0</v>
          </cell>
          <cell r="DJ781">
            <v>0</v>
          </cell>
          <cell r="DK781">
            <v>0</v>
          </cell>
          <cell r="DL781">
            <v>0</v>
          </cell>
          <cell r="DM781">
            <v>0</v>
          </cell>
          <cell r="DN781">
            <v>0</v>
          </cell>
          <cell r="DO781">
            <v>0</v>
          </cell>
          <cell r="DP781">
            <v>0</v>
          </cell>
          <cell r="DQ781">
            <v>0</v>
          </cell>
          <cell r="DR781">
            <v>0</v>
          </cell>
          <cell r="DS781">
            <v>0</v>
          </cell>
          <cell r="DT781">
            <v>0</v>
          </cell>
          <cell r="DU781">
            <v>0</v>
          </cell>
          <cell r="DV781">
            <v>0</v>
          </cell>
          <cell r="DW781">
            <v>0</v>
          </cell>
          <cell r="DX781">
            <v>0</v>
          </cell>
          <cell r="DY781">
            <v>0</v>
          </cell>
          <cell r="DZ781">
            <v>0</v>
          </cell>
          <cell r="EA781">
            <v>0</v>
          </cell>
          <cell r="EB781">
            <v>0</v>
          </cell>
          <cell r="EC781">
            <v>0</v>
          </cell>
          <cell r="ED781">
            <v>0</v>
          </cell>
          <cell r="EE781">
            <v>0</v>
          </cell>
        </row>
        <row r="782"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M782">
            <v>0</v>
          </cell>
          <cell r="BN782">
            <v>0</v>
          </cell>
          <cell r="BO782">
            <v>0</v>
          </cell>
          <cell r="BP782">
            <v>0</v>
          </cell>
          <cell r="BQ782">
            <v>0</v>
          </cell>
          <cell r="BR782">
            <v>0</v>
          </cell>
          <cell r="BS782">
            <v>0</v>
          </cell>
          <cell r="BT782">
            <v>0</v>
          </cell>
          <cell r="BU782">
            <v>0</v>
          </cell>
          <cell r="BV782">
            <v>0</v>
          </cell>
          <cell r="BW782">
            <v>0</v>
          </cell>
          <cell r="BX782">
            <v>0</v>
          </cell>
          <cell r="BY782">
            <v>0</v>
          </cell>
          <cell r="BZ782">
            <v>0</v>
          </cell>
          <cell r="CA782">
            <v>0</v>
          </cell>
          <cell r="CB782">
            <v>0</v>
          </cell>
          <cell r="CC782">
            <v>0</v>
          </cell>
          <cell r="CD782">
            <v>0</v>
          </cell>
          <cell r="CE782">
            <v>0</v>
          </cell>
          <cell r="CF782">
            <v>0</v>
          </cell>
          <cell r="CG782">
            <v>0</v>
          </cell>
          <cell r="CH782">
            <v>0</v>
          </cell>
          <cell r="CI782">
            <v>0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P782">
            <v>0</v>
          </cell>
          <cell r="CQ782">
            <v>0</v>
          </cell>
          <cell r="CR782">
            <v>0</v>
          </cell>
          <cell r="CS782">
            <v>0</v>
          </cell>
          <cell r="CT782">
            <v>0</v>
          </cell>
          <cell r="CU782">
            <v>0</v>
          </cell>
          <cell r="CV782">
            <v>0</v>
          </cell>
          <cell r="CW782">
            <v>0</v>
          </cell>
          <cell r="CX782">
            <v>0</v>
          </cell>
          <cell r="CY782">
            <v>0</v>
          </cell>
          <cell r="CZ782">
            <v>0</v>
          </cell>
          <cell r="DA782">
            <v>0</v>
          </cell>
          <cell r="DB782">
            <v>0</v>
          </cell>
          <cell r="DC782">
            <v>0</v>
          </cell>
          <cell r="DD782">
            <v>0</v>
          </cell>
          <cell r="DE782">
            <v>0</v>
          </cell>
          <cell r="DF782">
            <v>0</v>
          </cell>
          <cell r="DG782">
            <v>0</v>
          </cell>
          <cell r="DH782">
            <v>0</v>
          </cell>
          <cell r="DI782">
            <v>0</v>
          </cell>
          <cell r="DJ782">
            <v>0</v>
          </cell>
          <cell r="DK782">
            <v>0</v>
          </cell>
          <cell r="DL782">
            <v>0</v>
          </cell>
          <cell r="DM782">
            <v>0</v>
          </cell>
          <cell r="DN782">
            <v>0</v>
          </cell>
          <cell r="DO782">
            <v>0</v>
          </cell>
          <cell r="DP782">
            <v>0</v>
          </cell>
          <cell r="DQ782">
            <v>0</v>
          </cell>
          <cell r="DR782">
            <v>0</v>
          </cell>
          <cell r="DS782">
            <v>0</v>
          </cell>
          <cell r="DT782">
            <v>0</v>
          </cell>
          <cell r="DU782">
            <v>0</v>
          </cell>
          <cell r="DV782">
            <v>0</v>
          </cell>
          <cell r="DW782">
            <v>0</v>
          </cell>
          <cell r="DX782">
            <v>0</v>
          </cell>
          <cell r="DY782">
            <v>0</v>
          </cell>
          <cell r="DZ782">
            <v>0</v>
          </cell>
          <cell r="EA782">
            <v>0</v>
          </cell>
          <cell r="EB782">
            <v>0</v>
          </cell>
          <cell r="EC782">
            <v>0</v>
          </cell>
          <cell r="ED782">
            <v>0</v>
          </cell>
          <cell r="EE782">
            <v>0</v>
          </cell>
        </row>
        <row r="784">
          <cell r="A784" t="str">
            <v>Average Fuel Cost ($/MMBtu)</v>
          </cell>
        </row>
        <row r="785"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</v>
          </cell>
          <cell r="BR785">
            <v>0</v>
          </cell>
          <cell r="BS785">
            <v>0</v>
          </cell>
          <cell r="BT785">
            <v>0</v>
          </cell>
          <cell r="BU785">
            <v>0</v>
          </cell>
          <cell r="BV785">
            <v>0</v>
          </cell>
          <cell r="BW785">
            <v>0</v>
          </cell>
          <cell r="BX785">
            <v>0</v>
          </cell>
          <cell r="BY785">
            <v>0</v>
          </cell>
          <cell r="BZ785">
            <v>0</v>
          </cell>
          <cell r="CA785">
            <v>0</v>
          </cell>
          <cell r="CB785">
            <v>0</v>
          </cell>
          <cell r="CC785">
            <v>0</v>
          </cell>
          <cell r="CD785">
            <v>0</v>
          </cell>
          <cell r="CE785">
            <v>0</v>
          </cell>
          <cell r="CF785">
            <v>0</v>
          </cell>
          <cell r="CG785">
            <v>0</v>
          </cell>
          <cell r="CH785">
            <v>0</v>
          </cell>
          <cell r="CI785">
            <v>0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P785">
            <v>0</v>
          </cell>
          <cell r="CQ785">
            <v>0</v>
          </cell>
          <cell r="CR785">
            <v>0</v>
          </cell>
          <cell r="CS785">
            <v>0</v>
          </cell>
          <cell r="CT785">
            <v>0</v>
          </cell>
          <cell r="CU785">
            <v>0</v>
          </cell>
          <cell r="CV785">
            <v>0</v>
          </cell>
          <cell r="CW785">
            <v>0</v>
          </cell>
          <cell r="CX785">
            <v>0</v>
          </cell>
          <cell r="CY785">
            <v>0</v>
          </cell>
          <cell r="CZ785">
            <v>0</v>
          </cell>
          <cell r="DA785">
            <v>0</v>
          </cell>
          <cell r="DB785">
            <v>0</v>
          </cell>
          <cell r="DC785">
            <v>0</v>
          </cell>
          <cell r="DD785">
            <v>0</v>
          </cell>
          <cell r="DE785">
            <v>0</v>
          </cell>
          <cell r="DF785">
            <v>0</v>
          </cell>
          <cell r="DG785">
            <v>0</v>
          </cell>
          <cell r="DH785">
            <v>0</v>
          </cell>
          <cell r="DI785">
            <v>0</v>
          </cell>
          <cell r="DJ785">
            <v>0</v>
          </cell>
          <cell r="DK785">
            <v>0</v>
          </cell>
          <cell r="DL785">
            <v>0</v>
          </cell>
          <cell r="DM785">
            <v>0</v>
          </cell>
          <cell r="DN785">
            <v>0</v>
          </cell>
          <cell r="DO785">
            <v>0</v>
          </cell>
          <cell r="DP785">
            <v>0</v>
          </cell>
          <cell r="DQ785">
            <v>0</v>
          </cell>
          <cell r="DR785">
            <v>0</v>
          </cell>
          <cell r="DS785">
            <v>0</v>
          </cell>
          <cell r="DT785">
            <v>0</v>
          </cell>
          <cell r="DU785">
            <v>0</v>
          </cell>
          <cell r="DV785">
            <v>0</v>
          </cell>
          <cell r="DW785">
            <v>0</v>
          </cell>
          <cell r="DX785">
            <v>0</v>
          </cell>
          <cell r="DY785">
            <v>0</v>
          </cell>
          <cell r="DZ785">
            <v>0</v>
          </cell>
          <cell r="EA785">
            <v>0</v>
          </cell>
          <cell r="EB785">
            <v>0</v>
          </cell>
          <cell r="EC785">
            <v>0</v>
          </cell>
          <cell r="ED785">
            <v>0</v>
          </cell>
        </row>
        <row r="786"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</v>
          </cell>
          <cell r="BR786">
            <v>0</v>
          </cell>
          <cell r="BS786">
            <v>0</v>
          </cell>
          <cell r="BT786">
            <v>0</v>
          </cell>
          <cell r="BU786">
            <v>0</v>
          </cell>
          <cell r="BV786">
            <v>0</v>
          </cell>
          <cell r="BW786">
            <v>0</v>
          </cell>
          <cell r="BX786">
            <v>0</v>
          </cell>
          <cell r="BY786">
            <v>0</v>
          </cell>
          <cell r="BZ786">
            <v>0</v>
          </cell>
          <cell r="CA786">
            <v>0</v>
          </cell>
          <cell r="CB786">
            <v>0</v>
          </cell>
          <cell r="CC786">
            <v>0</v>
          </cell>
          <cell r="CD786">
            <v>0</v>
          </cell>
          <cell r="CE786">
            <v>0</v>
          </cell>
          <cell r="CF786">
            <v>0</v>
          </cell>
          <cell r="CG786">
            <v>0</v>
          </cell>
          <cell r="CH786">
            <v>0</v>
          </cell>
          <cell r="CI786">
            <v>0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P786">
            <v>0</v>
          </cell>
          <cell r="CQ786">
            <v>0</v>
          </cell>
          <cell r="CR786">
            <v>0</v>
          </cell>
          <cell r="CS786">
            <v>0</v>
          </cell>
          <cell r="CT786">
            <v>0</v>
          </cell>
          <cell r="CU786">
            <v>0</v>
          </cell>
          <cell r="CV786">
            <v>0</v>
          </cell>
          <cell r="CW786">
            <v>0</v>
          </cell>
          <cell r="CX786">
            <v>0</v>
          </cell>
          <cell r="CY786">
            <v>0</v>
          </cell>
          <cell r="CZ786">
            <v>0</v>
          </cell>
          <cell r="DA786">
            <v>0</v>
          </cell>
          <cell r="DB786">
            <v>0</v>
          </cell>
          <cell r="DC786">
            <v>0</v>
          </cell>
          <cell r="DD786">
            <v>0</v>
          </cell>
          <cell r="DE786">
            <v>0</v>
          </cell>
          <cell r="DF786">
            <v>0</v>
          </cell>
          <cell r="DG786">
            <v>0</v>
          </cell>
          <cell r="DH786">
            <v>0</v>
          </cell>
          <cell r="DI786">
            <v>0</v>
          </cell>
          <cell r="DJ786">
            <v>0</v>
          </cell>
          <cell r="DK786">
            <v>0</v>
          </cell>
          <cell r="DL786">
            <v>0</v>
          </cell>
          <cell r="DM786">
            <v>0</v>
          </cell>
          <cell r="DN786">
            <v>0</v>
          </cell>
          <cell r="DO786">
            <v>0</v>
          </cell>
          <cell r="DP786">
            <v>0</v>
          </cell>
          <cell r="DQ786">
            <v>0</v>
          </cell>
          <cell r="DR786">
            <v>0</v>
          </cell>
          <cell r="DS786">
            <v>0</v>
          </cell>
          <cell r="DT786">
            <v>0</v>
          </cell>
          <cell r="DU786">
            <v>0</v>
          </cell>
          <cell r="DV786">
            <v>0</v>
          </cell>
          <cell r="DW786">
            <v>0</v>
          </cell>
          <cell r="DX786">
            <v>0</v>
          </cell>
          <cell r="DY786">
            <v>0</v>
          </cell>
          <cell r="DZ786">
            <v>0</v>
          </cell>
          <cell r="EA786">
            <v>0</v>
          </cell>
          <cell r="EB786">
            <v>0</v>
          </cell>
          <cell r="EC786">
            <v>0</v>
          </cell>
          <cell r="ED786">
            <v>0</v>
          </cell>
        </row>
        <row r="787"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  <cell r="BY787">
            <v>0</v>
          </cell>
          <cell r="BZ787">
            <v>0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P787">
            <v>0</v>
          </cell>
          <cell r="CQ787">
            <v>0</v>
          </cell>
          <cell r="CR787">
            <v>0</v>
          </cell>
          <cell r="CS787">
            <v>0</v>
          </cell>
          <cell r="CT787">
            <v>0</v>
          </cell>
          <cell r="CU787">
            <v>0</v>
          </cell>
          <cell r="CV787">
            <v>0</v>
          </cell>
          <cell r="CW787">
            <v>0</v>
          </cell>
          <cell r="CX787">
            <v>0</v>
          </cell>
          <cell r="CY787">
            <v>0</v>
          </cell>
          <cell r="CZ787">
            <v>0</v>
          </cell>
          <cell r="DA787">
            <v>0</v>
          </cell>
          <cell r="DB787">
            <v>0</v>
          </cell>
          <cell r="DC787">
            <v>0</v>
          </cell>
          <cell r="DD787">
            <v>0</v>
          </cell>
          <cell r="DE787">
            <v>0</v>
          </cell>
          <cell r="DF787">
            <v>0</v>
          </cell>
          <cell r="DG787">
            <v>0</v>
          </cell>
          <cell r="DH787">
            <v>0</v>
          </cell>
          <cell r="DI787">
            <v>0</v>
          </cell>
          <cell r="DJ787">
            <v>0</v>
          </cell>
          <cell r="DK787">
            <v>0</v>
          </cell>
          <cell r="DL787">
            <v>0</v>
          </cell>
          <cell r="DM787">
            <v>0</v>
          </cell>
          <cell r="DN787">
            <v>0</v>
          </cell>
          <cell r="DO787">
            <v>0</v>
          </cell>
          <cell r="DP787">
            <v>0</v>
          </cell>
          <cell r="DQ787">
            <v>0</v>
          </cell>
          <cell r="DR787">
            <v>0</v>
          </cell>
          <cell r="DS787">
            <v>0</v>
          </cell>
          <cell r="DT787">
            <v>0</v>
          </cell>
          <cell r="DU787">
            <v>0</v>
          </cell>
          <cell r="DV787">
            <v>0</v>
          </cell>
          <cell r="DW787">
            <v>0</v>
          </cell>
          <cell r="DX787">
            <v>0</v>
          </cell>
          <cell r="DY787">
            <v>0</v>
          </cell>
          <cell r="DZ787">
            <v>0</v>
          </cell>
          <cell r="EA787">
            <v>0</v>
          </cell>
          <cell r="EB787">
            <v>0</v>
          </cell>
          <cell r="EC787">
            <v>0</v>
          </cell>
          <cell r="ED787">
            <v>0</v>
          </cell>
        </row>
        <row r="788"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  <cell r="BY788">
            <v>0</v>
          </cell>
          <cell r="BZ788">
            <v>0</v>
          </cell>
          <cell r="CA788">
            <v>0</v>
          </cell>
          <cell r="CB788">
            <v>0</v>
          </cell>
          <cell r="CC788">
            <v>0</v>
          </cell>
          <cell r="CD788">
            <v>0</v>
          </cell>
          <cell r="CE788">
            <v>0</v>
          </cell>
          <cell r="CF788">
            <v>0</v>
          </cell>
          <cell r="CG788">
            <v>0</v>
          </cell>
          <cell r="CH788">
            <v>0</v>
          </cell>
          <cell r="CI788">
            <v>0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P788">
            <v>0</v>
          </cell>
          <cell r="CQ788">
            <v>0</v>
          </cell>
          <cell r="CR788">
            <v>0</v>
          </cell>
          <cell r="CS788">
            <v>0</v>
          </cell>
          <cell r="CT788">
            <v>0</v>
          </cell>
          <cell r="CU788">
            <v>0</v>
          </cell>
          <cell r="CV788">
            <v>0</v>
          </cell>
          <cell r="CW788">
            <v>0</v>
          </cell>
          <cell r="CX788">
            <v>0</v>
          </cell>
          <cell r="CY788">
            <v>0</v>
          </cell>
          <cell r="CZ788">
            <v>0</v>
          </cell>
          <cell r="DA788">
            <v>0</v>
          </cell>
          <cell r="DB788">
            <v>0</v>
          </cell>
          <cell r="DC788">
            <v>0</v>
          </cell>
          <cell r="DD788">
            <v>0</v>
          </cell>
          <cell r="DE788">
            <v>0</v>
          </cell>
          <cell r="DF788">
            <v>0</v>
          </cell>
          <cell r="DG788">
            <v>0</v>
          </cell>
          <cell r="DH788">
            <v>0</v>
          </cell>
          <cell r="DI788">
            <v>0</v>
          </cell>
          <cell r="DJ788">
            <v>0</v>
          </cell>
          <cell r="DK788">
            <v>0</v>
          </cell>
          <cell r="DL788">
            <v>0</v>
          </cell>
          <cell r="DM788">
            <v>0</v>
          </cell>
          <cell r="DN788">
            <v>0</v>
          </cell>
          <cell r="DO788">
            <v>0</v>
          </cell>
          <cell r="DP788">
            <v>0</v>
          </cell>
          <cell r="DQ788">
            <v>0</v>
          </cell>
          <cell r="DR788">
            <v>0</v>
          </cell>
          <cell r="DS788">
            <v>0</v>
          </cell>
          <cell r="DT788">
            <v>0</v>
          </cell>
          <cell r="DU788">
            <v>0</v>
          </cell>
          <cell r="DV788">
            <v>0</v>
          </cell>
          <cell r="DW788">
            <v>0</v>
          </cell>
          <cell r="DX788">
            <v>0</v>
          </cell>
          <cell r="DY788">
            <v>0</v>
          </cell>
          <cell r="DZ788">
            <v>0</v>
          </cell>
          <cell r="EA788">
            <v>0</v>
          </cell>
          <cell r="EB788">
            <v>0</v>
          </cell>
          <cell r="EC788">
            <v>0</v>
          </cell>
          <cell r="ED788">
            <v>0</v>
          </cell>
        </row>
        <row r="789"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0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0</v>
          </cell>
          <cell r="CB789">
            <v>0</v>
          </cell>
          <cell r="CC789">
            <v>0</v>
          </cell>
          <cell r="CD789">
            <v>0</v>
          </cell>
          <cell r="CE789">
            <v>0</v>
          </cell>
          <cell r="CF789">
            <v>0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P789">
            <v>0</v>
          </cell>
          <cell r="CQ789">
            <v>0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0</v>
          </cell>
          <cell r="DG789">
            <v>0</v>
          </cell>
          <cell r="DH789">
            <v>0</v>
          </cell>
          <cell r="DI789">
            <v>0</v>
          </cell>
          <cell r="DJ789">
            <v>0</v>
          </cell>
          <cell r="DK789">
            <v>0</v>
          </cell>
          <cell r="DL789">
            <v>0</v>
          </cell>
          <cell r="DM789">
            <v>0</v>
          </cell>
          <cell r="DN789">
            <v>0</v>
          </cell>
          <cell r="DO789">
            <v>0</v>
          </cell>
          <cell r="DP789">
            <v>0</v>
          </cell>
          <cell r="DQ789">
            <v>0</v>
          </cell>
          <cell r="DR789">
            <v>0</v>
          </cell>
          <cell r="DS789">
            <v>0</v>
          </cell>
          <cell r="DT789">
            <v>0</v>
          </cell>
          <cell r="DU789">
            <v>0</v>
          </cell>
          <cell r="DV789">
            <v>0</v>
          </cell>
          <cell r="DW789">
            <v>0</v>
          </cell>
          <cell r="DX789">
            <v>0</v>
          </cell>
          <cell r="DY789">
            <v>0</v>
          </cell>
          <cell r="DZ789">
            <v>0</v>
          </cell>
          <cell r="EA789">
            <v>0</v>
          </cell>
          <cell r="EB789">
            <v>0</v>
          </cell>
          <cell r="EC789">
            <v>0</v>
          </cell>
          <cell r="ED789">
            <v>0</v>
          </cell>
        </row>
        <row r="790"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0</v>
          </cell>
          <cell r="CA790">
            <v>0</v>
          </cell>
          <cell r="CB790">
            <v>0</v>
          </cell>
          <cell r="CC790">
            <v>0</v>
          </cell>
          <cell r="CD790">
            <v>0</v>
          </cell>
          <cell r="CE790">
            <v>0</v>
          </cell>
          <cell r="CF790">
            <v>0</v>
          </cell>
          <cell r="CG790">
            <v>0</v>
          </cell>
          <cell r="CH790">
            <v>0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P790">
            <v>0</v>
          </cell>
          <cell r="CQ790">
            <v>0</v>
          </cell>
          <cell r="CR790">
            <v>0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0</v>
          </cell>
          <cell r="DE790">
            <v>0</v>
          </cell>
          <cell r="DF790">
            <v>0</v>
          </cell>
          <cell r="DG790">
            <v>0</v>
          </cell>
          <cell r="DH790">
            <v>0</v>
          </cell>
          <cell r="DI790">
            <v>0</v>
          </cell>
          <cell r="DJ790">
            <v>0</v>
          </cell>
          <cell r="DK790">
            <v>0</v>
          </cell>
          <cell r="DL790">
            <v>0</v>
          </cell>
          <cell r="DM790">
            <v>0</v>
          </cell>
          <cell r="DN790">
            <v>0</v>
          </cell>
          <cell r="DO790">
            <v>0</v>
          </cell>
          <cell r="DP790">
            <v>0</v>
          </cell>
          <cell r="DQ790">
            <v>0</v>
          </cell>
          <cell r="DR790">
            <v>0</v>
          </cell>
          <cell r="DS790">
            <v>0</v>
          </cell>
          <cell r="DT790">
            <v>0</v>
          </cell>
          <cell r="DU790">
            <v>0</v>
          </cell>
          <cell r="DV790">
            <v>0</v>
          </cell>
          <cell r="DW790">
            <v>0</v>
          </cell>
          <cell r="DX790">
            <v>0</v>
          </cell>
          <cell r="DY790">
            <v>0</v>
          </cell>
          <cell r="DZ790">
            <v>0</v>
          </cell>
          <cell r="EA790">
            <v>0</v>
          </cell>
          <cell r="EB790">
            <v>0</v>
          </cell>
          <cell r="EC790">
            <v>0</v>
          </cell>
          <cell r="ED790">
            <v>0</v>
          </cell>
        </row>
        <row r="791"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0</v>
          </cell>
          <cell r="CD791">
            <v>0</v>
          </cell>
          <cell r="CE791">
            <v>0</v>
          </cell>
          <cell r="CF791">
            <v>0</v>
          </cell>
          <cell r="CG791">
            <v>0</v>
          </cell>
          <cell r="CH791">
            <v>0</v>
          </cell>
          <cell r="CI791">
            <v>0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0</v>
          </cell>
          <cell r="CQ791">
            <v>0</v>
          </cell>
          <cell r="CR791">
            <v>0</v>
          </cell>
          <cell r="CS791">
            <v>0</v>
          </cell>
          <cell r="CT791">
            <v>0</v>
          </cell>
          <cell r="CU791">
            <v>0</v>
          </cell>
          <cell r="CV791">
            <v>0</v>
          </cell>
          <cell r="CW791">
            <v>0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  <cell r="DG791">
            <v>0</v>
          </cell>
          <cell r="DH791">
            <v>0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0</v>
          </cell>
          <cell r="DP791">
            <v>0</v>
          </cell>
          <cell r="DQ791">
            <v>0</v>
          </cell>
          <cell r="DR791">
            <v>0</v>
          </cell>
          <cell r="DS791">
            <v>0</v>
          </cell>
          <cell r="DT791">
            <v>0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0</v>
          </cell>
          <cell r="EB791">
            <v>0</v>
          </cell>
          <cell r="EC791">
            <v>0</v>
          </cell>
          <cell r="ED791">
            <v>0</v>
          </cell>
        </row>
        <row r="792"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0</v>
          </cell>
          <cell r="BY792">
            <v>0</v>
          </cell>
          <cell r="BZ792">
            <v>0</v>
          </cell>
          <cell r="CA792">
            <v>0</v>
          </cell>
          <cell r="CB792">
            <v>0</v>
          </cell>
          <cell r="CC792">
            <v>0</v>
          </cell>
          <cell r="CD792">
            <v>0</v>
          </cell>
          <cell r="CE792">
            <v>0</v>
          </cell>
          <cell r="CF792">
            <v>0</v>
          </cell>
          <cell r="CG792">
            <v>0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P792">
            <v>0</v>
          </cell>
          <cell r="CQ792">
            <v>0</v>
          </cell>
          <cell r="CR792">
            <v>0</v>
          </cell>
          <cell r="CS792">
            <v>0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0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  <cell r="DG792">
            <v>0</v>
          </cell>
          <cell r="DH792">
            <v>0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0</v>
          </cell>
          <cell r="DP792">
            <v>0</v>
          </cell>
          <cell r="DQ792">
            <v>0</v>
          </cell>
          <cell r="DR792">
            <v>0</v>
          </cell>
          <cell r="DS792">
            <v>0</v>
          </cell>
          <cell r="DT792">
            <v>0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0</v>
          </cell>
          <cell r="EB792">
            <v>0</v>
          </cell>
          <cell r="EC792">
            <v>0</v>
          </cell>
          <cell r="ED792">
            <v>0</v>
          </cell>
        </row>
        <row r="793"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0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0</v>
          </cell>
          <cell r="CY793">
            <v>0</v>
          </cell>
          <cell r="CZ793">
            <v>0</v>
          </cell>
          <cell r="DA793">
            <v>0</v>
          </cell>
          <cell r="DB793">
            <v>0</v>
          </cell>
          <cell r="DC793">
            <v>0</v>
          </cell>
          <cell r="DD793">
            <v>0</v>
          </cell>
          <cell r="DE793">
            <v>0</v>
          </cell>
          <cell r="DF793">
            <v>0</v>
          </cell>
          <cell r="DG793">
            <v>0</v>
          </cell>
          <cell r="DH793">
            <v>0</v>
          </cell>
          <cell r="DI793">
            <v>0</v>
          </cell>
          <cell r="DJ793">
            <v>0</v>
          </cell>
          <cell r="DK793">
            <v>0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0</v>
          </cell>
          <cell r="DS793">
            <v>0</v>
          </cell>
          <cell r="DT793">
            <v>0</v>
          </cell>
          <cell r="DU793">
            <v>0</v>
          </cell>
          <cell r="DV793">
            <v>0</v>
          </cell>
          <cell r="DW793">
            <v>0</v>
          </cell>
          <cell r="DX793">
            <v>0</v>
          </cell>
          <cell r="DY793">
            <v>0</v>
          </cell>
          <cell r="DZ793">
            <v>0</v>
          </cell>
          <cell r="EA793">
            <v>0</v>
          </cell>
          <cell r="EB793">
            <v>0</v>
          </cell>
          <cell r="EC793">
            <v>0</v>
          </cell>
          <cell r="ED793">
            <v>0</v>
          </cell>
        </row>
        <row r="794"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  <cell r="BZ794">
            <v>0</v>
          </cell>
          <cell r="CA794">
            <v>0</v>
          </cell>
          <cell r="CB794">
            <v>0</v>
          </cell>
          <cell r="CC794">
            <v>0</v>
          </cell>
          <cell r="CD794">
            <v>0</v>
          </cell>
          <cell r="CE794">
            <v>0</v>
          </cell>
          <cell r="CF794">
            <v>0</v>
          </cell>
          <cell r="CG794">
            <v>0</v>
          </cell>
          <cell r="CH794">
            <v>0</v>
          </cell>
          <cell r="CI794">
            <v>0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0</v>
          </cell>
          <cell r="CZ794">
            <v>0</v>
          </cell>
          <cell r="DA794">
            <v>0</v>
          </cell>
          <cell r="DB794">
            <v>0</v>
          </cell>
          <cell r="DC794">
            <v>0</v>
          </cell>
          <cell r="DD794">
            <v>0</v>
          </cell>
          <cell r="DE794">
            <v>0</v>
          </cell>
          <cell r="DF794">
            <v>0</v>
          </cell>
          <cell r="DG794">
            <v>0</v>
          </cell>
          <cell r="DH794">
            <v>0</v>
          </cell>
          <cell r="DI794">
            <v>0</v>
          </cell>
          <cell r="DJ794">
            <v>0</v>
          </cell>
          <cell r="DK794">
            <v>0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>
            <v>0</v>
          </cell>
          <cell r="DZ794">
            <v>0</v>
          </cell>
          <cell r="EA794">
            <v>0</v>
          </cell>
          <cell r="EB794">
            <v>0</v>
          </cell>
          <cell r="EC794">
            <v>0</v>
          </cell>
          <cell r="ED794">
            <v>0</v>
          </cell>
        </row>
        <row r="796"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BM796">
            <v>0</v>
          </cell>
          <cell r="BN796">
            <v>0</v>
          </cell>
          <cell r="BO796">
            <v>0</v>
          </cell>
          <cell r="BP796">
            <v>0</v>
          </cell>
          <cell r="BQ796">
            <v>0</v>
          </cell>
          <cell r="BR796">
            <v>0</v>
          </cell>
          <cell r="BS796">
            <v>0</v>
          </cell>
          <cell r="BT796">
            <v>0</v>
          </cell>
          <cell r="BU796">
            <v>0</v>
          </cell>
          <cell r="BV796">
            <v>0</v>
          </cell>
          <cell r="BW796">
            <v>0</v>
          </cell>
          <cell r="BX796">
            <v>0</v>
          </cell>
          <cell r="BY796">
            <v>0</v>
          </cell>
          <cell r="BZ796">
            <v>0</v>
          </cell>
          <cell r="CA796">
            <v>0</v>
          </cell>
          <cell r="CB796">
            <v>0</v>
          </cell>
          <cell r="CC796">
            <v>0</v>
          </cell>
          <cell r="CD796">
            <v>0</v>
          </cell>
          <cell r="CE796">
            <v>0</v>
          </cell>
          <cell r="CF796">
            <v>0</v>
          </cell>
          <cell r="CG796">
            <v>0</v>
          </cell>
          <cell r="CH796">
            <v>0</v>
          </cell>
          <cell r="CI796">
            <v>0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P796">
            <v>0</v>
          </cell>
          <cell r="CQ796">
            <v>0</v>
          </cell>
          <cell r="CR796">
            <v>0</v>
          </cell>
          <cell r="CS796">
            <v>0</v>
          </cell>
          <cell r="CT796">
            <v>0</v>
          </cell>
          <cell r="CU796">
            <v>0</v>
          </cell>
          <cell r="CV796">
            <v>0</v>
          </cell>
          <cell r="CW796">
            <v>0</v>
          </cell>
          <cell r="CX796">
            <v>0</v>
          </cell>
          <cell r="CY796">
            <v>0</v>
          </cell>
          <cell r="CZ796">
            <v>0</v>
          </cell>
          <cell r="DA796">
            <v>0</v>
          </cell>
          <cell r="DB796">
            <v>0</v>
          </cell>
          <cell r="DC796">
            <v>0</v>
          </cell>
          <cell r="DD796">
            <v>0</v>
          </cell>
          <cell r="DE796">
            <v>0</v>
          </cell>
          <cell r="DF796">
            <v>0</v>
          </cell>
          <cell r="DG796">
            <v>0</v>
          </cell>
          <cell r="DH796">
            <v>0</v>
          </cell>
          <cell r="DI796">
            <v>0</v>
          </cell>
          <cell r="DJ796">
            <v>0</v>
          </cell>
          <cell r="DK796">
            <v>0</v>
          </cell>
          <cell r="DL796">
            <v>0</v>
          </cell>
          <cell r="DM796">
            <v>0</v>
          </cell>
          <cell r="DN796">
            <v>0</v>
          </cell>
          <cell r="DO796">
            <v>0</v>
          </cell>
          <cell r="DP796">
            <v>0</v>
          </cell>
          <cell r="DQ796">
            <v>0</v>
          </cell>
          <cell r="DR796">
            <v>0</v>
          </cell>
          <cell r="DS796">
            <v>0</v>
          </cell>
          <cell r="DT796">
            <v>0</v>
          </cell>
          <cell r="DU796">
            <v>0</v>
          </cell>
          <cell r="DV796">
            <v>0</v>
          </cell>
          <cell r="DW796">
            <v>0</v>
          </cell>
          <cell r="DX796">
            <v>0</v>
          </cell>
          <cell r="DY796">
            <v>0</v>
          </cell>
          <cell r="DZ796">
            <v>0</v>
          </cell>
          <cell r="EA796">
            <v>0</v>
          </cell>
          <cell r="EB796">
            <v>0</v>
          </cell>
          <cell r="EC796">
            <v>0</v>
          </cell>
          <cell r="ED796">
            <v>0</v>
          </cell>
        </row>
        <row r="797"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  <cell r="BZ797">
            <v>0</v>
          </cell>
          <cell r="CA797">
            <v>0</v>
          </cell>
          <cell r="CB797">
            <v>0</v>
          </cell>
          <cell r="CC797">
            <v>0</v>
          </cell>
          <cell r="CD797">
            <v>0</v>
          </cell>
          <cell r="CE797">
            <v>0</v>
          </cell>
          <cell r="CF797">
            <v>0</v>
          </cell>
          <cell r="CG797">
            <v>0</v>
          </cell>
          <cell r="CH797">
            <v>0</v>
          </cell>
          <cell r="CI797">
            <v>0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0</v>
          </cell>
          <cell r="CZ797">
            <v>0</v>
          </cell>
          <cell r="DA797">
            <v>0</v>
          </cell>
          <cell r="DB797">
            <v>0</v>
          </cell>
          <cell r="DC797">
            <v>0</v>
          </cell>
          <cell r="DD797">
            <v>0</v>
          </cell>
          <cell r="DE797">
            <v>0</v>
          </cell>
          <cell r="DF797">
            <v>0</v>
          </cell>
          <cell r="DG797">
            <v>0</v>
          </cell>
          <cell r="DH797">
            <v>0</v>
          </cell>
          <cell r="DI797">
            <v>0</v>
          </cell>
          <cell r="DJ797">
            <v>0</v>
          </cell>
          <cell r="DK797">
            <v>0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>
            <v>0</v>
          </cell>
          <cell r="DZ797">
            <v>0</v>
          </cell>
          <cell r="EA797">
            <v>0</v>
          </cell>
          <cell r="EB797">
            <v>0</v>
          </cell>
          <cell r="EC797">
            <v>0</v>
          </cell>
          <cell r="ED797">
            <v>0</v>
          </cell>
        </row>
        <row r="798"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  <cell r="BZ798">
            <v>0</v>
          </cell>
          <cell r="CA798">
            <v>0</v>
          </cell>
          <cell r="CB798">
            <v>0</v>
          </cell>
          <cell r="CC798">
            <v>0</v>
          </cell>
          <cell r="CD798">
            <v>0</v>
          </cell>
          <cell r="CE798">
            <v>0</v>
          </cell>
          <cell r="CF798">
            <v>0</v>
          </cell>
          <cell r="CG798">
            <v>0</v>
          </cell>
          <cell r="CH798">
            <v>0</v>
          </cell>
          <cell r="CI798">
            <v>0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P798">
            <v>0</v>
          </cell>
          <cell r="CQ798">
            <v>0</v>
          </cell>
          <cell r="CR798">
            <v>0</v>
          </cell>
          <cell r="CS798">
            <v>0</v>
          </cell>
          <cell r="CT798">
            <v>0</v>
          </cell>
          <cell r="CU798">
            <v>0</v>
          </cell>
          <cell r="CV798">
            <v>0</v>
          </cell>
          <cell r="CW798">
            <v>0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  <cell r="DB798">
            <v>0</v>
          </cell>
          <cell r="DC798">
            <v>0</v>
          </cell>
          <cell r="DD798">
            <v>0</v>
          </cell>
          <cell r="DE798">
            <v>0</v>
          </cell>
          <cell r="DF798">
            <v>0</v>
          </cell>
          <cell r="DG798">
            <v>0</v>
          </cell>
          <cell r="DH798">
            <v>0</v>
          </cell>
          <cell r="DI798">
            <v>0</v>
          </cell>
          <cell r="DJ798">
            <v>0</v>
          </cell>
          <cell r="DK798">
            <v>0</v>
          </cell>
          <cell r="DL798">
            <v>0</v>
          </cell>
          <cell r="DM798">
            <v>0</v>
          </cell>
          <cell r="DN798">
            <v>0</v>
          </cell>
          <cell r="DO798">
            <v>0</v>
          </cell>
          <cell r="DP798">
            <v>0</v>
          </cell>
          <cell r="DQ798">
            <v>0</v>
          </cell>
          <cell r="DR798">
            <v>0</v>
          </cell>
          <cell r="DS798">
            <v>0</v>
          </cell>
          <cell r="DT798">
            <v>0</v>
          </cell>
          <cell r="DU798">
            <v>0</v>
          </cell>
          <cell r="DV798">
            <v>0</v>
          </cell>
          <cell r="DW798">
            <v>0</v>
          </cell>
          <cell r="DX798">
            <v>0</v>
          </cell>
          <cell r="DY798">
            <v>0</v>
          </cell>
          <cell r="DZ798">
            <v>0</v>
          </cell>
          <cell r="EA798">
            <v>0</v>
          </cell>
          <cell r="EB798">
            <v>0</v>
          </cell>
          <cell r="EC798">
            <v>0</v>
          </cell>
          <cell r="ED798">
            <v>0</v>
          </cell>
        </row>
        <row r="799"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0</v>
          </cell>
          <cell r="CE799">
            <v>0</v>
          </cell>
          <cell r="CF799">
            <v>0</v>
          </cell>
          <cell r="CG799">
            <v>0</v>
          </cell>
          <cell r="CH799">
            <v>0</v>
          </cell>
          <cell r="CI799">
            <v>0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P799">
            <v>0</v>
          </cell>
          <cell r="CQ799">
            <v>0</v>
          </cell>
          <cell r="CR799">
            <v>0</v>
          </cell>
          <cell r="CS799">
            <v>0</v>
          </cell>
          <cell r="CT799">
            <v>0</v>
          </cell>
          <cell r="CU799">
            <v>0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  <cell r="DB799">
            <v>0</v>
          </cell>
          <cell r="DC799">
            <v>0</v>
          </cell>
          <cell r="DD799">
            <v>0</v>
          </cell>
          <cell r="DE799">
            <v>0</v>
          </cell>
          <cell r="DF799">
            <v>0</v>
          </cell>
          <cell r="DG799">
            <v>0</v>
          </cell>
          <cell r="DH799">
            <v>0</v>
          </cell>
          <cell r="DI799">
            <v>0</v>
          </cell>
          <cell r="DJ799">
            <v>0</v>
          </cell>
          <cell r="DK799">
            <v>0</v>
          </cell>
          <cell r="DL799">
            <v>0</v>
          </cell>
          <cell r="DM799">
            <v>0</v>
          </cell>
          <cell r="DN799">
            <v>0</v>
          </cell>
          <cell r="DO799">
            <v>0</v>
          </cell>
          <cell r="DP799">
            <v>0</v>
          </cell>
          <cell r="DQ799">
            <v>0</v>
          </cell>
          <cell r="DR799">
            <v>0</v>
          </cell>
          <cell r="DS799">
            <v>0</v>
          </cell>
          <cell r="DT799">
            <v>0</v>
          </cell>
          <cell r="DU799">
            <v>0</v>
          </cell>
          <cell r="DV799">
            <v>0</v>
          </cell>
          <cell r="DW799">
            <v>0</v>
          </cell>
          <cell r="DX799">
            <v>0</v>
          </cell>
          <cell r="DY799">
            <v>0</v>
          </cell>
          <cell r="DZ799">
            <v>0</v>
          </cell>
          <cell r="EA799">
            <v>0</v>
          </cell>
          <cell r="EB799">
            <v>0</v>
          </cell>
          <cell r="EC799">
            <v>0</v>
          </cell>
          <cell r="ED799">
            <v>0</v>
          </cell>
        </row>
        <row r="800"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  <cell r="BY800">
            <v>0</v>
          </cell>
          <cell r="BZ800">
            <v>0</v>
          </cell>
          <cell r="CA800">
            <v>0</v>
          </cell>
          <cell r="CB800">
            <v>0</v>
          </cell>
          <cell r="CC800">
            <v>0</v>
          </cell>
          <cell r="CD800">
            <v>0</v>
          </cell>
          <cell r="CE800">
            <v>0</v>
          </cell>
          <cell r="CF800">
            <v>0</v>
          </cell>
          <cell r="CG800">
            <v>0</v>
          </cell>
          <cell r="CH800">
            <v>0</v>
          </cell>
          <cell r="CI800">
            <v>0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P800">
            <v>0</v>
          </cell>
          <cell r="CQ800">
            <v>0</v>
          </cell>
          <cell r="CR800">
            <v>0</v>
          </cell>
          <cell r="CS800">
            <v>0</v>
          </cell>
          <cell r="CT800">
            <v>0</v>
          </cell>
          <cell r="CU800">
            <v>0</v>
          </cell>
          <cell r="CV800">
            <v>0</v>
          </cell>
          <cell r="CW800">
            <v>0</v>
          </cell>
          <cell r="CX800">
            <v>0</v>
          </cell>
          <cell r="CY800">
            <v>0</v>
          </cell>
          <cell r="CZ800">
            <v>0</v>
          </cell>
          <cell r="DA800">
            <v>0</v>
          </cell>
          <cell r="DB800">
            <v>0</v>
          </cell>
          <cell r="DC800">
            <v>0</v>
          </cell>
          <cell r="DD800">
            <v>0</v>
          </cell>
          <cell r="DE800">
            <v>0</v>
          </cell>
          <cell r="DF800">
            <v>0</v>
          </cell>
          <cell r="DG800">
            <v>0</v>
          </cell>
          <cell r="DH800">
            <v>0</v>
          </cell>
          <cell r="DI800">
            <v>0</v>
          </cell>
          <cell r="DJ800">
            <v>0</v>
          </cell>
          <cell r="DK800">
            <v>0</v>
          </cell>
          <cell r="DL800">
            <v>0</v>
          </cell>
          <cell r="DM800">
            <v>0</v>
          </cell>
          <cell r="DN800">
            <v>0</v>
          </cell>
          <cell r="DO800">
            <v>0</v>
          </cell>
          <cell r="DP800">
            <v>0</v>
          </cell>
          <cell r="DQ800">
            <v>0</v>
          </cell>
          <cell r="DR800">
            <v>0</v>
          </cell>
          <cell r="DS800">
            <v>0</v>
          </cell>
          <cell r="DT800">
            <v>0</v>
          </cell>
          <cell r="DU800">
            <v>0</v>
          </cell>
          <cell r="DV800">
            <v>0</v>
          </cell>
          <cell r="DW800">
            <v>0</v>
          </cell>
          <cell r="DX800">
            <v>0</v>
          </cell>
          <cell r="DY800">
            <v>0</v>
          </cell>
          <cell r="DZ800">
            <v>0</v>
          </cell>
          <cell r="EA800">
            <v>0</v>
          </cell>
          <cell r="EB800">
            <v>0</v>
          </cell>
          <cell r="EC800">
            <v>0</v>
          </cell>
          <cell r="ED800">
            <v>0</v>
          </cell>
        </row>
        <row r="801"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  <cell r="BY801">
            <v>0</v>
          </cell>
          <cell r="BZ801">
            <v>0</v>
          </cell>
          <cell r="CA801">
            <v>0</v>
          </cell>
          <cell r="CB801">
            <v>0</v>
          </cell>
          <cell r="CC801">
            <v>0</v>
          </cell>
          <cell r="CD801">
            <v>0</v>
          </cell>
          <cell r="CE801">
            <v>0</v>
          </cell>
          <cell r="CF801">
            <v>0</v>
          </cell>
          <cell r="CG801">
            <v>0</v>
          </cell>
          <cell r="CH801">
            <v>0</v>
          </cell>
          <cell r="CI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P801">
            <v>0</v>
          </cell>
          <cell r="CQ801">
            <v>0</v>
          </cell>
          <cell r="CR801">
            <v>0</v>
          </cell>
          <cell r="CS801">
            <v>0</v>
          </cell>
          <cell r="CT801">
            <v>0</v>
          </cell>
          <cell r="CU801">
            <v>0</v>
          </cell>
          <cell r="CV801">
            <v>0</v>
          </cell>
          <cell r="CW801">
            <v>0</v>
          </cell>
          <cell r="CX801">
            <v>0</v>
          </cell>
          <cell r="CY801">
            <v>0</v>
          </cell>
          <cell r="CZ801">
            <v>0</v>
          </cell>
          <cell r="DA801">
            <v>0</v>
          </cell>
          <cell r="DB801">
            <v>0</v>
          </cell>
          <cell r="DC801">
            <v>0</v>
          </cell>
          <cell r="DD801">
            <v>0</v>
          </cell>
          <cell r="DE801">
            <v>0</v>
          </cell>
          <cell r="DF801">
            <v>0</v>
          </cell>
          <cell r="DG801">
            <v>0</v>
          </cell>
          <cell r="DH801">
            <v>0</v>
          </cell>
          <cell r="DI801">
            <v>0</v>
          </cell>
          <cell r="DJ801">
            <v>0</v>
          </cell>
          <cell r="DK801">
            <v>0</v>
          </cell>
          <cell r="DL801">
            <v>0</v>
          </cell>
          <cell r="DM801">
            <v>0</v>
          </cell>
          <cell r="DN801">
            <v>0</v>
          </cell>
          <cell r="DO801">
            <v>0</v>
          </cell>
          <cell r="DP801">
            <v>0</v>
          </cell>
          <cell r="DQ801">
            <v>0</v>
          </cell>
          <cell r="DR801">
            <v>0</v>
          </cell>
          <cell r="DS801">
            <v>0</v>
          </cell>
          <cell r="DT801">
            <v>0</v>
          </cell>
          <cell r="DU801">
            <v>0</v>
          </cell>
          <cell r="DV801">
            <v>0</v>
          </cell>
          <cell r="DW801">
            <v>0</v>
          </cell>
          <cell r="DX801">
            <v>0</v>
          </cell>
          <cell r="DY801">
            <v>0</v>
          </cell>
          <cell r="DZ801">
            <v>0</v>
          </cell>
          <cell r="EA801">
            <v>0</v>
          </cell>
          <cell r="EB801">
            <v>0</v>
          </cell>
          <cell r="EC801">
            <v>0</v>
          </cell>
          <cell r="ED801">
            <v>0</v>
          </cell>
        </row>
        <row r="802"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  <cell r="BY802">
            <v>0</v>
          </cell>
          <cell r="BZ802">
            <v>0</v>
          </cell>
          <cell r="CA802">
            <v>0</v>
          </cell>
          <cell r="CB802">
            <v>0</v>
          </cell>
          <cell r="CC802">
            <v>0</v>
          </cell>
          <cell r="CD802">
            <v>0</v>
          </cell>
          <cell r="CE802">
            <v>0</v>
          </cell>
          <cell r="CF802">
            <v>0</v>
          </cell>
          <cell r="CG802">
            <v>0</v>
          </cell>
          <cell r="CH802">
            <v>0</v>
          </cell>
          <cell r="CI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P802">
            <v>0</v>
          </cell>
          <cell r="CQ802">
            <v>0</v>
          </cell>
          <cell r="CR802">
            <v>0</v>
          </cell>
          <cell r="CS802">
            <v>0</v>
          </cell>
          <cell r="CT802">
            <v>0</v>
          </cell>
          <cell r="CU802">
            <v>0</v>
          </cell>
          <cell r="CV802">
            <v>0</v>
          </cell>
          <cell r="CW802">
            <v>0</v>
          </cell>
          <cell r="CX802">
            <v>0</v>
          </cell>
          <cell r="CY802">
            <v>0</v>
          </cell>
          <cell r="CZ802">
            <v>0</v>
          </cell>
          <cell r="DA802">
            <v>0</v>
          </cell>
          <cell r="DB802">
            <v>0</v>
          </cell>
          <cell r="DC802">
            <v>0</v>
          </cell>
          <cell r="DD802">
            <v>0</v>
          </cell>
          <cell r="DE802">
            <v>0</v>
          </cell>
          <cell r="DF802">
            <v>0</v>
          </cell>
          <cell r="DG802">
            <v>0</v>
          </cell>
          <cell r="DH802">
            <v>0</v>
          </cell>
          <cell r="DI802">
            <v>0</v>
          </cell>
          <cell r="DJ802">
            <v>0</v>
          </cell>
          <cell r="DK802">
            <v>0</v>
          </cell>
          <cell r="DL802">
            <v>0</v>
          </cell>
          <cell r="DM802">
            <v>0</v>
          </cell>
          <cell r="DN802">
            <v>0</v>
          </cell>
          <cell r="DO802">
            <v>0</v>
          </cell>
          <cell r="DP802">
            <v>0</v>
          </cell>
          <cell r="DQ802">
            <v>0</v>
          </cell>
          <cell r="DR802">
            <v>0</v>
          </cell>
          <cell r="DS802">
            <v>0</v>
          </cell>
          <cell r="DT802">
            <v>0</v>
          </cell>
          <cell r="DU802">
            <v>0</v>
          </cell>
          <cell r="DV802">
            <v>0</v>
          </cell>
          <cell r="DW802">
            <v>0</v>
          </cell>
          <cell r="DX802">
            <v>0</v>
          </cell>
          <cell r="DY802">
            <v>0</v>
          </cell>
          <cell r="DZ802">
            <v>0</v>
          </cell>
          <cell r="EA802">
            <v>0</v>
          </cell>
          <cell r="EB802">
            <v>0</v>
          </cell>
          <cell r="EC802">
            <v>0</v>
          </cell>
          <cell r="ED802">
            <v>0</v>
          </cell>
        </row>
        <row r="803"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U803">
            <v>0</v>
          </cell>
          <cell r="BV803">
            <v>0</v>
          </cell>
          <cell r="BW803">
            <v>0</v>
          </cell>
          <cell r="BX803">
            <v>0</v>
          </cell>
          <cell r="BY803">
            <v>0</v>
          </cell>
          <cell r="BZ803">
            <v>0</v>
          </cell>
          <cell r="CA803">
            <v>0</v>
          </cell>
          <cell r="CB803">
            <v>0</v>
          </cell>
          <cell r="CC803">
            <v>0</v>
          </cell>
          <cell r="CD803">
            <v>0</v>
          </cell>
          <cell r="CE803">
            <v>0</v>
          </cell>
          <cell r="CF803">
            <v>0</v>
          </cell>
          <cell r="CG803">
            <v>0</v>
          </cell>
          <cell r="CH803">
            <v>0</v>
          </cell>
          <cell r="CI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P803">
            <v>0</v>
          </cell>
          <cell r="CQ803">
            <v>0</v>
          </cell>
          <cell r="CR803">
            <v>0</v>
          </cell>
          <cell r="CS803">
            <v>0</v>
          </cell>
          <cell r="CT803">
            <v>0</v>
          </cell>
          <cell r="CU803">
            <v>0</v>
          </cell>
          <cell r="CV803">
            <v>0</v>
          </cell>
          <cell r="CW803">
            <v>0</v>
          </cell>
          <cell r="CX803">
            <v>0</v>
          </cell>
          <cell r="CY803">
            <v>0</v>
          </cell>
          <cell r="CZ803">
            <v>0</v>
          </cell>
          <cell r="DA803">
            <v>0</v>
          </cell>
          <cell r="DB803">
            <v>0</v>
          </cell>
          <cell r="DC803">
            <v>0</v>
          </cell>
          <cell r="DD803">
            <v>0</v>
          </cell>
          <cell r="DE803">
            <v>0</v>
          </cell>
          <cell r="DF803">
            <v>0</v>
          </cell>
          <cell r="DG803">
            <v>0</v>
          </cell>
          <cell r="DH803">
            <v>0</v>
          </cell>
          <cell r="DI803">
            <v>0</v>
          </cell>
          <cell r="DJ803">
            <v>0</v>
          </cell>
          <cell r="DK803">
            <v>0</v>
          </cell>
          <cell r="DL803">
            <v>0</v>
          </cell>
          <cell r="DM803">
            <v>0</v>
          </cell>
          <cell r="DN803">
            <v>0</v>
          </cell>
          <cell r="DO803">
            <v>0</v>
          </cell>
          <cell r="DP803">
            <v>0</v>
          </cell>
          <cell r="DQ803">
            <v>0</v>
          </cell>
          <cell r="DR803">
            <v>0</v>
          </cell>
          <cell r="DS803">
            <v>0</v>
          </cell>
          <cell r="DT803">
            <v>0</v>
          </cell>
          <cell r="DU803">
            <v>0</v>
          </cell>
          <cell r="DV803">
            <v>0</v>
          </cell>
          <cell r="DW803">
            <v>0</v>
          </cell>
          <cell r="DX803">
            <v>0</v>
          </cell>
          <cell r="DY803">
            <v>0</v>
          </cell>
          <cell r="DZ803">
            <v>0</v>
          </cell>
          <cell r="EA803">
            <v>0</v>
          </cell>
          <cell r="EB803">
            <v>0</v>
          </cell>
          <cell r="EC803">
            <v>0</v>
          </cell>
          <cell r="ED803">
            <v>0</v>
          </cell>
        </row>
        <row r="804"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  <cell r="BY804">
            <v>0</v>
          </cell>
          <cell r="BZ804">
            <v>0</v>
          </cell>
          <cell r="CA804">
            <v>0</v>
          </cell>
          <cell r="CB804">
            <v>0</v>
          </cell>
          <cell r="CC804">
            <v>0</v>
          </cell>
          <cell r="CD804">
            <v>0</v>
          </cell>
          <cell r="CE804">
            <v>0</v>
          </cell>
          <cell r="CF804">
            <v>0</v>
          </cell>
          <cell r="CG804">
            <v>0</v>
          </cell>
          <cell r="CH804">
            <v>0</v>
          </cell>
          <cell r="CI804">
            <v>0</v>
          </cell>
          <cell r="CJ804">
            <v>0</v>
          </cell>
          <cell r="CK804">
            <v>0</v>
          </cell>
          <cell r="CL804">
            <v>0</v>
          </cell>
          <cell r="CM804">
            <v>0</v>
          </cell>
          <cell r="CN804">
            <v>0</v>
          </cell>
          <cell r="CO804">
            <v>0</v>
          </cell>
          <cell r="CP804">
            <v>0</v>
          </cell>
          <cell r="CQ804">
            <v>0</v>
          </cell>
          <cell r="CR804">
            <v>0</v>
          </cell>
          <cell r="CS804">
            <v>0</v>
          </cell>
          <cell r="CT804">
            <v>0</v>
          </cell>
          <cell r="CU804">
            <v>0</v>
          </cell>
          <cell r="CV804">
            <v>0</v>
          </cell>
          <cell r="CW804">
            <v>0</v>
          </cell>
          <cell r="CX804">
            <v>0</v>
          </cell>
          <cell r="CY804">
            <v>0</v>
          </cell>
          <cell r="CZ804">
            <v>0</v>
          </cell>
          <cell r="DA804">
            <v>0</v>
          </cell>
          <cell r="DB804">
            <v>0</v>
          </cell>
          <cell r="DC804">
            <v>0</v>
          </cell>
          <cell r="DD804">
            <v>0</v>
          </cell>
          <cell r="DE804">
            <v>0</v>
          </cell>
          <cell r="DF804">
            <v>0</v>
          </cell>
          <cell r="DG804">
            <v>0</v>
          </cell>
          <cell r="DH804">
            <v>0</v>
          </cell>
          <cell r="DI804">
            <v>0</v>
          </cell>
          <cell r="DJ804">
            <v>0</v>
          </cell>
          <cell r="DK804">
            <v>0</v>
          </cell>
          <cell r="DL804">
            <v>0</v>
          </cell>
          <cell r="DM804">
            <v>0</v>
          </cell>
          <cell r="DN804">
            <v>0</v>
          </cell>
          <cell r="DO804">
            <v>0</v>
          </cell>
          <cell r="DP804">
            <v>0</v>
          </cell>
          <cell r="DQ804">
            <v>0</v>
          </cell>
          <cell r="DR804">
            <v>0</v>
          </cell>
          <cell r="DS804">
            <v>0</v>
          </cell>
          <cell r="DT804">
            <v>0</v>
          </cell>
          <cell r="DU804">
            <v>0</v>
          </cell>
          <cell r="DV804">
            <v>0</v>
          </cell>
          <cell r="DW804">
            <v>0</v>
          </cell>
          <cell r="DX804">
            <v>0</v>
          </cell>
          <cell r="DY804">
            <v>0</v>
          </cell>
          <cell r="DZ804">
            <v>0</v>
          </cell>
          <cell r="EA804">
            <v>0</v>
          </cell>
          <cell r="EB804">
            <v>0</v>
          </cell>
          <cell r="EC804">
            <v>0</v>
          </cell>
          <cell r="ED804">
            <v>0</v>
          </cell>
        </row>
        <row r="805"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  <cell r="BQ805">
            <v>0</v>
          </cell>
          <cell r="BR805">
            <v>0</v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0</v>
          </cell>
          <cell r="BY805">
            <v>0</v>
          </cell>
          <cell r="BZ805">
            <v>0</v>
          </cell>
          <cell r="CA805">
            <v>0</v>
          </cell>
          <cell r="CB805">
            <v>0</v>
          </cell>
          <cell r="CC805">
            <v>0</v>
          </cell>
          <cell r="CD805">
            <v>0</v>
          </cell>
          <cell r="CE805">
            <v>0</v>
          </cell>
          <cell r="CF805">
            <v>0</v>
          </cell>
          <cell r="CG805">
            <v>0</v>
          </cell>
          <cell r="CH805">
            <v>0</v>
          </cell>
          <cell r="CI805">
            <v>0</v>
          </cell>
          <cell r="CJ805">
            <v>0</v>
          </cell>
          <cell r="CK805">
            <v>0</v>
          </cell>
          <cell r="CL805">
            <v>0</v>
          </cell>
          <cell r="CM805">
            <v>0</v>
          </cell>
          <cell r="CN805">
            <v>0</v>
          </cell>
          <cell r="CO805">
            <v>0</v>
          </cell>
          <cell r="CP805">
            <v>0</v>
          </cell>
          <cell r="CQ805">
            <v>0</v>
          </cell>
          <cell r="CR805">
            <v>0</v>
          </cell>
          <cell r="CS805">
            <v>0</v>
          </cell>
          <cell r="CT805">
            <v>0</v>
          </cell>
          <cell r="CU805">
            <v>0</v>
          </cell>
          <cell r="CV805">
            <v>0</v>
          </cell>
          <cell r="CW805">
            <v>0</v>
          </cell>
          <cell r="CX805">
            <v>0</v>
          </cell>
          <cell r="CY805">
            <v>0</v>
          </cell>
          <cell r="CZ805">
            <v>0</v>
          </cell>
          <cell r="DA805">
            <v>0</v>
          </cell>
          <cell r="DB805">
            <v>0</v>
          </cell>
          <cell r="DC805">
            <v>0</v>
          </cell>
          <cell r="DD805">
            <v>0</v>
          </cell>
          <cell r="DE805">
            <v>0</v>
          </cell>
          <cell r="DF805">
            <v>0</v>
          </cell>
          <cell r="DG805">
            <v>0</v>
          </cell>
          <cell r="DH805">
            <v>0</v>
          </cell>
          <cell r="DI805">
            <v>0</v>
          </cell>
          <cell r="DJ805">
            <v>0</v>
          </cell>
          <cell r="DK805">
            <v>0</v>
          </cell>
          <cell r="DL805">
            <v>0</v>
          </cell>
          <cell r="DM805">
            <v>0</v>
          </cell>
          <cell r="DN805">
            <v>0</v>
          </cell>
          <cell r="DO805">
            <v>0</v>
          </cell>
          <cell r="DP805">
            <v>0</v>
          </cell>
          <cell r="DQ805">
            <v>0</v>
          </cell>
          <cell r="DR805">
            <v>0</v>
          </cell>
          <cell r="DS805">
            <v>0</v>
          </cell>
          <cell r="DT805">
            <v>0</v>
          </cell>
          <cell r="DU805">
            <v>0</v>
          </cell>
          <cell r="DV805">
            <v>0</v>
          </cell>
          <cell r="DW805">
            <v>0</v>
          </cell>
          <cell r="DX805">
            <v>0</v>
          </cell>
          <cell r="DY805">
            <v>0</v>
          </cell>
          <cell r="DZ805">
            <v>0</v>
          </cell>
          <cell r="EA805">
            <v>0</v>
          </cell>
          <cell r="EB805">
            <v>0</v>
          </cell>
          <cell r="EC805">
            <v>0</v>
          </cell>
          <cell r="ED805">
            <v>0</v>
          </cell>
        </row>
        <row r="806"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  <cell r="BS806">
            <v>0</v>
          </cell>
          <cell r="BT806">
            <v>0</v>
          </cell>
          <cell r="BU806">
            <v>0</v>
          </cell>
          <cell r="BV806">
            <v>0</v>
          </cell>
          <cell r="BW806">
            <v>0</v>
          </cell>
          <cell r="BX806">
            <v>0</v>
          </cell>
          <cell r="BY806">
            <v>0</v>
          </cell>
          <cell r="BZ806">
            <v>0</v>
          </cell>
          <cell r="CA806">
            <v>0</v>
          </cell>
          <cell r="CB806">
            <v>0</v>
          </cell>
          <cell r="CC806">
            <v>0</v>
          </cell>
          <cell r="CD806">
            <v>0</v>
          </cell>
          <cell r="CE806">
            <v>0</v>
          </cell>
          <cell r="CF806">
            <v>0</v>
          </cell>
          <cell r="CG806">
            <v>0</v>
          </cell>
          <cell r="CH806">
            <v>0</v>
          </cell>
          <cell r="CI806">
            <v>0</v>
          </cell>
          <cell r="CJ806">
            <v>0</v>
          </cell>
          <cell r="CK806">
            <v>0</v>
          </cell>
          <cell r="CL806">
            <v>0</v>
          </cell>
          <cell r="CM806">
            <v>0</v>
          </cell>
          <cell r="CN806">
            <v>0</v>
          </cell>
          <cell r="CO806">
            <v>0</v>
          </cell>
          <cell r="CP806">
            <v>0</v>
          </cell>
          <cell r="CQ806">
            <v>0</v>
          </cell>
          <cell r="CR806">
            <v>0</v>
          </cell>
          <cell r="CS806">
            <v>0</v>
          </cell>
          <cell r="CT806">
            <v>0</v>
          </cell>
          <cell r="CU806">
            <v>0</v>
          </cell>
          <cell r="CV806">
            <v>0</v>
          </cell>
          <cell r="CW806">
            <v>0</v>
          </cell>
          <cell r="CX806">
            <v>0</v>
          </cell>
          <cell r="CY806">
            <v>0</v>
          </cell>
          <cell r="CZ806">
            <v>0</v>
          </cell>
          <cell r="DA806">
            <v>0</v>
          </cell>
          <cell r="DB806">
            <v>0</v>
          </cell>
          <cell r="DC806">
            <v>0</v>
          </cell>
          <cell r="DD806">
            <v>0</v>
          </cell>
          <cell r="DE806">
            <v>0</v>
          </cell>
          <cell r="DF806">
            <v>0</v>
          </cell>
          <cell r="DG806">
            <v>0</v>
          </cell>
          <cell r="DH806">
            <v>0</v>
          </cell>
          <cell r="DI806">
            <v>0</v>
          </cell>
          <cell r="DJ806">
            <v>0</v>
          </cell>
          <cell r="DK806">
            <v>0</v>
          </cell>
          <cell r="DL806">
            <v>0</v>
          </cell>
          <cell r="DM806">
            <v>0</v>
          </cell>
          <cell r="DN806">
            <v>0</v>
          </cell>
          <cell r="DO806">
            <v>0</v>
          </cell>
          <cell r="DP806">
            <v>0</v>
          </cell>
          <cell r="DQ806">
            <v>0</v>
          </cell>
          <cell r="DR806">
            <v>0</v>
          </cell>
          <cell r="DS806">
            <v>0</v>
          </cell>
          <cell r="DT806">
            <v>0</v>
          </cell>
          <cell r="DU806">
            <v>0</v>
          </cell>
          <cell r="DV806">
            <v>0</v>
          </cell>
          <cell r="DW806">
            <v>0</v>
          </cell>
          <cell r="DX806">
            <v>0</v>
          </cell>
          <cell r="DY806">
            <v>0</v>
          </cell>
          <cell r="DZ806">
            <v>0</v>
          </cell>
          <cell r="EA806">
            <v>0</v>
          </cell>
          <cell r="EB806">
            <v>0</v>
          </cell>
          <cell r="EC806">
            <v>0</v>
          </cell>
          <cell r="ED806">
            <v>0</v>
          </cell>
        </row>
        <row r="807"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  <cell r="BY807">
            <v>0</v>
          </cell>
          <cell r="BZ807">
            <v>0</v>
          </cell>
          <cell r="CA807">
            <v>0</v>
          </cell>
          <cell r="CB807">
            <v>0</v>
          </cell>
          <cell r="CC807">
            <v>0</v>
          </cell>
          <cell r="CD807">
            <v>0</v>
          </cell>
          <cell r="CE807">
            <v>0</v>
          </cell>
          <cell r="CF807">
            <v>0</v>
          </cell>
          <cell r="CG807">
            <v>0</v>
          </cell>
          <cell r="CH807">
            <v>0</v>
          </cell>
          <cell r="CI807">
            <v>0</v>
          </cell>
          <cell r="CJ807">
            <v>0</v>
          </cell>
          <cell r="CK807">
            <v>0</v>
          </cell>
          <cell r="CL807">
            <v>0</v>
          </cell>
          <cell r="CM807">
            <v>0</v>
          </cell>
          <cell r="CN807">
            <v>0</v>
          </cell>
          <cell r="CO807">
            <v>0</v>
          </cell>
          <cell r="CP807">
            <v>0</v>
          </cell>
          <cell r="CQ807">
            <v>0</v>
          </cell>
          <cell r="CR807">
            <v>0</v>
          </cell>
          <cell r="CS807">
            <v>0</v>
          </cell>
          <cell r="CT807">
            <v>0</v>
          </cell>
          <cell r="CU807">
            <v>0</v>
          </cell>
          <cell r="CV807">
            <v>0</v>
          </cell>
          <cell r="CW807">
            <v>0</v>
          </cell>
          <cell r="CX807">
            <v>0</v>
          </cell>
          <cell r="CY807">
            <v>0</v>
          </cell>
          <cell r="CZ807">
            <v>0</v>
          </cell>
          <cell r="DA807">
            <v>0</v>
          </cell>
          <cell r="DB807">
            <v>0</v>
          </cell>
          <cell r="DC807">
            <v>0</v>
          </cell>
          <cell r="DD807">
            <v>0</v>
          </cell>
          <cell r="DE807">
            <v>0</v>
          </cell>
          <cell r="DF807">
            <v>0</v>
          </cell>
          <cell r="DG807">
            <v>0</v>
          </cell>
          <cell r="DH807">
            <v>0</v>
          </cell>
          <cell r="DI807">
            <v>0</v>
          </cell>
          <cell r="DJ807">
            <v>0</v>
          </cell>
          <cell r="DK807">
            <v>0</v>
          </cell>
          <cell r="DL807">
            <v>0</v>
          </cell>
          <cell r="DM807">
            <v>0</v>
          </cell>
          <cell r="DN807">
            <v>0</v>
          </cell>
          <cell r="DO807">
            <v>0</v>
          </cell>
          <cell r="DP807">
            <v>0</v>
          </cell>
          <cell r="DQ807">
            <v>0</v>
          </cell>
          <cell r="DR807">
            <v>0</v>
          </cell>
          <cell r="DS807">
            <v>0</v>
          </cell>
          <cell r="DT807">
            <v>0</v>
          </cell>
          <cell r="DU807">
            <v>0</v>
          </cell>
          <cell r="DV807">
            <v>0</v>
          </cell>
          <cell r="DW807">
            <v>0</v>
          </cell>
          <cell r="DX807">
            <v>0</v>
          </cell>
          <cell r="DY807">
            <v>0</v>
          </cell>
          <cell r="DZ807">
            <v>0</v>
          </cell>
          <cell r="EA807">
            <v>0</v>
          </cell>
          <cell r="EB807">
            <v>0</v>
          </cell>
          <cell r="EC807">
            <v>0</v>
          </cell>
          <cell r="ED807">
            <v>0</v>
          </cell>
        </row>
        <row r="808"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U808">
            <v>0</v>
          </cell>
          <cell r="BV808">
            <v>0</v>
          </cell>
          <cell r="BW808">
            <v>0</v>
          </cell>
          <cell r="BX808">
            <v>0</v>
          </cell>
          <cell r="BY808">
            <v>0</v>
          </cell>
          <cell r="BZ808">
            <v>0</v>
          </cell>
          <cell r="CA808">
            <v>0</v>
          </cell>
          <cell r="CB808">
            <v>0</v>
          </cell>
          <cell r="CC808">
            <v>0</v>
          </cell>
          <cell r="CD808">
            <v>0</v>
          </cell>
          <cell r="CE808">
            <v>0</v>
          </cell>
          <cell r="CF808">
            <v>0</v>
          </cell>
          <cell r="CG808">
            <v>0</v>
          </cell>
          <cell r="CH808">
            <v>0</v>
          </cell>
          <cell r="CI808">
            <v>0</v>
          </cell>
          <cell r="CJ808">
            <v>0</v>
          </cell>
          <cell r="CK808">
            <v>0</v>
          </cell>
          <cell r="CL808">
            <v>0</v>
          </cell>
          <cell r="CM808">
            <v>0</v>
          </cell>
          <cell r="CN808">
            <v>0</v>
          </cell>
          <cell r="CO808">
            <v>0</v>
          </cell>
          <cell r="CP808">
            <v>0</v>
          </cell>
          <cell r="CQ808">
            <v>0</v>
          </cell>
          <cell r="CR808">
            <v>0</v>
          </cell>
          <cell r="CS808">
            <v>0</v>
          </cell>
          <cell r="CT808">
            <v>0</v>
          </cell>
          <cell r="CU808">
            <v>0</v>
          </cell>
          <cell r="CV808">
            <v>0</v>
          </cell>
          <cell r="CW808">
            <v>0</v>
          </cell>
          <cell r="CX808">
            <v>0</v>
          </cell>
          <cell r="CY808">
            <v>0</v>
          </cell>
          <cell r="CZ808">
            <v>0</v>
          </cell>
          <cell r="DA808">
            <v>0</v>
          </cell>
          <cell r="DB808">
            <v>0</v>
          </cell>
          <cell r="DC808">
            <v>0</v>
          </cell>
          <cell r="DD808">
            <v>0</v>
          </cell>
          <cell r="DE808">
            <v>0</v>
          </cell>
          <cell r="DF808">
            <v>0</v>
          </cell>
          <cell r="DG808">
            <v>0</v>
          </cell>
          <cell r="DH808">
            <v>0</v>
          </cell>
          <cell r="DI808">
            <v>0</v>
          </cell>
          <cell r="DJ808">
            <v>0</v>
          </cell>
          <cell r="DK808">
            <v>0</v>
          </cell>
          <cell r="DL808">
            <v>0</v>
          </cell>
          <cell r="DM808">
            <v>0</v>
          </cell>
          <cell r="DN808">
            <v>0</v>
          </cell>
          <cell r="DO808">
            <v>0</v>
          </cell>
          <cell r="DP808">
            <v>0</v>
          </cell>
          <cell r="DQ808">
            <v>0</v>
          </cell>
          <cell r="DR808">
            <v>0</v>
          </cell>
          <cell r="DS808">
            <v>0</v>
          </cell>
          <cell r="DT808">
            <v>0</v>
          </cell>
          <cell r="DU808">
            <v>0</v>
          </cell>
          <cell r="DV808">
            <v>0</v>
          </cell>
          <cell r="DW808">
            <v>0</v>
          </cell>
          <cell r="DX808">
            <v>0</v>
          </cell>
          <cell r="DY808">
            <v>0</v>
          </cell>
          <cell r="DZ808">
            <v>0</v>
          </cell>
          <cell r="EA808">
            <v>0</v>
          </cell>
          <cell r="EB808">
            <v>0</v>
          </cell>
          <cell r="EC808">
            <v>0</v>
          </cell>
          <cell r="ED808">
            <v>0</v>
          </cell>
        </row>
        <row r="809"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  <cell r="BQ809">
            <v>0</v>
          </cell>
          <cell r="BR809">
            <v>0</v>
          </cell>
          <cell r="BS809">
            <v>0</v>
          </cell>
          <cell r="BT809">
            <v>0</v>
          </cell>
          <cell r="BU809">
            <v>0</v>
          </cell>
          <cell r="BV809">
            <v>0</v>
          </cell>
          <cell r="BW809">
            <v>0</v>
          </cell>
          <cell r="BX809">
            <v>0</v>
          </cell>
          <cell r="BY809">
            <v>0</v>
          </cell>
          <cell r="BZ809">
            <v>0</v>
          </cell>
          <cell r="CA809">
            <v>0</v>
          </cell>
          <cell r="CB809">
            <v>0</v>
          </cell>
          <cell r="CC809">
            <v>0</v>
          </cell>
          <cell r="CD809">
            <v>0</v>
          </cell>
          <cell r="CE809">
            <v>0</v>
          </cell>
          <cell r="CF809">
            <v>0</v>
          </cell>
          <cell r="CG809">
            <v>0</v>
          </cell>
          <cell r="CH809">
            <v>0</v>
          </cell>
          <cell r="CI809">
            <v>0</v>
          </cell>
          <cell r="CJ809">
            <v>0</v>
          </cell>
          <cell r="CK809">
            <v>0</v>
          </cell>
          <cell r="CL809">
            <v>0</v>
          </cell>
          <cell r="CM809">
            <v>0</v>
          </cell>
          <cell r="CN809">
            <v>0</v>
          </cell>
          <cell r="CO809">
            <v>0</v>
          </cell>
          <cell r="CP809">
            <v>0</v>
          </cell>
          <cell r="CQ809">
            <v>0</v>
          </cell>
          <cell r="CR809">
            <v>0</v>
          </cell>
          <cell r="CS809">
            <v>0</v>
          </cell>
          <cell r="CT809">
            <v>0</v>
          </cell>
          <cell r="CU809">
            <v>0</v>
          </cell>
          <cell r="CV809">
            <v>0</v>
          </cell>
          <cell r="CW809">
            <v>0</v>
          </cell>
          <cell r="CX809">
            <v>0</v>
          </cell>
          <cell r="CY809">
            <v>0</v>
          </cell>
          <cell r="CZ809">
            <v>0</v>
          </cell>
          <cell r="DA809">
            <v>0</v>
          </cell>
          <cell r="DB809">
            <v>0</v>
          </cell>
          <cell r="DC809">
            <v>0</v>
          </cell>
          <cell r="DD809">
            <v>0</v>
          </cell>
          <cell r="DE809">
            <v>0</v>
          </cell>
          <cell r="DF809">
            <v>0</v>
          </cell>
          <cell r="DG809">
            <v>0</v>
          </cell>
          <cell r="DH809">
            <v>0</v>
          </cell>
          <cell r="DI809">
            <v>0</v>
          </cell>
          <cell r="DJ809">
            <v>0</v>
          </cell>
          <cell r="DK809">
            <v>0</v>
          </cell>
          <cell r="DL809">
            <v>0</v>
          </cell>
          <cell r="DM809">
            <v>0</v>
          </cell>
          <cell r="DN809">
            <v>0</v>
          </cell>
          <cell r="DO809">
            <v>0</v>
          </cell>
          <cell r="DP809">
            <v>0</v>
          </cell>
          <cell r="DQ809">
            <v>0</v>
          </cell>
          <cell r="DR809">
            <v>0</v>
          </cell>
          <cell r="DS809">
            <v>0</v>
          </cell>
          <cell r="DT809">
            <v>0</v>
          </cell>
          <cell r="DU809">
            <v>0</v>
          </cell>
          <cell r="DV809">
            <v>0</v>
          </cell>
          <cell r="DW809">
            <v>0</v>
          </cell>
          <cell r="DX809">
            <v>0</v>
          </cell>
          <cell r="DY809">
            <v>0</v>
          </cell>
          <cell r="DZ809">
            <v>0</v>
          </cell>
          <cell r="EA809">
            <v>0</v>
          </cell>
          <cell r="EB809">
            <v>0</v>
          </cell>
          <cell r="EC809">
            <v>0</v>
          </cell>
          <cell r="ED809">
            <v>0</v>
          </cell>
        </row>
        <row r="810"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  <cell r="BR810">
            <v>0</v>
          </cell>
          <cell r="BS810">
            <v>0</v>
          </cell>
          <cell r="BT810">
            <v>0</v>
          </cell>
          <cell r="BU810">
            <v>0</v>
          </cell>
          <cell r="BV810">
            <v>0</v>
          </cell>
          <cell r="BW810">
            <v>0</v>
          </cell>
          <cell r="BX810">
            <v>0</v>
          </cell>
          <cell r="BY810">
            <v>0</v>
          </cell>
          <cell r="BZ810">
            <v>0</v>
          </cell>
          <cell r="CA810">
            <v>0</v>
          </cell>
          <cell r="CB810">
            <v>0</v>
          </cell>
          <cell r="CC810">
            <v>0</v>
          </cell>
          <cell r="CD810">
            <v>0</v>
          </cell>
          <cell r="CE810">
            <v>0</v>
          </cell>
          <cell r="CF810">
            <v>0</v>
          </cell>
          <cell r="CG810">
            <v>0</v>
          </cell>
          <cell r="CH810">
            <v>0</v>
          </cell>
          <cell r="CI810">
            <v>0</v>
          </cell>
          <cell r="CJ810">
            <v>0</v>
          </cell>
          <cell r="CK810">
            <v>0</v>
          </cell>
          <cell r="CL810">
            <v>0</v>
          </cell>
          <cell r="CM810">
            <v>0</v>
          </cell>
          <cell r="CN810">
            <v>0</v>
          </cell>
          <cell r="CO810">
            <v>0</v>
          </cell>
          <cell r="CP810">
            <v>0</v>
          </cell>
          <cell r="CQ810">
            <v>0</v>
          </cell>
          <cell r="CR810">
            <v>0</v>
          </cell>
          <cell r="CS810">
            <v>0</v>
          </cell>
          <cell r="CT810">
            <v>0</v>
          </cell>
          <cell r="CU810">
            <v>0</v>
          </cell>
          <cell r="CV810">
            <v>0</v>
          </cell>
          <cell r="CW810">
            <v>0</v>
          </cell>
          <cell r="CX810">
            <v>0</v>
          </cell>
          <cell r="CY810">
            <v>0</v>
          </cell>
          <cell r="CZ810">
            <v>0</v>
          </cell>
          <cell r="DA810">
            <v>0</v>
          </cell>
          <cell r="DB810">
            <v>0</v>
          </cell>
          <cell r="DC810">
            <v>0</v>
          </cell>
          <cell r="DD810">
            <v>0</v>
          </cell>
          <cell r="DE810">
            <v>0</v>
          </cell>
          <cell r="DF810">
            <v>0</v>
          </cell>
          <cell r="DG810">
            <v>0</v>
          </cell>
          <cell r="DH810">
            <v>0</v>
          </cell>
          <cell r="DI810">
            <v>0</v>
          </cell>
          <cell r="DJ810">
            <v>0</v>
          </cell>
          <cell r="DK810">
            <v>0</v>
          </cell>
          <cell r="DL810">
            <v>0</v>
          </cell>
          <cell r="DM810">
            <v>0</v>
          </cell>
          <cell r="DN810">
            <v>0</v>
          </cell>
          <cell r="DO810">
            <v>0</v>
          </cell>
          <cell r="DP810">
            <v>0</v>
          </cell>
          <cell r="DQ810">
            <v>0</v>
          </cell>
          <cell r="DR810">
            <v>0</v>
          </cell>
          <cell r="DS810">
            <v>0</v>
          </cell>
          <cell r="DT810">
            <v>0</v>
          </cell>
          <cell r="DU810">
            <v>0</v>
          </cell>
          <cell r="DV810">
            <v>0</v>
          </cell>
          <cell r="DW810">
            <v>0</v>
          </cell>
          <cell r="DX810">
            <v>0</v>
          </cell>
          <cell r="DY810">
            <v>0</v>
          </cell>
          <cell r="DZ810">
            <v>0</v>
          </cell>
          <cell r="EA810">
            <v>0</v>
          </cell>
          <cell r="EB810">
            <v>0</v>
          </cell>
          <cell r="EC810">
            <v>0</v>
          </cell>
          <cell r="ED810">
            <v>0</v>
          </cell>
        </row>
        <row r="811"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0</v>
          </cell>
          <cell r="BL811">
            <v>0</v>
          </cell>
          <cell r="BM811">
            <v>0</v>
          </cell>
          <cell r="BN811">
            <v>0</v>
          </cell>
          <cell r="BO811">
            <v>0</v>
          </cell>
          <cell r="BP811">
            <v>0</v>
          </cell>
          <cell r="BQ811">
            <v>0</v>
          </cell>
          <cell r="BR811">
            <v>0</v>
          </cell>
          <cell r="BS811">
            <v>0</v>
          </cell>
          <cell r="BT811">
            <v>0</v>
          </cell>
          <cell r="BU811">
            <v>0</v>
          </cell>
          <cell r="BV811">
            <v>0</v>
          </cell>
          <cell r="BW811">
            <v>0</v>
          </cell>
          <cell r="BX811">
            <v>0</v>
          </cell>
          <cell r="BY811">
            <v>0</v>
          </cell>
          <cell r="BZ811">
            <v>0</v>
          </cell>
          <cell r="CA811">
            <v>0</v>
          </cell>
          <cell r="CB811">
            <v>0</v>
          </cell>
          <cell r="CC811">
            <v>0</v>
          </cell>
          <cell r="CD811">
            <v>0</v>
          </cell>
          <cell r="CE811">
            <v>0</v>
          </cell>
          <cell r="CF811">
            <v>0</v>
          </cell>
          <cell r="CG811">
            <v>0</v>
          </cell>
          <cell r="CH811">
            <v>0</v>
          </cell>
          <cell r="CI811">
            <v>0</v>
          </cell>
          <cell r="CJ811">
            <v>0</v>
          </cell>
          <cell r="CK811">
            <v>0</v>
          </cell>
          <cell r="CL811">
            <v>0</v>
          </cell>
          <cell r="CM811">
            <v>0</v>
          </cell>
          <cell r="CN811">
            <v>0</v>
          </cell>
          <cell r="CO811">
            <v>0</v>
          </cell>
          <cell r="CP811">
            <v>0</v>
          </cell>
          <cell r="CQ811">
            <v>0</v>
          </cell>
          <cell r="CR811">
            <v>0</v>
          </cell>
          <cell r="CS811">
            <v>0</v>
          </cell>
          <cell r="CT811">
            <v>0</v>
          </cell>
          <cell r="CU811">
            <v>0</v>
          </cell>
          <cell r="CV811">
            <v>0</v>
          </cell>
          <cell r="CW811">
            <v>0</v>
          </cell>
          <cell r="CX811">
            <v>0</v>
          </cell>
          <cell r="CY811">
            <v>0</v>
          </cell>
          <cell r="CZ811">
            <v>0</v>
          </cell>
          <cell r="DA811">
            <v>0</v>
          </cell>
          <cell r="DB811">
            <v>0</v>
          </cell>
          <cell r="DC811">
            <v>0</v>
          </cell>
          <cell r="DD811">
            <v>0</v>
          </cell>
          <cell r="DE811">
            <v>0</v>
          </cell>
          <cell r="DF811">
            <v>0</v>
          </cell>
          <cell r="DG811">
            <v>0</v>
          </cell>
          <cell r="DH811">
            <v>0</v>
          </cell>
          <cell r="DI811">
            <v>0</v>
          </cell>
          <cell r="DJ811">
            <v>0</v>
          </cell>
          <cell r="DK811">
            <v>0</v>
          </cell>
          <cell r="DL811">
            <v>0</v>
          </cell>
          <cell r="DM811">
            <v>0</v>
          </cell>
          <cell r="DN811">
            <v>0</v>
          </cell>
          <cell r="DO811">
            <v>0</v>
          </cell>
          <cell r="DP811">
            <v>0</v>
          </cell>
          <cell r="DQ811">
            <v>0</v>
          </cell>
          <cell r="DR811">
            <v>0</v>
          </cell>
          <cell r="DS811">
            <v>0</v>
          </cell>
          <cell r="DT811">
            <v>0</v>
          </cell>
          <cell r="DU811">
            <v>0</v>
          </cell>
          <cell r="DV811">
            <v>0</v>
          </cell>
          <cell r="DW811">
            <v>0</v>
          </cell>
          <cell r="DX811">
            <v>0</v>
          </cell>
          <cell r="DY811">
            <v>0</v>
          </cell>
          <cell r="DZ811">
            <v>0</v>
          </cell>
          <cell r="EA811">
            <v>0</v>
          </cell>
          <cell r="EB811">
            <v>0</v>
          </cell>
          <cell r="EC811">
            <v>0</v>
          </cell>
          <cell r="ED811">
            <v>0</v>
          </cell>
        </row>
        <row r="812"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  <cell r="BN812">
            <v>0</v>
          </cell>
          <cell r="BO812">
            <v>0</v>
          </cell>
          <cell r="BP812">
            <v>0</v>
          </cell>
          <cell r="BQ812">
            <v>0</v>
          </cell>
          <cell r="BR812">
            <v>0</v>
          </cell>
          <cell r="BS812">
            <v>0</v>
          </cell>
          <cell r="BT812">
            <v>0</v>
          </cell>
          <cell r="BU812">
            <v>0</v>
          </cell>
          <cell r="BV812">
            <v>0</v>
          </cell>
          <cell r="BW812">
            <v>0</v>
          </cell>
          <cell r="BX812">
            <v>0</v>
          </cell>
          <cell r="BY812">
            <v>0</v>
          </cell>
          <cell r="BZ812">
            <v>0</v>
          </cell>
          <cell r="CA812">
            <v>0</v>
          </cell>
          <cell r="CB812">
            <v>0</v>
          </cell>
          <cell r="CC812">
            <v>0</v>
          </cell>
          <cell r="CD812">
            <v>0</v>
          </cell>
          <cell r="CE812">
            <v>0</v>
          </cell>
          <cell r="CF812">
            <v>0</v>
          </cell>
          <cell r="CG812">
            <v>0</v>
          </cell>
          <cell r="CH812">
            <v>0</v>
          </cell>
          <cell r="CI812">
            <v>0</v>
          </cell>
          <cell r="CJ812">
            <v>0</v>
          </cell>
          <cell r="CK812">
            <v>0</v>
          </cell>
          <cell r="CL812">
            <v>0</v>
          </cell>
          <cell r="CM812">
            <v>0</v>
          </cell>
          <cell r="CN812">
            <v>0</v>
          </cell>
          <cell r="CO812">
            <v>0</v>
          </cell>
          <cell r="CP812">
            <v>0</v>
          </cell>
          <cell r="CQ812">
            <v>0</v>
          </cell>
          <cell r="CR812">
            <v>0</v>
          </cell>
          <cell r="CS812">
            <v>0</v>
          </cell>
          <cell r="CT812">
            <v>0</v>
          </cell>
          <cell r="CU812">
            <v>0</v>
          </cell>
          <cell r="CV812">
            <v>0</v>
          </cell>
          <cell r="CW812">
            <v>0</v>
          </cell>
          <cell r="CX812">
            <v>0</v>
          </cell>
          <cell r="CY812">
            <v>0</v>
          </cell>
          <cell r="CZ812">
            <v>0</v>
          </cell>
          <cell r="DA812">
            <v>0</v>
          </cell>
          <cell r="DB812">
            <v>0</v>
          </cell>
          <cell r="DC812">
            <v>0</v>
          </cell>
          <cell r="DD812">
            <v>0</v>
          </cell>
          <cell r="DE812">
            <v>0</v>
          </cell>
          <cell r="DF812">
            <v>0</v>
          </cell>
          <cell r="DG812">
            <v>0</v>
          </cell>
          <cell r="DH812">
            <v>0</v>
          </cell>
          <cell r="DI812">
            <v>0</v>
          </cell>
          <cell r="DJ812">
            <v>0</v>
          </cell>
          <cell r="DK812">
            <v>0</v>
          </cell>
          <cell r="DL812">
            <v>0</v>
          </cell>
          <cell r="DM812">
            <v>0</v>
          </cell>
          <cell r="DN812">
            <v>0</v>
          </cell>
          <cell r="DO812">
            <v>0</v>
          </cell>
          <cell r="DP812">
            <v>0</v>
          </cell>
          <cell r="DQ812">
            <v>0</v>
          </cell>
          <cell r="DR812">
            <v>0</v>
          </cell>
          <cell r="DS812">
            <v>0</v>
          </cell>
          <cell r="DT812">
            <v>0</v>
          </cell>
          <cell r="DU812">
            <v>0</v>
          </cell>
          <cell r="DV812">
            <v>0</v>
          </cell>
          <cell r="DW812">
            <v>0</v>
          </cell>
          <cell r="DX812">
            <v>0</v>
          </cell>
          <cell r="DY812">
            <v>0</v>
          </cell>
          <cell r="DZ812">
            <v>0</v>
          </cell>
          <cell r="EA812">
            <v>0</v>
          </cell>
          <cell r="EB812">
            <v>0</v>
          </cell>
          <cell r="EC812">
            <v>0</v>
          </cell>
          <cell r="ED812">
            <v>0</v>
          </cell>
        </row>
        <row r="813"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  <cell r="BM813">
            <v>0</v>
          </cell>
          <cell r="BN813">
            <v>0</v>
          </cell>
          <cell r="BO813">
            <v>0</v>
          </cell>
          <cell r="BP813">
            <v>0</v>
          </cell>
          <cell r="BQ813">
            <v>0</v>
          </cell>
          <cell r="BR813">
            <v>0</v>
          </cell>
          <cell r="BS813">
            <v>0</v>
          </cell>
          <cell r="BT813">
            <v>0</v>
          </cell>
          <cell r="BU813">
            <v>0</v>
          </cell>
          <cell r="BV813">
            <v>0</v>
          </cell>
          <cell r="BW813">
            <v>0</v>
          </cell>
          <cell r="BX813">
            <v>0</v>
          </cell>
          <cell r="BY813">
            <v>0</v>
          </cell>
          <cell r="BZ813">
            <v>0</v>
          </cell>
          <cell r="CA813">
            <v>0</v>
          </cell>
          <cell r="CB813">
            <v>0</v>
          </cell>
          <cell r="CC813">
            <v>0</v>
          </cell>
          <cell r="CD813">
            <v>0</v>
          </cell>
          <cell r="CE813">
            <v>0</v>
          </cell>
          <cell r="CF813">
            <v>0</v>
          </cell>
          <cell r="CG813">
            <v>0</v>
          </cell>
          <cell r="CH813">
            <v>0</v>
          </cell>
          <cell r="CI813">
            <v>0</v>
          </cell>
          <cell r="CJ813">
            <v>0</v>
          </cell>
          <cell r="CK813">
            <v>0</v>
          </cell>
          <cell r="CL813">
            <v>0</v>
          </cell>
          <cell r="CM813">
            <v>0</v>
          </cell>
          <cell r="CN813">
            <v>0</v>
          </cell>
          <cell r="CO813">
            <v>0</v>
          </cell>
          <cell r="CP813">
            <v>0</v>
          </cell>
          <cell r="CQ813">
            <v>0</v>
          </cell>
          <cell r="CR813">
            <v>0</v>
          </cell>
          <cell r="CS813">
            <v>0</v>
          </cell>
          <cell r="CT813">
            <v>0</v>
          </cell>
          <cell r="CU813">
            <v>0</v>
          </cell>
          <cell r="CV813">
            <v>0</v>
          </cell>
          <cell r="CW813">
            <v>0</v>
          </cell>
          <cell r="CX813">
            <v>0</v>
          </cell>
          <cell r="CY813">
            <v>0</v>
          </cell>
          <cell r="CZ813">
            <v>0</v>
          </cell>
          <cell r="DA813">
            <v>0</v>
          </cell>
          <cell r="DB813">
            <v>0</v>
          </cell>
          <cell r="DC813">
            <v>0</v>
          </cell>
          <cell r="DD813">
            <v>0</v>
          </cell>
          <cell r="DE813">
            <v>0</v>
          </cell>
          <cell r="DF813">
            <v>0</v>
          </cell>
          <cell r="DG813">
            <v>0</v>
          </cell>
          <cell r="DH813">
            <v>0</v>
          </cell>
          <cell r="DI813">
            <v>0</v>
          </cell>
          <cell r="DJ813">
            <v>0</v>
          </cell>
          <cell r="DK813">
            <v>0</v>
          </cell>
          <cell r="DL813">
            <v>0</v>
          </cell>
          <cell r="DM813">
            <v>0</v>
          </cell>
          <cell r="DN813">
            <v>0</v>
          </cell>
          <cell r="DO813">
            <v>0</v>
          </cell>
          <cell r="DP813">
            <v>0</v>
          </cell>
          <cell r="DQ813">
            <v>0</v>
          </cell>
          <cell r="DR813">
            <v>0</v>
          </cell>
          <cell r="DS813">
            <v>0</v>
          </cell>
          <cell r="DT813">
            <v>0</v>
          </cell>
          <cell r="DU813">
            <v>0</v>
          </cell>
          <cell r="DV813">
            <v>0</v>
          </cell>
          <cell r="DW813">
            <v>0</v>
          </cell>
          <cell r="DX813">
            <v>0</v>
          </cell>
          <cell r="DY813">
            <v>0</v>
          </cell>
          <cell r="DZ813">
            <v>0</v>
          </cell>
          <cell r="EA813">
            <v>0</v>
          </cell>
          <cell r="EB813">
            <v>0</v>
          </cell>
          <cell r="EC813">
            <v>0</v>
          </cell>
          <cell r="ED813">
            <v>0</v>
          </cell>
        </row>
        <row r="815">
          <cell r="A815" t="str">
            <v>Peak Capacity (Nameplate)</v>
          </cell>
        </row>
        <row r="816"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  <cell r="BN816">
            <v>0</v>
          </cell>
          <cell r="BO816">
            <v>0</v>
          </cell>
          <cell r="BP816">
            <v>0</v>
          </cell>
          <cell r="BQ816">
            <v>0</v>
          </cell>
          <cell r="BR816">
            <v>0</v>
          </cell>
          <cell r="BS816">
            <v>0</v>
          </cell>
          <cell r="BT816">
            <v>0</v>
          </cell>
          <cell r="BU816">
            <v>0</v>
          </cell>
          <cell r="BV816">
            <v>0</v>
          </cell>
          <cell r="BW816">
            <v>0</v>
          </cell>
          <cell r="BX816">
            <v>0</v>
          </cell>
          <cell r="BY816">
            <v>0</v>
          </cell>
          <cell r="BZ816">
            <v>0</v>
          </cell>
          <cell r="CA816">
            <v>0</v>
          </cell>
          <cell r="CB816">
            <v>0</v>
          </cell>
          <cell r="CC816">
            <v>0</v>
          </cell>
          <cell r="CD816">
            <v>0</v>
          </cell>
          <cell r="CE816">
            <v>0</v>
          </cell>
          <cell r="CF816">
            <v>0</v>
          </cell>
          <cell r="CG816">
            <v>0</v>
          </cell>
          <cell r="CH816">
            <v>0</v>
          </cell>
          <cell r="CI816">
            <v>0</v>
          </cell>
          <cell r="CJ816">
            <v>0</v>
          </cell>
          <cell r="CK816">
            <v>0</v>
          </cell>
          <cell r="CL816">
            <v>0</v>
          </cell>
          <cell r="CM816">
            <v>0</v>
          </cell>
          <cell r="CN816">
            <v>0</v>
          </cell>
          <cell r="CO816">
            <v>0</v>
          </cell>
          <cell r="CP816">
            <v>0</v>
          </cell>
          <cell r="CQ816">
            <v>0</v>
          </cell>
          <cell r="CR816">
            <v>0</v>
          </cell>
          <cell r="CS816">
            <v>0</v>
          </cell>
          <cell r="CT816">
            <v>0</v>
          </cell>
          <cell r="CU816">
            <v>0</v>
          </cell>
          <cell r="CV816">
            <v>0</v>
          </cell>
          <cell r="CW816">
            <v>0</v>
          </cell>
          <cell r="CX816">
            <v>0</v>
          </cell>
          <cell r="CY816">
            <v>0</v>
          </cell>
          <cell r="CZ816">
            <v>0</v>
          </cell>
          <cell r="DA816">
            <v>0</v>
          </cell>
          <cell r="DB816">
            <v>0</v>
          </cell>
          <cell r="DC816">
            <v>0</v>
          </cell>
          <cell r="DD816">
            <v>0</v>
          </cell>
          <cell r="DE816">
            <v>0</v>
          </cell>
          <cell r="DF816">
            <v>0</v>
          </cell>
          <cell r="DG816">
            <v>0</v>
          </cell>
          <cell r="DH816">
            <v>0</v>
          </cell>
          <cell r="DI816">
            <v>0</v>
          </cell>
          <cell r="DJ816">
            <v>0</v>
          </cell>
          <cell r="DK816">
            <v>0</v>
          </cell>
          <cell r="DL816">
            <v>0</v>
          </cell>
          <cell r="DM816">
            <v>0</v>
          </cell>
          <cell r="DN816">
            <v>0</v>
          </cell>
          <cell r="DO816">
            <v>0</v>
          </cell>
          <cell r="DP816">
            <v>0</v>
          </cell>
          <cell r="DQ816">
            <v>0</v>
          </cell>
          <cell r="DR816">
            <v>0</v>
          </cell>
          <cell r="DS816">
            <v>0</v>
          </cell>
          <cell r="DT816">
            <v>0</v>
          </cell>
          <cell r="DU816">
            <v>0</v>
          </cell>
          <cell r="DV816">
            <v>0</v>
          </cell>
          <cell r="DW816">
            <v>0</v>
          </cell>
          <cell r="DX816">
            <v>0</v>
          </cell>
          <cell r="DY816">
            <v>0</v>
          </cell>
          <cell r="DZ816">
            <v>0</v>
          </cell>
          <cell r="EA816">
            <v>0</v>
          </cell>
          <cell r="EB816">
            <v>0</v>
          </cell>
          <cell r="EC816">
            <v>0</v>
          </cell>
          <cell r="ED816">
            <v>0</v>
          </cell>
        </row>
        <row r="818"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0</v>
          </cell>
          <cell r="BR818">
            <v>0</v>
          </cell>
          <cell r="BS818">
            <v>0</v>
          </cell>
          <cell r="BT818">
            <v>0</v>
          </cell>
          <cell r="BU818">
            <v>0</v>
          </cell>
          <cell r="BV818">
            <v>0</v>
          </cell>
          <cell r="BW818">
            <v>0</v>
          </cell>
          <cell r="BX818">
            <v>0</v>
          </cell>
          <cell r="BY818">
            <v>0</v>
          </cell>
          <cell r="BZ818">
            <v>0</v>
          </cell>
          <cell r="CA818">
            <v>0</v>
          </cell>
          <cell r="CB818">
            <v>0</v>
          </cell>
          <cell r="CC818">
            <v>0</v>
          </cell>
          <cell r="CD818">
            <v>0</v>
          </cell>
          <cell r="CE818">
            <v>0</v>
          </cell>
          <cell r="CF818">
            <v>0</v>
          </cell>
          <cell r="CG818">
            <v>0</v>
          </cell>
          <cell r="CH818">
            <v>0</v>
          </cell>
          <cell r="CI818">
            <v>0</v>
          </cell>
          <cell r="CJ818">
            <v>0</v>
          </cell>
          <cell r="CK818">
            <v>0</v>
          </cell>
          <cell r="CL818">
            <v>0</v>
          </cell>
          <cell r="CM818">
            <v>0</v>
          </cell>
          <cell r="CN818">
            <v>0</v>
          </cell>
          <cell r="CO818">
            <v>0</v>
          </cell>
          <cell r="CP818">
            <v>0</v>
          </cell>
          <cell r="CQ818">
            <v>0</v>
          </cell>
          <cell r="CR818">
            <v>0</v>
          </cell>
          <cell r="CS818">
            <v>0</v>
          </cell>
          <cell r="CT818">
            <v>0</v>
          </cell>
          <cell r="CU818">
            <v>0</v>
          </cell>
          <cell r="CV818">
            <v>0</v>
          </cell>
          <cell r="CW818">
            <v>0</v>
          </cell>
          <cell r="CX818">
            <v>0</v>
          </cell>
          <cell r="CY818">
            <v>0</v>
          </cell>
          <cell r="CZ818">
            <v>0</v>
          </cell>
          <cell r="DA818">
            <v>0</v>
          </cell>
          <cell r="DB818">
            <v>0</v>
          </cell>
          <cell r="DC818">
            <v>0</v>
          </cell>
          <cell r="DD818">
            <v>0</v>
          </cell>
          <cell r="DE818">
            <v>0</v>
          </cell>
          <cell r="DF818">
            <v>0</v>
          </cell>
          <cell r="DG818">
            <v>0</v>
          </cell>
          <cell r="DH818">
            <v>0</v>
          </cell>
          <cell r="DI818">
            <v>0</v>
          </cell>
          <cell r="DJ818">
            <v>0</v>
          </cell>
          <cell r="DK818">
            <v>0</v>
          </cell>
          <cell r="DL818">
            <v>0</v>
          </cell>
          <cell r="DM818">
            <v>0</v>
          </cell>
          <cell r="DN818">
            <v>0</v>
          </cell>
          <cell r="DO818">
            <v>0</v>
          </cell>
          <cell r="DP818">
            <v>0</v>
          </cell>
          <cell r="DQ818">
            <v>0</v>
          </cell>
          <cell r="DR818">
            <v>0</v>
          </cell>
          <cell r="DS818">
            <v>0</v>
          </cell>
          <cell r="DT818">
            <v>0</v>
          </cell>
          <cell r="DU818">
            <v>0</v>
          </cell>
          <cell r="DV818">
            <v>0</v>
          </cell>
          <cell r="DW818">
            <v>0</v>
          </cell>
          <cell r="DX818">
            <v>0</v>
          </cell>
          <cell r="DY818">
            <v>0</v>
          </cell>
          <cell r="DZ818">
            <v>0</v>
          </cell>
          <cell r="EA818">
            <v>0</v>
          </cell>
          <cell r="EB818">
            <v>0</v>
          </cell>
          <cell r="EC818">
            <v>0</v>
          </cell>
          <cell r="ED818">
            <v>0</v>
          </cell>
        </row>
        <row r="819"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>
            <v>0</v>
          </cell>
          <cell r="BR819">
            <v>0</v>
          </cell>
          <cell r="BS819">
            <v>0</v>
          </cell>
          <cell r="BT819">
            <v>0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  <cell r="BY819">
            <v>0</v>
          </cell>
          <cell r="BZ819">
            <v>0</v>
          </cell>
          <cell r="CA819">
            <v>0</v>
          </cell>
          <cell r="CB819">
            <v>0</v>
          </cell>
          <cell r="CC819">
            <v>0</v>
          </cell>
          <cell r="CD819">
            <v>0</v>
          </cell>
          <cell r="CE819">
            <v>0</v>
          </cell>
          <cell r="CF819">
            <v>0</v>
          </cell>
          <cell r="CG819">
            <v>0</v>
          </cell>
          <cell r="CH819">
            <v>0</v>
          </cell>
          <cell r="CI819">
            <v>0</v>
          </cell>
          <cell r="CJ819">
            <v>0</v>
          </cell>
          <cell r="CK819">
            <v>0</v>
          </cell>
          <cell r="CL819">
            <v>0</v>
          </cell>
          <cell r="CM819">
            <v>0</v>
          </cell>
          <cell r="CN819">
            <v>0</v>
          </cell>
          <cell r="CO819">
            <v>0</v>
          </cell>
          <cell r="CP819">
            <v>0</v>
          </cell>
          <cell r="CQ819">
            <v>0</v>
          </cell>
          <cell r="CR819">
            <v>0</v>
          </cell>
          <cell r="CS819">
            <v>0</v>
          </cell>
          <cell r="CT819">
            <v>0</v>
          </cell>
          <cell r="CU819">
            <v>0</v>
          </cell>
          <cell r="CV819">
            <v>0</v>
          </cell>
          <cell r="CW819">
            <v>0</v>
          </cell>
          <cell r="CX819">
            <v>0</v>
          </cell>
          <cell r="CY819">
            <v>0</v>
          </cell>
          <cell r="CZ819">
            <v>0</v>
          </cell>
          <cell r="DA819">
            <v>0</v>
          </cell>
          <cell r="DB819">
            <v>0</v>
          </cell>
          <cell r="DC819">
            <v>0</v>
          </cell>
          <cell r="DD819">
            <v>0</v>
          </cell>
          <cell r="DE819">
            <v>0</v>
          </cell>
          <cell r="DF819">
            <v>0</v>
          </cell>
          <cell r="DG819">
            <v>0</v>
          </cell>
          <cell r="DH819">
            <v>0</v>
          </cell>
          <cell r="DI819">
            <v>0</v>
          </cell>
          <cell r="DJ819">
            <v>0</v>
          </cell>
          <cell r="DK819">
            <v>0</v>
          </cell>
          <cell r="DL819">
            <v>0</v>
          </cell>
          <cell r="DM819">
            <v>0</v>
          </cell>
          <cell r="DN819">
            <v>0</v>
          </cell>
          <cell r="DO819">
            <v>0</v>
          </cell>
          <cell r="DP819">
            <v>0</v>
          </cell>
          <cell r="DQ819">
            <v>0</v>
          </cell>
          <cell r="DR819">
            <v>0</v>
          </cell>
          <cell r="DS819">
            <v>0</v>
          </cell>
          <cell r="DT819">
            <v>0</v>
          </cell>
          <cell r="DU819">
            <v>0</v>
          </cell>
          <cell r="DV819">
            <v>0</v>
          </cell>
          <cell r="DW819">
            <v>0</v>
          </cell>
          <cell r="DX819">
            <v>0</v>
          </cell>
          <cell r="DY819">
            <v>0</v>
          </cell>
          <cell r="DZ819">
            <v>0</v>
          </cell>
          <cell r="EA819">
            <v>0</v>
          </cell>
          <cell r="EB819">
            <v>0</v>
          </cell>
          <cell r="EC819">
            <v>0</v>
          </cell>
          <cell r="ED819">
            <v>0</v>
          </cell>
        </row>
        <row r="820"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0</v>
          </cell>
          <cell r="BK820">
            <v>0</v>
          </cell>
          <cell r="BL820">
            <v>0</v>
          </cell>
          <cell r="BM820">
            <v>0</v>
          </cell>
          <cell r="BN820">
            <v>0</v>
          </cell>
          <cell r="BO820">
            <v>0</v>
          </cell>
          <cell r="BP820">
            <v>0</v>
          </cell>
          <cell r="BQ820">
            <v>0</v>
          </cell>
          <cell r="BR820">
            <v>0</v>
          </cell>
          <cell r="BS820">
            <v>0</v>
          </cell>
          <cell r="BT820">
            <v>0</v>
          </cell>
          <cell r="BU820">
            <v>0</v>
          </cell>
          <cell r="BV820">
            <v>0</v>
          </cell>
          <cell r="BW820">
            <v>0</v>
          </cell>
          <cell r="BX820">
            <v>0</v>
          </cell>
          <cell r="BY820">
            <v>0</v>
          </cell>
          <cell r="BZ820">
            <v>0</v>
          </cell>
          <cell r="CA820">
            <v>0</v>
          </cell>
          <cell r="CB820">
            <v>0</v>
          </cell>
          <cell r="CC820">
            <v>0</v>
          </cell>
          <cell r="CD820">
            <v>0</v>
          </cell>
          <cell r="CE820">
            <v>0</v>
          </cell>
          <cell r="CF820">
            <v>0</v>
          </cell>
          <cell r="CG820">
            <v>0</v>
          </cell>
          <cell r="CH820">
            <v>0</v>
          </cell>
          <cell r="CI820">
            <v>0</v>
          </cell>
          <cell r="CJ820">
            <v>0</v>
          </cell>
          <cell r="CK820">
            <v>0</v>
          </cell>
          <cell r="CL820">
            <v>0</v>
          </cell>
          <cell r="CM820">
            <v>0</v>
          </cell>
          <cell r="CN820">
            <v>0</v>
          </cell>
          <cell r="CO820">
            <v>0</v>
          </cell>
          <cell r="CP820">
            <v>0</v>
          </cell>
          <cell r="CQ820">
            <v>0</v>
          </cell>
          <cell r="CR820">
            <v>0</v>
          </cell>
          <cell r="CS820">
            <v>0</v>
          </cell>
          <cell r="CT820">
            <v>0</v>
          </cell>
          <cell r="CU820">
            <v>0</v>
          </cell>
          <cell r="CV820">
            <v>0</v>
          </cell>
          <cell r="CW820">
            <v>0</v>
          </cell>
          <cell r="CX820">
            <v>0</v>
          </cell>
          <cell r="CY820">
            <v>0</v>
          </cell>
          <cell r="CZ820">
            <v>0</v>
          </cell>
          <cell r="DA820">
            <v>0</v>
          </cell>
          <cell r="DB820">
            <v>0</v>
          </cell>
          <cell r="DC820">
            <v>0</v>
          </cell>
          <cell r="DD820">
            <v>0</v>
          </cell>
          <cell r="DE820">
            <v>0</v>
          </cell>
          <cell r="DF820">
            <v>0</v>
          </cell>
          <cell r="DG820">
            <v>0</v>
          </cell>
          <cell r="DH820">
            <v>0</v>
          </cell>
          <cell r="DI820">
            <v>0</v>
          </cell>
          <cell r="DJ820">
            <v>0</v>
          </cell>
          <cell r="DK820">
            <v>0</v>
          </cell>
          <cell r="DL820">
            <v>0</v>
          </cell>
          <cell r="DM820">
            <v>0</v>
          </cell>
          <cell r="DN820">
            <v>0</v>
          </cell>
          <cell r="DO820">
            <v>0</v>
          </cell>
          <cell r="DP820">
            <v>0</v>
          </cell>
          <cell r="DQ820">
            <v>0</v>
          </cell>
          <cell r="DR820">
            <v>0</v>
          </cell>
          <cell r="DS820">
            <v>0</v>
          </cell>
          <cell r="DT820">
            <v>0</v>
          </cell>
          <cell r="DU820">
            <v>0</v>
          </cell>
          <cell r="DV820">
            <v>0</v>
          </cell>
          <cell r="DW820">
            <v>0</v>
          </cell>
          <cell r="DX820">
            <v>0</v>
          </cell>
          <cell r="DY820">
            <v>0</v>
          </cell>
          <cell r="DZ820">
            <v>0</v>
          </cell>
          <cell r="EA820">
            <v>0</v>
          </cell>
          <cell r="EB820">
            <v>0</v>
          </cell>
          <cell r="EC820">
            <v>0</v>
          </cell>
          <cell r="ED820">
            <v>0</v>
          </cell>
        </row>
        <row r="821"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  <cell r="BY821">
            <v>0</v>
          </cell>
          <cell r="BZ821">
            <v>0</v>
          </cell>
          <cell r="CA821">
            <v>0</v>
          </cell>
          <cell r="CB821">
            <v>0</v>
          </cell>
          <cell r="CC821">
            <v>0</v>
          </cell>
          <cell r="CD821">
            <v>0</v>
          </cell>
          <cell r="CE821">
            <v>0</v>
          </cell>
          <cell r="CF821">
            <v>0</v>
          </cell>
          <cell r="CG821">
            <v>0</v>
          </cell>
          <cell r="CH821">
            <v>0</v>
          </cell>
          <cell r="CI821">
            <v>0</v>
          </cell>
          <cell r="CJ821">
            <v>0</v>
          </cell>
          <cell r="CK821">
            <v>0</v>
          </cell>
          <cell r="CL821">
            <v>0</v>
          </cell>
          <cell r="CM821">
            <v>0</v>
          </cell>
          <cell r="CN821">
            <v>0</v>
          </cell>
          <cell r="CO821">
            <v>0</v>
          </cell>
          <cell r="CP821">
            <v>0</v>
          </cell>
          <cell r="CQ821">
            <v>0</v>
          </cell>
          <cell r="CR821">
            <v>0</v>
          </cell>
          <cell r="CS821">
            <v>0</v>
          </cell>
          <cell r="CT821">
            <v>0</v>
          </cell>
          <cell r="CU821">
            <v>0</v>
          </cell>
          <cell r="CV821">
            <v>0</v>
          </cell>
          <cell r="CW821">
            <v>0</v>
          </cell>
          <cell r="CX821">
            <v>0</v>
          </cell>
          <cell r="CY821">
            <v>0</v>
          </cell>
          <cell r="CZ821">
            <v>0</v>
          </cell>
          <cell r="DA821">
            <v>0</v>
          </cell>
          <cell r="DB821">
            <v>0</v>
          </cell>
          <cell r="DC821">
            <v>0</v>
          </cell>
          <cell r="DD821">
            <v>0</v>
          </cell>
          <cell r="DE821">
            <v>0</v>
          </cell>
          <cell r="DF821">
            <v>0</v>
          </cell>
          <cell r="DG821">
            <v>0</v>
          </cell>
          <cell r="DH821">
            <v>0</v>
          </cell>
          <cell r="DI821">
            <v>0</v>
          </cell>
          <cell r="DJ821">
            <v>0</v>
          </cell>
          <cell r="DK821">
            <v>0</v>
          </cell>
          <cell r="DL821">
            <v>0</v>
          </cell>
          <cell r="DM821">
            <v>0</v>
          </cell>
          <cell r="DN821">
            <v>0</v>
          </cell>
          <cell r="DO821">
            <v>0</v>
          </cell>
          <cell r="DP821">
            <v>0</v>
          </cell>
          <cell r="DQ821">
            <v>0</v>
          </cell>
          <cell r="DR821">
            <v>0</v>
          </cell>
          <cell r="DS821">
            <v>0</v>
          </cell>
          <cell r="DT821">
            <v>0</v>
          </cell>
          <cell r="DU821">
            <v>0</v>
          </cell>
          <cell r="DV821">
            <v>0</v>
          </cell>
          <cell r="DW821">
            <v>0</v>
          </cell>
          <cell r="DX821">
            <v>0</v>
          </cell>
          <cell r="DY821">
            <v>0</v>
          </cell>
          <cell r="DZ821">
            <v>0</v>
          </cell>
          <cell r="EA821">
            <v>0</v>
          </cell>
          <cell r="EB821">
            <v>0</v>
          </cell>
          <cell r="EC821">
            <v>0</v>
          </cell>
          <cell r="ED821">
            <v>0</v>
          </cell>
        </row>
        <row r="822"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0</v>
          </cell>
          <cell r="BW822">
            <v>0</v>
          </cell>
          <cell r="BX822">
            <v>0</v>
          </cell>
          <cell r="BY822">
            <v>0</v>
          </cell>
          <cell r="BZ822">
            <v>0</v>
          </cell>
          <cell r="CA822">
            <v>0</v>
          </cell>
          <cell r="CB822">
            <v>0</v>
          </cell>
          <cell r="CC822">
            <v>0</v>
          </cell>
          <cell r="CD822">
            <v>0</v>
          </cell>
          <cell r="CE822">
            <v>0</v>
          </cell>
          <cell r="CF822">
            <v>0</v>
          </cell>
          <cell r="CG822">
            <v>0</v>
          </cell>
          <cell r="CH822">
            <v>0</v>
          </cell>
          <cell r="CI822">
            <v>0</v>
          </cell>
          <cell r="CJ822">
            <v>0</v>
          </cell>
          <cell r="CK822">
            <v>0</v>
          </cell>
          <cell r="CL822">
            <v>0</v>
          </cell>
          <cell r="CM822">
            <v>0</v>
          </cell>
          <cell r="CN822">
            <v>0</v>
          </cell>
          <cell r="CO822">
            <v>0</v>
          </cell>
          <cell r="CP822">
            <v>0</v>
          </cell>
          <cell r="CQ822">
            <v>0</v>
          </cell>
          <cell r="CR822">
            <v>0</v>
          </cell>
          <cell r="CS822">
            <v>0</v>
          </cell>
          <cell r="CT822">
            <v>0</v>
          </cell>
          <cell r="CU822">
            <v>0</v>
          </cell>
          <cell r="CV822">
            <v>0</v>
          </cell>
          <cell r="CW822">
            <v>0</v>
          </cell>
          <cell r="CX822">
            <v>0</v>
          </cell>
          <cell r="CY822">
            <v>0</v>
          </cell>
          <cell r="CZ822">
            <v>0</v>
          </cell>
          <cell r="DA822">
            <v>0</v>
          </cell>
          <cell r="DB822">
            <v>0</v>
          </cell>
          <cell r="DC822">
            <v>0</v>
          </cell>
          <cell r="DD822">
            <v>0</v>
          </cell>
          <cell r="DE822">
            <v>0</v>
          </cell>
          <cell r="DF822">
            <v>0</v>
          </cell>
          <cell r="DG822">
            <v>0</v>
          </cell>
          <cell r="DH822">
            <v>0</v>
          </cell>
          <cell r="DI822">
            <v>0</v>
          </cell>
          <cell r="DJ822">
            <v>0</v>
          </cell>
          <cell r="DK822">
            <v>0</v>
          </cell>
          <cell r="DL822">
            <v>0</v>
          </cell>
          <cell r="DM822">
            <v>0</v>
          </cell>
          <cell r="DN822">
            <v>0</v>
          </cell>
          <cell r="DO822">
            <v>0</v>
          </cell>
          <cell r="DP822">
            <v>0</v>
          </cell>
          <cell r="DQ822">
            <v>0</v>
          </cell>
          <cell r="DR822">
            <v>0</v>
          </cell>
          <cell r="DS822">
            <v>0</v>
          </cell>
          <cell r="DT822">
            <v>0</v>
          </cell>
          <cell r="DU822">
            <v>0</v>
          </cell>
          <cell r="DV822">
            <v>0</v>
          </cell>
          <cell r="DW822">
            <v>0</v>
          </cell>
          <cell r="DX822">
            <v>0</v>
          </cell>
          <cell r="DY822">
            <v>0</v>
          </cell>
          <cell r="DZ822">
            <v>0</v>
          </cell>
          <cell r="EA822">
            <v>0</v>
          </cell>
          <cell r="EB822">
            <v>0</v>
          </cell>
          <cell r="EC822">
            <v>0</v>
          </cell>
          <cell r="ED822">
            <v>0</v>
          </cell>
        </row>
        <row r="823"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0</v>
          </cell>
          <cell r="BQ823">
            <v>0</v>
          </cell>
          <cell r="BR823">
            <v>0</v>
          </cell>
          <cell r="BS823">
            <v>0</v>
          </cell>
          <cell r="BT823">
            <v>0</v>
          </cell>
          <cell r="BU823">
            <v>0</v>
          </cell>
          <cell r="BV823">
            <v>0</v>
          </cell>
          <cell r="BW823">
            <v>0</v>
          </cell>
          <cell r="BX823">
            <v>0</v>
          </cell>
          <cell r="BY823">
            <v>0</v>
          </cell>
          <cell r="BZ823">
            <v>0</v>
          </cell>
          <cell r="CA823">
            <v>0</v>
          </cell>
          <cell r="CB823">
            <v>0</v>
          </cell>
          <cell r="CC823">
            <v>0</v>
          </cell>
          <cell r="CD823">
            <v>0</v>
          </cell>
          <cell r="CE823">
            <v>0</v>
          </cell>
          <cell r="CF823">
            <v>0</v>
          </cell>
          <cell r="CG823">
            <v>0</v>
          </cell>
          <cell r="CH823">
            <v>0</v>
          </cell>
          <cell r="CI823">
            <v>0</v>
          </cell>
          <cell r="CJ823">
            <v>0</v>
          </cell>
          <cell r="CK823">
            <v>0</v>
          </cell>
          <cell r="CL823">
            <v>0</v>
          </cell>
          <cell r="CM823">
            <v>0</v>
          </cell>
          <cell r="CN823">
            <v>0</v>
          </cell>
          <cell r="CO823">
            <v>0</v>
          </cell>
          <cell r="CP823">
            <v>0</v>
          </cell>
          <cell r="CQ823">
            <v>0</v>
          </cell>
          <cell r="CR823">
            <v>0</v>
          </cell>
          <cell r="CS823">
            <v>0</v>
          </cell>
          <cell r="CT823">
            <v>0</v>
          </cell>
          <cell r="CU823">
            <v>0</v>
          </cell>
          <cell r="CV823">
            <v>0</v>
          </cell>
          <cell r="CW823">
            <v>0</v>
          </cell>
          <cell r="CX823">
            <v>0</v>
          </cell>
          <cell r="CY823">
            <v>0</v>
          </cell>
          <cell r="CZ823">
            <v>0</v>
          </cell>
          <cell r="DA823">
            <v>0</v>
          </cell>
          <cell r="DB823">
            <v>0</v>
          </cell>
          <cell r="DC823">
            <v>0</v>
          </cell>
          <cell r="DD823">
            <v>0</v>
          </cell>
          <cell r="DE823">
            <v>0</v>
          </cell>
          <cell r="DF823">
            <v>0</v>
          </cell>
          <cell r="DG823">
            <v>0</v>
          </cell>
          <cell r="DH823">
            <v>0</v>
          </cell>
          <cell r="DI823">
            <v>0</v>
          </cell>
          <cell r="DJ823">
            <v>0</v>
          </cell>
          <cell r="DK823">
            <v>0</v>
          </cell>
          <cell r="DL823">
            <v>0</v>
          </cell>
          <cell r="DM823">
            <v>0</v>
          </cell>
          <cell r="DN823">
            <v>0</v>
          </cell>
          <cell r="DO823">
            <v>0</v>
          </cell>
          <cell r="DP823">
            <v>0</v>
          </cell>
          <cell r="DQ823">
            <v>0</v>
          </cell>
          <cell r="DR823">
            <v>0</v>
          </cell>
          <cell r="DS823">
            <v>0</v>
          </cell>
          <cell r="DT823">
            <v>0</v>
          </cell>
          <cell r="DU823">
            <v>0</v>
          </cell>
          <cell r="DV823">
            <v>0</v>
          </cell>
          <cell r="DW823">
            <v>0</v>
          </cell>
          <cell r="DX823">
            <v>0</v>
          </cell>
          <cell r="DY823">
            <v>0</v>
          </cell>
          <cell r="DZ823">
            <v>0</v>
          </cell>
          <cell r="EA823">
            <v>0</v>
          </cell>
          <cell r="EB823">
            <v>0</v>
          </cell>
          <cell r="EC823">
            <v>0</v>
          </cell>
          <cell r="ED823">
            <v>0</v>
          </cell>
        </row>
        <row r="824"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0</v>
          </cell>
          <cell r="BO824">
            <v>0</v>
          </cell>
          <cell r="BP824">
            <v>0</v>
          </cell>
          <cell r="BQ824">
            <v>0</v>
          </cell>
          <cell r="BR824">
            <v>0</v>
          </cell>
          <cell r="BS824">
            <v>0</v>
          </cell>
          <cell r="BT824">
            <v>0</v>
          </cell>
          <cell r="BU824">
            <v>0</v>
          </cell>
          <cell r="BV824">
            <v>0</v>
          </cell>
          <cell r="BW824">
            <v>0</v>
          </cell>
          <cell r="BX824">
            <v>0</v>
          </cell>
          <cell r="BY824">
            <v>0</v>
          </cell>
          <cell r="BZ824">
            <v>0</v>
          </cell>
          <cell r="CA824">
            <v>0</v>
          </cell>
          <cell r="CB824">
            <v>0</v>
          </cell>
          <cell r="CC824">
            <v>0</v>
          </cell>
          <cell r="CD824">
            <v>0</v>
          </cell>
          <cell r="CE824">
            <v>0</v>
          </cell>
          <cell r="CF824">
            <v>0</v>
          </cell>
          <cell r="CG824">
            <v>0</v>
          </cell>
          <cell r="CH824">
            <v>0</v>
          </cell>
          <cell r="CI824">
            <v>0</v>
          </cell>
          <cell r="CJ824">
            <v>0</v>
          </cell>
          <cell r="CK824">
            <v>0</v>
          </cell>
          <cell r="CL824">
            <v>0</v>
          </cell>
          <cell r="CM824">
            <v>0</v>
          </cell>
          <cell r="CN824">
            <v>0</v>
          </cell>
          <cell r="CO824">
            <v>0</v>
          </cell>
          <cell r="CP824">
            <v>0</v>
          </cell>
          <cell r="CQ824">
            <v>0</v>
          </cell>
          <cell r="CR824">
            <v>0</v>
          </cell>
          <cell r="CS824">
            <v>0</v>
          </cell>
          <cell r="CT824">
            <v>0</v>
          </cell>
          <cell r="CU824">
            <v>0</v>
          </cell>
          <cell r="CV824">
            <v>0</v>
          </cell>
          <cell r="CW824">
            <v>0</v>
          </cell>
          <cell r="CX824">
            <v>0</v>
          </cell>
          <cell r="CY824">
            <v>0</v>
          </cell>
          <cell r="CZ824">
            <v>0</v>
          </cell>
          <cell r="DA824">
            <v>0</v>
          </cell>
          <cell r="DB824">
            <v>0</v>
          </cell>
          <cell r="DC824">
            <v>0</v>
          </cell>
          <cell r="DD824">
            <v>0</v>
          </cell>
          <cell r="DE824">
            <v>0</v>
          </cell>
          <cell r="DF824">
            <v>0</v>
          </cell>
          <cell r="DG824">
            <v>0</v>
          </cell>
          <cell r="DH824">
            <v>0</v>
          </cell>
          <cell r="DI824">
            <v>0</v>
          </cell>
          <cell r="DJ824">
            <v>0</v>
          </cell>
          <cell r="DK824">
            <v>0</v>
          </cell>
          <cell r="DL824">
            <v>0</v>
          </cell>
          <cell r="DM824">
            <v>0</v>
          </cell>
          <cell r="DN824">
            <v>0</v>
          </cell>
          <cell r="DO824">
            <v>0</v>
          </cell>
          <cell r="DP824">
            <v>0</v>
          </cell>
          <cell r="DQ824">
            <v>0</v>
          </cell>
          <cell r="DR824">
            <v>0</v>
          </cell>
          <cell r="DS824">
            <v>0</v>
          </cell>
          <cell r="DT824">
            <v>0</v>
          </cell>
          <cell r="DU824">
            <v>0</v>
          </cell>
          <cell r="DV824">
            <v>0</v>
          </cell>
          <cell r="DW824">
            <v>0</v>
          </cell>
          <cell r="DX824">
            <v>0</v>
          </cell>
          <cell r="DY824">
            <v>0</v>
          </cell>
          <cell r="DZ824">
            <v>0</v>
          </cell>
          <cell r="EA824">
            <v>0</v>
          </cell>
          <cell r="EB824">
            <v>0</v>
          </cell>
          <cell r="EC824">
            <v>0</v>
          </cell>
          <cell r="ED824">
            <v>0</v>
          </cell>
        </row>
        <row r="825"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M825">
            <v>0</v>
          </cell>
          <cell r="BN825">
            <v>0</v>
          </cell>
          <cell r="BO825">
            <v>0</v>
          </cell>
          <cell r="BP825">
            <v>0</v>
          </cell>
          <cell r="BQ825">
            <v>0</v>
          </cell>
          <cell r="BR825">
            <v>0</v>
          </cell>
          <cell r="BS825">
            <v>0</v>
          </cell>
          <cell r="BT825">
            <v>0</v>
          </cell>
          <cell r="BU825">
            <v>0</v>
          </cell>
          <cell r="BV825">
            <v>0</v>
          </cell>
          <cell r="BW825">
            <v>0</v>
          </cell>
          <cell r="BX825">
            <v>0</v>
          </cell>
          <cell r="BY825">
            <v>0</v>
          </cell>
          <cell r="BZ825">
            <v>0</v>
          </cell>
          <cell r="CA825">
            <v>0</v>
          </cell>
          <cell r="CB825">
            <v>0</v>
          </cell>
          <cell r="CC825">
            <v>0</v>
          </cell>
          <cell r="CD825">
            <v>0</v>
          </cell>
          <cell r="CE825">
            <v>0</v>
          </cell>
          <cell r="CF825">
            <v>0</v>
          </cell>
          <cell r="CG825">
            <v>0</v>
          </cell>
          <cell r="CH825">
            <v>0</v>
          </cell>
          <cell r="CI825">
            <v>0</v>
          </cell>
          <cell r="CJ825">
            <v>0</v>
          </cell>
          <cell r="CK825">
            <v>0</v>
          </cell>
          <cell r="CL825">
            <v>0</v>
          </cell>
          <cell r="CM825">
            <v>0</v>
          </cell>
          <cell r="CN825">
            <v>0</v>
          </cell>
          <cell r="CO825">
            <v>0</v>
          </cell>
          <cell r="CP825">
            <v>0</v>
          </cell>
          <cell r="CQ825">
            <v>0</v>
          </cell>
          <cell r="CR825">
            <v>0</v>
          </cell>
          <cell r="CS825">
            <v>0</v>
          </cell>
          <cell r="CT825">
            <v>0</v>
          </cell>
          <cell r="CU825">
            <v>0</v>
          </cell>
          <cell r="CV825">
            <v>0</v>
          </cell>
          <cell r="CW825">
            <v>0</v>
          </cell>
          <cell r="CX825">
            <v>0</v>
          </cell>
          <cell r="CY825">
            <v>0</v>
          </cell>
          <cell r="CZ825">
            <v>0</v>
          </cell>
          <cell r="DA825">
            <v>0</v>
          </cell>
          <cell r="DB825">
            <v>0</v>
          </cell>
          <cell r="DC825">
            <v>0</v>
          </cell>
          <cell r="DD825">
            <v>0</v>
          </cell>
          <cell r="DE825">
            <v>0</v>
          </cell>
          <cell r="DF825">
            <v>0</v>
          </cell>
          <cell r="DG825">
            <v>0</v>
          </cell>
          <cell r="DH825">
            <v>0</v>
          </cell>
          <cell r="DI825">
            <v>0</v>
          </cell>
          <cell r="DJ825">
            <v>0</v>
          </cell>
          <cell r="DK825">
            <v>0</v>
          </cell>
          <cell r="DL825">
            <v>0</v>
          </cell>
          <cell r="DM825">
            <v>0</v>
          </cell>
          <cell r="DN825">
            <v>0</v>
          </cell>
          <cell r="DO825">
            <v>0</v>
          </cell>
          <cell r="DP825">
            <v>0</v>
          </cell>
          <cell r="DQ825">
            <v>0</v>
          </cell>
          <cell r="DR825">
            <v>0</v>
          </cell>
          <cell r="DS825">
            <v>0</v>
          </cell>
          <cell r="DT825">
            <v>0</v>
          </cell>
          <cell r="DU825">
            <v>0</v>
          </cell>
          <cell r="DV825">
            <v>0</v>
          </cell>
          <cell r="DW825">
            <v>0</v>
          </cell>
          <cell r="DX825">
            <v>0</v>
          </cell>
          <cell r="DY825">
            <v>0</v>
          </cell>
          <cell r="DZ825">
            <v>0</v>
          </cell>
          <cell r="EA825">
            <v>0</v>
          </cell>
          <cell r="EB825">
            <v>0</v>
          </cell>
          <cell r="EC825">
            <v>0</v>
          </cell>
          <cell r="ED825">
            <v>0</v>
          </cell>
        </row>
        <row r="826"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  <cell r="BN826">
            <v>0</v>
          </cell>
          <cell r="BO826">
            <v>0</v>
          </cell>
          <cell r="BP826">
            <v>0</v>
          </cell>
          <cell r="BQ826">
            <v>0</v>
          </cell>
          <cell r="BR826">
            <v>0</v>
          </cell>
          <cell r="BS826">
            <v>0</v>
          </cell>
          <cell r="BT826">
            <v>0</v>
          </cell>
          <cell r="BU826">
            <v>0</v>
          </cell>
          <cell r="BV826">
            <v>0</v>
          </cell>
          <cell r="BW826">
            <v>0</v>
          </cell>
          <cell r="BX826">
            <v>0</v>
          </cell>
          <cell r="BY826">
            <v>0</v>
          </cell>
          <cell r="BZ826">
            <v>0</v>
          </cell>
          <cell r="CA826">
            <v>0</v>
          </cell>
          <cell r="CB826">
            <v>0</v>
          </cell>
          <cell r="CC826">
            <v>0</v>
          </cell>
          <cell r="CD826">
            <v>0</v>
          </cell>
          <cell r="CE826">
            <v>0</v>
          </cell>
          <cell r="CF826">
            <v>0</v>
          </cell>
          <cell r="CG826">
            <v>0</v>
          </cell>
          <cell r="CH826">
            <v>0</v>
          </cell>
          <cell r="CI826">
            <v>0</v>
          </cell>
          <cell r="CJ826">
            <v>0</v>
          </cell>
          <cell r="CK826">
            <v>0</v>
          </cell>
          <cell r="CL826">
            <v>0</v>
          </cell>
          <cell r="CM826">
            <v>0</v>
          </cell>
          <cell r="CN826">
            <v>0</v>
          </cell>
          <cell r="CO826">
            <v>0</v>
          </cell>
          <cell r="CP826">
            <v>0</v>
          </cell>
          <cell r="CQ826">
            <v>0</v>
          </cell>
          <cell r="CR826">
            <v>0</v>
          </cell>
          <cell r="CS826">
            <v>0</v>
          </cell>
          <cell r="CT826">
            <v>0</v>
          </cell>
          <cell r="CU826">
            <v>0</v>
          </cell>
          <cell r="CV826">
            <v>0</v>
          </cell>
          <cell r="CW826">
            <v>0</v>
          </cell>
          <cell r="CX826">
            <v>0</v>
          </cell>
          <cell r="CY826">
            <v>0</v>
          </cell>
          <cell r="CZ826">
            <v>0</v>
          </cell>
          <cell r="DA826">
            <v>0</v>
          </cell>
          <cell r="DB826">
            <v>0</v>
          </cell>
          <cell r="DC826">
            <v>0</v>
          </cell>
          <cell r="DD826">
            <v>0</v>
          </cell>
          <cell r="DE826">
            <v>0</v>
          </cell>
          <cell r="DF826">
            <v>0</v>
          </cell>
          <cell r="DG826">
            <v>0</v>
          </cell>
          <cell r="DH826">
            <v>0</v>
          </cell>
          <cell r="DI826">
            <v>0</v>
          </cell>
          <cell r="DJ826">
            <v>0</v>
          </cell>
          <cell r="DK826">
            <v>0</v>
          </cell>
          <cell r="DL826">
            <v>0</v>
          </cell>
          <cell r="DM826">
            <v>0</v>
          </cell>
          <cell r="DN826">
            <v>0</v>
          </cell>
          <cell r="DO826">
            <v>0</v>
          </cell>
          <cell r="DP826">
            <v>0</v>
          </cell>
          <cell r="DQ826">
            <v>0</v>
          </cell>
          <cell r="DR826">
            <v>0</v>
          </cell>
          <cell r="DS826">
            <v>0</v>
          </cell>
          <cell r="DT826">
            <v>0</v>
          </cell>
          <cell r="DU826">
            <v>0</v>
          </cell>
          <cell r="DV826">
            <v>0</v>
          </cell>
          <cell r="DW826">
            <v>0</v>
          </cell>
          <cell r="DX826">
            <v>0</v>
          </cell>
          <cell r="DY826">
            <v>0</v>
          </cell>
          <cell r="DZ826">
            <v>0</v>
          </cell>
          <cell r="EA826">
            <v>0</v>
          </cell>
          <cell r="EB826">
            <v>0</v>
          </cell>
          <cell r="EC826">
            <v>0</v>
          </cell>
          <cell r="ED826">
            <v>0</v>
          </cell>
        </row>
        <row r="827"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M827">
            <v>0</v>
          </cell>
          <cell r="BN827">
            <v>0</v>
          </cell>
          <cell r="BO827">
            <v>0</v>
          </cell>
          <cell r="BP827">
            <v>0</v>
          </cell>
          <cell r="BQ827">
            <v>0</v>
          </cell>
          <cell r="BR827">
            <v>0</v>
          </cell>
          <cell r="BS827">
            <v>0</v>
          </cell>
          <cell r="BT827">
            <v>0</v>
          </cell>
          <cell r="BU827">
            <v>0</v>
          </cell>
          <cell r="BV827">
            <v>0</v>
          </cell>
          <cell r="BW827">
            <v>0</v>
          </cell>
          <cell r="BX827">
            <v>0</v>
          </cell>
          <cell r="BY827">
            <v>0</v>
          </cell>
          <cell r="BZ827">
            <v>0</v>
          </cell>
          <cell r="CA827">
            <v>0</v>
          </cell>
          <cell r="CB827">
            <v>0</v>
          </cell>
          <cell r="CC827">
            <v>0</v>
          </cell>
          <cell r="CD827">
            <v>0</v>
          </cell>
          <cell r="CE827">
            <v>0</v>
          </cell>
          <cell r="CF827">
            <v>0</v>
          </cell>
          <cell r="CG827">
            <v>0</v>
          </cell>
          <cell r="CH827">
            <v>0</v>
          </cell>
          <cell r="CI827">
            <v>0</v>
          </cell>
          <cell r="CJ827">
            <v>0</v>
          </cell>
          <cell r="CK827">
            <v>0</v>
          </cell>
          <cell r="CL827">
            <v>0</v>
          </cell>
          <cell r="CM827">
            <v>0</v>
          </cell>
          <cell r="CN827">
            <v>0</v>
          </cell>
          <cell r="CO827">
            <v>0</v>
          </cell>
          <cell r="CP827">
            <v>0</v>
          </cell>
          <cell r="CQ827">
            <v>0</v>
          </cell>
          <cell r="CR827">
            <v>0</v>
          </cell>
          <cell r="CS827">
            <v>0</v>
          </cell>
          <cell r="CT827">
            <v>0</v>
          </cell>
          <cell r="CU827">
            <v>0</v>
          </cell>
          <cell r="CV827">
            <v>0</v>
          </cell>
          <cell r="CW827">
            <v>0</v>
          </cell>
          <cell r="CX827">
            <v>0</v>
          </cell>
          <cell r="CY827">
            <v>0</v>
          </cell>
          <cell r="CZ827">
            <v>0</v>
          </cell>
          <cell r="DA827">
            <v>0</v>
          </cell>
          <cell r="DB827">
            <v>0</v>
          </cell>
          <cell r="DC827">
            <v>0</v>
          </cell>
          <cell r="DD827">
            <v>0</v>
          </cell>
          <cell r="DE827">
            <v>0</v>
          </cell>
          <cell r="DF827">
            <v>0</v>
          </cell>
          <cell r="DG827">
            <v>0</v>
          </cell>
          <cell r="DH827">
            <v>0</v>
          </cell>
          <cell r="DI827">
            <v>0</v>
          </cell>
          <cell r="DJ827">
            <v>0</v>
          </cell>
          <cell r="DK827">
            <v>0</v>
          </cell>
          <cell r="DL827">
            <v>0</v>
          </cell>
          <cell r="DM827">
            <v>0</v>
          </cell>
          <cell r="DN827">
            <v>0</v>
          </cell>
          <cell r="DO827">
            <v>0</v>
          </cell>
          <cell r="DP827">
            <v>0</v>
          </cell>
          <cell r="DQ827">
            <v>0</v>
          </cell>
          <cell r="DR827">
            <v>0</v>
          </cell>
          <cell r="DS827">
            <v>0</v>
          </cell>
          <cell r="DT827">
            <v>0</v>
          </cell>
          <cell r="DU827">
            <v>0</v>
          </cell>
          <cell r="DV827">
            <v>0</v>
          </cell>
          <cell r="DW827">
            <v>0</v>
          </cell>
          <cell r="DX827">
            <v>0</v>
          </cell>
          <cell r="DY827">
            <v>0</v>
          </cell>
          <cell r="DZ827">
            <v>0</v>
          </cell>
          <cell r="EA827">
            <v>0</v>
          </cell>
          <cell r="EB827">
            <v>0</v>
          </cell>
          <cell r="EC827">
            <v>0</v>
          </cell>
          <cell r="ED827">
            <v>0</v>
          </cell>
        </row>
        <row r="829"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BM829">
            <v>0</v>
          </cell>
          <cell r="BN829">
            <v>0</v>
          </cell>
          <cell r="BO829">
            <v>0</v>
          </cell>
          <cell r="BP829">
            <v>0</v>
          </cell>
          <cell r="BQ829">
            <v>0</v>
          </cell>
          <cell r="BR829">
            <v>0</v>
          </cell>
          <cell r="BS829">
            <v>0</v>
          </cell>
          <cell r="BT829">
            <v>0</v>
          </cell>
          <cell r="BU829">
            <v>0</v>
          </cell>
          <cell r="BV829">
            <v>0</v>
          </cell>
          <cell r="BW829">
            <v>0</v>
          </cell>
          <cell r="BX829">
            <v>0</v>
          </cell>
          <cell r="BY829">
            <v>0</v>
          </cell>
          <cell r="BZ829">
            <v>0</v>
          </cell>
          <cell r="CA829">
            <v>0</v>
          </cell>
          <cell r="CB829">
            <v>0</v>
          </cell>
          <cell r="CC829">
            <v>0</v>
          </cell>
          <cell r="CD829">
            <v>0</v>
          </cell>
          <cell r="CE829">
            <v>0</v>
          </cell>
          <cell r="CF829">
            <v>0</v>
          </cell>
          <cell r="CG829">
            <v>0</v>
          </cell>
          <cell r="CH829">
            <v>0</v>
          </cell>
          <cell r="CI829">
            <v>0</v>
          </cell>
          <cell r="CJ829">
            <v>0</v>
          </cell>
          <cell r="CK829">
            <v>0</v>
          </cell>
          <cell r="CL829">
            <v>0</v>
          </cell>
          <cell r="CM829">
            <v>0</v>
          </cell>
          <cell r="CN829">
            <v>0</v>
          </cell>
          <cell r="CO829">
            <v>0</v>
          </cell>
          <cell r="CP829">
            <v>0</v>
          </cell>
          <cell r="CQ829">
            <v>0</v>
          </cell>
          <cell r="CR829">
            <v>0</v>
          </cell>
          <cell r="CS829">
            <v>0</v>
          </cell>
          <cell r="CT829">
            <v>0</v>
          </cell>
          <cell r="CU829">
            <v>0</v>
          </cell>
          <cell r="CV829">
            <v>0</v>
          </cell>
          <cell r="CW829">
            <v>0</v>
          </cell>
          <cell r="CX829">
            <v>0</v>
          </cell>
          <cell r="CY829">
            <v>0</v>
          </cell>
          <cell r="CZ829">
            <v>0</v>
          </cell>
          <cell r="DA829">
            <v>0</v>
          </cell>
          <cell r="DB829">
            <v>0</v>
          </cell>
          <cell r="DC829">
            <v>0</v>
          </cell>
          <cell r="DD829">
            <v>0</v>
          </cell>
          <cell r="DE829">
            <v>0</v>
          </cell>
          <cell r="DF829">
            <v>0</v>
          </cell>
          <cell r="DG829">
            <v>0</v>
          </cell>
          <cell r="DH829">
            <v>0</v>
          </cell>
          <cell r="DI829">
            <v>0</v>
          </cell>
          <cell r="DJ829">
            <v>0</v>
          </cell>
          <cell r="DK829">
            <v>0</v>
          </cell>
          <cell r="DL829">
            <v>0</v>
          </cell>
          <cell r="DM829">
            <v>0</v>
          </cell>
          <cell r="DN829">
            <v>0</v>
          </cell>
          <cell r="DO829">
            <v>0</v>
          </cell>
          <cell r="DP829">
            <v>0</v>
          </cell>
          <cell r="DQ829">
            <v>0</v>
          </cell>
          <cell r="DR829">
            <v>0</v>
          </cell>
          <cell r="DS829">
            <v>0</v>
          </cell>
          <cell r="DT829">
            <v>0</v>
          </cell>
          <cell r="DU829">
            <v>0</v>
          </cell>
          <cell r="DV829">
            <v>0</v>
          </cell>
          <cell r="DW829">
            <v>0</v>
          </cell>
          <cell r="DX829">
            <v>0</v>
          </cell>
          <cell r="DY829">
            <v>0</v>
          </cell>
          <cell r="DZ829">
            <v>0</v>
          </cell>
          <cell r="EA829">
            <v>0</v>
          </cell>
          <cell r="EB829">
            <v>0</v>
          </cell>
          <cell r="EC829">
            <v>0</v>
          </cell>
          <cell r="ED829">
            <v>0</v>
          </cell>
        </row>
        <row r="830"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0</v>
          </cell>
          <cell r="BR830">
            <v>0</v>
          </cell>
          <cell r="BS830">
            <v>0</v>
          </cell>
          <cell r="BT830">
            <v>0</v>
          </cell>
          <cell r="BU830">
            <v>0</v>
          </cell>
          <cell r="BV830">
            <v>0</v>
          </cell>
          <cell r="BW830">
            <v>0</v>
          </cell>
          <cell r="BX830">
            <v>0</v>
          </cell>
          <cell r="BY830">
            <v>0</v>
          </cell>
          <cell r="BZ830">
            <v>0</v>
          </cell>
          <cell r="CA830">
            <v>0</v>
          </cell>
          <cell r="CB830">
            <v>0</v>
          </cell>
          <cell r="CC830">
            <v>0</v>
          </cell>
          <cell r="CD830">
            <v>0</v>
          </cell>
          <cell r="CE830">
            <v>0</v>
          </cell>
          <cell r="CF830">
            <v>0</v>
          </cell>
          <cell r="CG830">
            <v>0</v>
          </cell>
          <cell r="CH830">
            <v>0</v>
          </cell>
          <cell r="CI830">
            <v>0</v>
          </cell>
          <cell r="CJ830">
            <v>0</v>
          </cell>
          <cell r="CK830">
            <v>0</v>
          </cell>
          <cell r="CL830">
            <v>0</v>
          </cell>
          <cell r="CM830">
            <v>0</v>
          </cell>
          <cell r="CN830">
            <v>0</v>
          </cell>
          <cell r="CO830">
            <v>0</v>
          </cell>
          <cell r="CP830">
            <v>0</v>
          </cell>
          <cell r="CQ830">
            <v>0</v>
          </cell>
          <cell r="CR830">
            <v>0</v>
          </cell>
          <cell r="CS830">
            <v>0</v>
          </cell>
          <cell r="CT830">
            <v>0</v>
          </cell>
          <cell r="CU830">
            <v>0</v>
          </cell>
          <cell r="CV830">
            <v>0</v>
          </cell>
          <cell r="CW830">
            <v>0</v>
          </cell>
          <cell r="CX830">
            <v>0</v>
          </cell>
          <cell r="CY830">
            <v>0</v>
          </cell>
          <cell r="CZ830">
            <v>0</v>
          </cell>
          <cell r="DA830">
            <v>0</v>
          </cell>
          <cell r="DB830">
            <v>0</v>
          </cell>
          <cell r="DC830">
            <v>0</v>
          </cell>
          <cell r="DD830">
            <v>0</v>
          </cell>
          <cell r="DE830">
            <v>0</v>
          </cell>
          <cell r="DF830">
            <v>0</v>
          </cell>
          <cell r="DG830">
            <v>0</v>
          </cell>
          <cell r="DH830">
            <v>0</v>
          </cell>
          <cell r="DI830">
            <v>0</v>
          </cell>
          <cell r="DJ830">
            <v>0</v>
          </cell>
          <cell r="DK830">
            <v>0</v>
          </cell>
          <cell r="DL830">
            <v>0</v>
          </cell>
          <cell r="DM830">
            <v>0</v>
          </cell>
          <cell r="DN830">
            <v>0</v>
          </cell>
          <cell r="DO830">
            <v>0</v>
          </cell>
          <cell r="DP830">
            <v>0</v>
          </cell>
          <cell r="DQ830">
            <v>0</v>
          </cell>
          <cell r="DR830">
            <v>0</v>
          </cell>
          <cell r="DS830">
            <v>0</v>
          </cell>
          <cell r="DT830">
            <v>0</v>
          </cell>
          <cell r="DU830">
            <v>0</v>
          </cell>
          <cell r="DV830">
            <v>0</v>
          </cell>
          <cell r="DW830">
            <v>0</v>
          </cell>
          <cell r="DX830">
            <v>0</v>
          </cell>
          <cell r="DY830">
            <v>0</v>
          </cell>
          <cell r="DZ830">
            <v>0</v>
          </cell>
          <cell r="EA830">
            <v>0</v>
          </cell>
          <cell r="EB830">
            <v>0</v>
          </cell>
          <cell r="EC830">
            <v>0</v>
          </cell>
          <cell r="ED830">
            <v>0</v>
          </cell>
        </row>
        <row r="831"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0</v>
          </cell>
          <cell r="BD831">
            <v>0</v>
          </cell>
          <cell r="BE831">
            <v>0</v>
          </cell>
          <cell r="BF831">
            <v>0</v>
          </cell>
          <cell r="BG831">
            <v>0</v>
          </cell>
          <cell r="BH831">
            <v>0</v>
          </cell>
          <cell r="BI831">
            <v>0</v>
          </cell>
          <cell r="BJ831">
            <v>0</v>
          </cell>
          <cell r="BK831">
            <v>0</v>
          </cell>
          <cell r="BL831">
            <v>0</v>
          </cell>
          <cell r="BM831">
            <v>0</v>
          </cell>
          <cell r="BN831">
            <v>0</v>
          </cell>
          <cell r="BO831">
            <v>0</v>
          </cell>
          <cell r="BP831">
            <v>0</v>
          </cell>
          <cell r="BQ831">
            <v>0</v>
          </cell>
          <cell r="BR831">
            <v>0</v>
          </cell>
          <cell r="BS831">
            <v>0</v>
          </cell>
          <cell r="BT831">
            <v>0</v>
          </cell>
          <cell r="BU831">
            <v>0</v>
          </cell>
          <cell r="BV831">
            <v>0</v>
          </cell>
          <cell r="BW831">
            <v>0</v>
          </cell>
          <cell r="BX831">
            <v>0</v>
          </cell>
          <cell r="BY831">
            <v>0</v>
          </cell>
          <cell r="BZ831">
            <v>0</v>
          </cell>
          <cell r="CA831">
            <v>0</v>
          </cell>
          <cell r="CB831">
            <v>0</v>
          </cell>
          <cell r="CC831">
            <v>0</v>
          </cell>
          <cell r="CD831">
            <v>0</v>
          </cell>
          <cell r="CE831">
            <v>0</v>
          </cell>
          <cell r="CF831">
            <v>0</v>
          </cell>
          <cell r="CG831">
            <v>0</v>
          </cell>
          <cell r="CH831">
            <v>0</v>
          </cell>
          <cell r="CI831">
            <v>0</v>
          </cell>
          <cell r="CJ831">
            <v>0</v>
          </cell>
          <cell r="CK831">
            <v>0</v>
          </cell>
          <cell r="CL831">
            <v>0</v>
          </cell>
          <cell r="CM831">
            <v>0</v>
          </cell>
          <cell r="CN831">
            <v>0</v>
          </cell>
          <cell r="CO831">
            <v>0</v>
          </cell>
          <cell r="CP831">
            <v>0</v>
          </cell>
          <cell r="CQ831">
            <v>0</v>
          </cell>
          <cell r="CR831">
            <v>0</v>
          </cell>
          <cell r="CS831">
            <v>0</v>
          </cell>
          <cell r="CT831">
            <v>0</v>
          </cell>
          <cell r="CU831">
            <v>0</v>
          </cell>
          <cell r="CV831">
            <v>0</v>
          </cell>
          <cell r="CW831">
            <v>0</v>
          </cell>
          <cell r="CX831">
            <v>0</v>
          </cell>
          <cell r="CY831">
            <v>0</v>
          </cell>
          <cell r="CZ831">
            <v>0</v>
          </cell>
          <cell r="DA831">
            <v>0</v>
          </cell>
          <cell r="DB831">
            <v>0</v>
          </cell>
          <cell r="DC831">
            <v>0</v>
          </cell>
          <cell r="DD831">
            <v>0</v>
          </cell>
          <cell r="DE831">
            <v>0</v>
          </cell>
          <cell r="DF831">
            <v>0</v>
          </cell>
          <cell r="DG831">
            <v>0</v>
          </cell>
          <cell r="DH831">
            <v>0</v>
          </cell>
          <cell r="DI831">
            <v>0</v>
          </cell>
          <cell r="DJ831">
            <v>0</v>
          </cell>
          <cell r="DK831">
            <v>0</v>
          </cell>
          <cell r="DL831">
            <v>0</v>
          </cell>
          <cell r="DM831">
            <v>0</v>
          </cell>
          <cell r="DN831">
            <v>0</v>
          </cell>
          <cell r="DO831">
            <v>0</v>
          </cell>
          <cell r="DP831">
            <v>0</v>
          </cell>
          <cell r="DQ831">
            <v>0</v>
          </cell>
          <cell r="DR831">
            <v>0</v>
          </cell>
          <cell r="DS831">
            <v>0</v>
          </cell>
          <cell r="DT831">
            <v>0</v>
          </cell>
          <cell r="DU831">
            <v>0</v>
          </cell>
          <cell r="DV831">
            <v>0</v>
          </cell>
          <cell r="DW831">
            <v>0</v>
          </cell>
          <cell r="DX831">
            <v>0</v>
          </cell>
          <cell r="DY831">
            <v>0</v>
          </cell>
          <cell r="DZ831">
            <v>0</v>
          </cell>
          <cell r="EA831">
            <v>0</v>
          </cell>
          <cell r="EB831">
            <v>0</v>
          </cell>
          <cell r="EC831">
            <v>0</v>
          </cell>
          <cell r="ED831">
            <v>0</v>
          </cell>
        </row>
        <row r="832"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0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K832">
            <v>0</v>
          </cell>
          <cell r="BL832">
            <v>0</v>
          </cell>
          <cell r="BM832">
            <v>0</v>
          </cell>
          <cell r="BN832">
            <v>0</v>
          </cell>
          <cell r="BO832">
            <v>0</v>
          </cell>
          <cell r="BP832">
            <v>0</v>
          </cell>
          <cell r="BQ832">
            <v>0</v>
          </cell>
          <cell r="BR832">
            <v>0</v>
          </cell>
          <cell r="BS832">
            <v>0</v>
          </cell>
          <cell r="BT832">
            <v>0</v>
          </cell>
          <cell r="BU832">
            <v>0</v>
          </cell>
          <cell r="BV832">
            <v>0</v>
          </cell>
          <cell r="BW832">
            <v>0</v>
          </cell>
          <cell r="BX832">
            <v>0</v>
          </cell>
          <cell r="BY832">
            <v>0</v>
          </cell>
          <cell r="BZ832">
            <v>0</v>
          </cell>
          <cell r="CA832">
            <v>0</v>
          </cell>
          <cell r="CB832">
            <v>0</v>
          </cell>
          <cell r="CC832">
            <v>0</v>
          </cell>
          <cell r="CD832">
            <v>0</v>
          </cell>
          <cell r="CE832">
            <v>0</v>
          </cell>
          <cell r="CF832">
            <v>0</v>
          </cell>
          <cell r="CG832">
            <v>0</v>
          </cell>
          <cell r="CH832">
            <v>0</v>
          </cell>
          <cell r="CI832">
            <v>0</v>
          </cell>
          <cell r="CJ832">
            <v>0</v>
          </cell>
          <cell r="CK832">
            <v>0</v>
          </cell>
          <cell r="CL832">
            <v>0</v>
          </cell>
          <cell r="CM832">
            <v>0</v>
          </cell>
          <cell r="CN832">
            <v>0</v>
          </cell>
          <cell r="CO832">
            <v>0</v>
          </cell>
          <cell r="CP832">
            <v>0</v>
          </cell>
          <cell r="CQ832">
            <v>0</v>
          </cell>
          <cell r="CR832">
            <v>0</v>
          </cell>
          <cell r="CS832">
            <v>0</v>
          </cell>
          <cell r="CT832">
            <v>0</v>
          </cell>
          <cell r="CU832">
            <v>0</v>
          </cell>
          <cell r="CV832">
            <v>0</v>
          </cell>
          <cell r="CW832">
            <v>0</v>
          </cell>
          <cell r="CX832">
            <v>0</v>
          </cell>
          <cell r="CY832">
            <v>0</v>
          </cell>
          <cell r="CZ832">
            <v>0</v>
          </cell>
          <cell r="DA832">
            <v>0</v>
          </cell>
          <cell r="DB832">
            <v>0</v>
          </cell>
          <cell r="DC832">
            <v>0</v>
          </cell>
          <cell r="DD832">
            <v>0</v>
          </cell>
          <cell r="DE832">
            <v>0</v>
          </cell>
          <cell r="DF832">
            <v>0</v>
          </cell>
          <cell r="DG832">
            <v>0</v>
          </cell>
          <cell r="DH832">
            <v>0</v>
          </cell>
          <cell r="DI832">
            <v>0</v>
          </cell>
          <cell r="DJ832">
            <v>0</v>
          </cell>
          <cell r="DK832">
            <v>0</v>
          </cell>
          <cell r="DL832">
            <v>0</v>
          </cell>
          <cell r="DM832">
            <v>0</v>
          </cell>
          <cell r="DN832">
            <v>0</v>
          </cell>
          <cell r="DO832">
            <v>0</v>
          </cell>
          <cell r="DP832">
            <v>0</v>
          </cell>
          <cell r="DQ832">
            <v>0</v>
          </cell>
          <cell r="DR832">
            <v>0</v>
          </cell>
          <cell r="DS832">
            <v>0</v>
          </cell>
          <cell r="DT832">
            <v>0</v>
          </cell>
          <cell r="DU832">
            <v>0</v>
          </cell>
          <cell r="DV832">
            <v>0</v>
          </cell>
          <cell r="DW832">
            <v>0</v>
          </cell>
          <cell r="DX832">
            <v>0</v>
          </cell>
          <cell r="DY832">
            <v>0</v>
          </cell>
          <cell r="DZ832">
            <v>0</v>
          </cell>
          <cell r="EA832">
            <v>0</v>
          </cell>
          <cell r="EB832">
            <v>0</v>
          </cell>
          <cell r="EC832">
            <v>0</v>
          </cell>
          <cell r="ED832">
            <v>0</v>
          </cell>
        </row>
        <row r="833"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  <cell r="BN833">
            <v>0</v>
          </cell>
          <cell r="BO833">
            <v>0</v>
          </cell>
          <cell r="BP833">
            <v>0</v>
          </cell>
          <cell r="BQ833">
            <v>0</v>
          </cell>
          <cell r="BR833">
            <v>0</v>
          </cell>
          <cell r="BS833">
            <v>0</v>
          </cell>
          <cell r="BT833">
            <v>0</v>
          </cell>
          <cell r="BU833">
            <v>0</v>
          </cell>
          <cell r="BV833">
            <v>0</v>
          </cell>
          <cell r="BW833">
            <v>0</v>
          </cell>
          <cell r="BX833">
            <v>0</v>
          </cell>
          <cell r="BY833">
            <v>0</v>
          </cell>
          <cell r="BZ833">
            <v>0</v>
          </cell>
          <cell r="CA833">
            <v>0</v>
          </cell>
          <cell r="CB833">
            <v>0</v>
          </cell>
          <cell r="CC833">
            <v>0</v>
          </cell>
          <cell r="CD833">
            <v>0</v>
          </cell>
          <cell r="CE833">
            <v>0</v>
          </cell>
          <cell r="CF833">
            <v>0</v>
          </cell>
          <cell r="CG833">
            <v>0</v>
          </cell>
          <cell r="CH833">
            <v>0</v>
          </cell>
          <cell r="CI833">
            <v>0</v>
          </cell>
          <cell r="CJ833">
            <v>0</v>
          </cell>
          <cell r="CK833">
            <v>0</v>
          </cell>
          <cell r="CL833">
            <v>0</v>
          </cell>
          <cell r="CM833">
            <v>0</v>
          </cell>
          <cell r="CN833">
            <v>0</v>
          </cell>
          <cell r="CO833">
            <v>0</v>
          </cell>
          <cell r="CP833">
            <v>0</v>
          </cell>
          <cell r="CQ833">
            <v>0</v>
          </cell>
          <cell r="CR833">
            <v>0</v>
          </cell>
          <cell r="CS833">
            <v>0</v>
          </cell>
          <cell r="CT833">
            <v>0</v>
          </cell>
          <cell r="CU833">
            <v>0</v>
          </cell>
          <cell r="CV833">
            <v>0</v>
          </cell>
          <cell r="CW833">
            <v>0</v>
          </cell>
          <cell r="CX833">
            <v>0</v>
          </cell>
          <cell r="CY833">
            <v>0</v>
          </cell>
          <cell r="CZ833">
            <v>0</v>
          </cell>
          <cell r="DA833">
            <v>0</v>
          </cell>
          <cell r="DB833">
            <v>0</v>
          </cell>
          <cell r="DC833">
            <v>0</v>
          </cell>
          <cell r="DD833">
            <v>0</v>
          </cell>
          <cell r="DE833">
            <v>0</v>
          </cell>
          <cell r="DF833">
            <v>0</v>
          </cell>
          <cell r="DG833">
            <v>0</v>
          </cell>
          <cell r="DH833">
            <v>0</v>
          </cell>
          <cell r="DI833">
            <v>0</v>
          </cell>
          <cell r="DJ833">
            <v>0</v>
          </cell>
          <cell r="DK833">
            <v>0</v>
          </cell>
          <cell r="DL833">
            <v>0</v>
          </cell>
          <cell r="DM833">
            <v>0</v>
          </cell>
          <cell r="DN833">
            <v>0</v>
          </cell>
          <cell r="DO833">
            <v>0</v>
          </cell>
          <cell r="DP833">
            <v>0</v>
          </cell>
          <cell r="DQ833">
            <v>0</v>
          </cell>
          <cell r="DR833">
            <v>0</v>
          </cell>
          <cell r="DS833">
            <v>0</v>
          </cell>
          <cell r="DT833">
            <v>0</v>
          </cell>
          <cell r="DU833">
            <v>0</v>
          </cell>
          <cell r="DV833">
            <v>0</v>
          </cell>
          <cell r="DW833">
            <v>0</v>
          </cell>
          <cell r="DX833">
            <v>0</v>
          </cell>
          <cell r="DY833">
            <v>0</v>
          </cell>
          <cell r="DZ833">
            <v>0</v>
          </cell>
          <cell r="EA833">
            <v>0</v>
          </cell>
          <cell r="EB833">
            <v>0</v>
          </cell>
          <cell r="EC833">
            <v>0</v>
          </cell>
          <cell r="ED833">
            <v>0</v>
          </cell>
        </row>
        <row r="834"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  <cell r="BM834">
            <v>0</v>
          </cell>
          <cell r="BN834">
            <v>0</v>
          </cell>
          <cell r="BO834">
            <v>0</v>
          </cell>
          <cell r="BP834">
            <v>0</v>
          </cell>
          <cell r="BQ834">
            <v>0</v>
          </cell>
          <cell r="BR834">
            <v>0</v>
          </cell>
          <cell r="BS834">
            <v>0</v>
          </cell>
          <cell r="BT834">
            <v>0</v>
          </cell>
          <cell r="BU834">
            <v>0</v>
          </cell>
          <cell r="BV834">
            <v>0</v>
          </cell>
          <cell r="BW834">
            <v>0</v>
          </cell>
          <cell r="BX834">
            <v>0</v>
          </cell>
          <cell r="BY834">
            <v>0</v>
          </cell>
          <cell r="BZ834">
            <v>0</v>
          </cell>
          <cell r="CA834">
            <v>0</v>
          </cell>
          <cell r="CB834">
            <v>0</v>
          </cell>
          <cell r="CC834">
            <v>0</v>
          </cell>
          <cell r="CD834">
            <v>0</v>
          </cell>
          <cell r="CE834">
            <v>0</v>
          </cell>
          <cell r="CF834">
            <v>0</v>
          </cell>
          <cell r="CG834">
            <v>0</v>
          </cell>
          <cell r="CH834">
            <v>0</v>
          </cell>
          <cell r="CI834">
            <v>0</v>
          </cell>
          <cell r="CJ834">
            <v>0</v>
          </cell>
          <cell r="CK834">
            <v>0</v>
          </cell>
          <cell r="CL834">
            <v>0</v>
          </cell>
          <cell r="CM834">
            <v>0</v>
          </cell>
          <cell r="CN834">
            <v>0</v>
          </cell>
          <cell r="CO834">
            <v>0</v>
          </cell>
          <cell r="CP834">
            <v>0</v>
          </cell>
          <cell r="CQ834">
            <v>0</v>
          </cell>
          <cell r="CR834">
            <v>0</v>
          </cell>
          <cell r="CS834">
            <v>0</v>
          </cell>
          <cell r="CT834">
            <v>0</v>
          </cell>
          <cell r="CU834">
            <v>0</v>
          </cell>
          <cell r="CV834">
            <v>0</v>
          </cell>
          <cell r="CW834">
            <v>0</v>
          </cell>
          <cell r="CX834">
            <v>0</v>
          </cell>
          <cell r="CY834">
            <v>0</v>
          </cell>
          <cell r="CZ834">
            <v>0</v>
          </cell>
          <cell r="DA834">
            <v>0</v>
          </cell>
          <cell r="DB834">
            <v>0</v>
          </cell>
          <cell r="DC834">
            <v>0</v>
          </cell>
          <cell r="DD834">
            <v>0</v>
          </cell>
          <cell r="DE834">
            <v>0</v>
          </cell>
          <cell r="DF834">
            <v>0</v>
          </cell>
          <cell r="DG834">
            <v>0</v>
          </cell>
          <cell r="DH834">
            <v>0</v>
          </cell>
          <cell r="DI834">
            <v>0</v>
          </cell>
          <cell r="DJ834">
            <v>0</v>
          </cell>
          <cell r="DK834">
            <v>0</v>
          </cell>
          <cell r="DL834">
            <v>0</v>
          </cell>
          <cell r="DM834">
            <v>0</v>
          </cell>
          <cell r="DN834">
            <v>0</v>
          </cell>
          <cell r="DO834">
            <v>0</v>
          </cell>
          <cell r="DP834">
            <v>0</v>
          </cell>
          <cell r="DQ834">
            <v>0</v>
          </cell>
          <cell r="DR834">
            <v>0</v>
          </cell>
          <cell r="DS834">
            <v>0</v>
          </cell>
          <cell r="DT834">
            <v>0</v>
          </cell>
          <cell r="DU834">
            <v>0</v>
          </cell>
          <cell r="DV834">
            <v>0</v>
          </cell>
          <cell r="DW834">
            <v>0</v>
          </cell>
          <cell r="DX834">
            <v>0</v>
          </cell>
          <cell r="DY834">
            <v>0</v>
          </cell>
          <cell r="DZ834">
            <v>0</v>
          </cell>
          <cell r="EA834">
            <v>0</v>
          </cell>
          <cell r="EB834">
            <v>0</v>
          </cell>
          <cell r="EC834">
            <v>0</v>
          </cell>
          <cell r="ED834">
            <v>0</v>
          </cell>
        </row>
        <row r="835"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  <cell r="BN835">
            <v>0</v>
          </cell>
          <cell r="BO835">
            <v>0</v>
          </cell>
          <cell r="BP835">
            <v>0</v>
          </cell>
          <cell r="BQ835">
            <v>0</v>
          </cell>
          <cell r="BR835">
            <v>0</v>
          </cell>
          <cell r="BS835">
            <v>0</v>
          </cell>
          <cell r="BT835">
            <v>0</v>
          </cell>
          <cell r="BU835">
            <v>0</v>
          </cell>
          <cell r="BV835">
            <v>0</v>
          </cell>
          <cell r="BW835">
            <v>0</v>
          </cell>
          <cell r="BX835">
            <v>0</v>
          </cell>
          <cell r="BY835">
            <v>0</v>
          </cell>
          <cell r="BZ835">
            <v>0</v>
          </cell>
          <cell r="CA835">
            <v>0</v>
          </cell>
          <cell r="CB835">
            <v>0</v>
          </cell>
          <cell r="CC835">
            <v>0</v>
          </cell>
          <cell r="CD835">
            <v>0</v>
          </cell>
          <cell r="CE835">
            <v>0</v>
          </cell>
          <cell r="CF835">
            <v>0</v>
          </cell>
          <cell r="CG835">
            <v>0</v>
          </cell>
          <cell r="CH835">
            <v>0</v>
          </cell>
          <cell r="CI835">
            <v>0</v>
          </cell>
          <cell r="CJ835">
            <v>0</v>
          </cell>
          <cell r="CK835">
            <v>0</v>
          </cell>
          <cell r="CL835">
            <v>0</v>
          </cell>
          <cell r="CM835">
            <v>0</v>
          </cell>
          <cell r="CN835">
            <v>0</v>
          </cell>
          <cell r="CO835">
            <v>0</v>
          </cell>
          <cell r="CP835">
            <v>0</v>
          </cell>
          <cell r="CQ835">
            <v>0</v>
          </cell>
          <cell r="CR835">
            <v>0</v>
          </cell>
          <cell r="CS835">
            <v>0</v>
          </cell>
          <cell r="CT835">
            <v>0</v>
          </cell>
          <cell r="CU835">
            <v>0</v>
          </cell>
          <cell r="CV835">
            <v>0</v>
          </cell>
          <cell r="CW835">
            <v>0</v>
          </cell>
          <cell r="CX835">
            <v>0</v>
          </cell>
          <cell r="CY835">
            <v>0</v>
          </cell>
          <cell r="CZ835">
            <v>0</v>
          </cell>
          <cell r="DA835">
            <v>0</v>
          </cell>
          <cell r="DB835">
            <v>0</v>
          </cell>
          <cell r="DC835">
            <v>0</v>
          </cell>
          <cell r="DD835">
            <v>0</v>
          </cell>
          <cell r="DE835">
            <v>0</v>
          </cell>
          <cell r="DF835">
            <v>0</v>
          </cell>
          <cell r="DG835">
            <v>0</v>
          </cell>
          <cell r="DH835">
            <v>0</v>
          </cell>
          <cell r="DI835">
            <v>0</v>
          </cell>
          <cell r="DJ835">
            <v>0</v>
          </cell>
          <cell r="DK835">
            <v>0</v>
          </cell>
          <cell r="DL835">
            <v>0</v>
          </cell>
          <cell r="DM835">
            <v>0</v>
          </cell>
          <cell r="DN835">
            <v>0</v>
          </cell>
          <cell r="DO835">
            <v>0</v>
          </cell>
          <cell r="DP835">
            <v>0</v>
          </cell>
          <cell r="DQ835">
            <v>0</v>
          </cell>
          <cell r="DR835">
            <v>0</v>
          </cell>
          <cell r="DS835">
            <v>0</v>
          </cell>
          <cell r="DT835">
            <v>0</v>
          </cell>
          <cell r="DU835">
            <v>0</v>
          </cell>
          <cell r="DV835">
            <v>0</v>
          </cell>
          <cell r="DW835">
            <v>0</v>
          </cell>
          <cell r="DX835">
            <v>0</v>
          </cell>
          <cell r="DY835">
            <v>0</v>
          </cell>
          <cell r="DZ835">
            <v>0</v>
          </cell>
          <cell r="EA835">
            <v>0</v>
          </cell>
          <cell r="EB835">
            <v>0</v>
          </cell>
          <cell r="EC835">
            <v>0</v>
          </cell>
          <cell r="ED835">
            <v>0</v>
          </cell>
        </row>
        <row r="836"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0</v>
          </cell>
          <cell r="BL836">
            <v>0</v>
          </cell>
          <cell r="BM836">
            <v>0</v>
          </cell>
          <cell r="BN836">
            <v>0</v>
          </cell>
          <cell r="BO836">
            <v>0</v>
          </cell>
          <cell r="BP836">
            <v>0</v>
          </cell>
          <cell r="BQ836">
            <v>0</v>
          </cell>
          <cell r="BR836">
            <v>0</v>
          </cell>
          <cell r="BS836">
            <v>0</v>
          </cell>
          <cell r="BT836">
            <v>0</v>
          </cell>
          <cell r="BU836">
            <v>0</v>
          </cell>
          <cell r="BV836">
            <v>0</v>
          </cell>
          <cell r="BW836">
            <v>0</v>
          </cell>
          <cell r="BX836">
            <v>0</v>
          </cell>
          <cell r="BY836">
            <v>0</v>
          </cell>
          <cell r="BZ836">
            <v>0</v>
          </cell>
          <cell r="CA836">
            <v>0</v>
          </cell>
          <cell r="CB836">
            <v>0</v>
          </cell>
          <cell r="CC836">
            <v>0</v>
          </cell>
          <cell r="CD836">
            <v>0</v>
          </cell>
          <cell r="CE836">
            <v>0</v>
          </cell>
          <cell r="CF836">
            <v>0</v>
          </cell>
          <cell r="CG836">
            <v>0</v>
          </cell>
          <cell r="CH836">
            <v>0</v>
          </cell>
          <cell r="CI836">
            <v>0</v>
          </cell>
          <cell r="CJ836">
            <v>0</v>
          </cell>
          <cell r="CK836">
            <v>0</v>
          </cell>
          <cell r="CL836">
            <v>0</v>
          </cell>
          <cell r="CM836">
            <v>0</v>
          </cell>
          <cell r="CN836">
            <v>0</v>
          </cell>
          <cell r="CO836">
            <v>0</v>
          </cell>
          <cell r="CP836">
            <v>0</v>
          </cell>
          <cell r="CQ836">
            <v>0</v>
          </cell>
          <cell r="CR836">
            <v>0</v>
          </cell>
          <cell r="CS836">
            <v>0</v>
          </cell>
          <cell r="CT836">
            <v>0</v>
          </cell>
          <cell r="CU836">
            <v>0</v>
          </cell>
          <cell r="CV836">
            <v>0</v>
          </cell>
          <cell r="CW836">
            <v>0</v>
          </cell>
          <cell r="CX836">
            <v>0</v>
          </cell>
          <cell r="CY836">
            <v>0</v>
          </cell>
          <cell r="CZ836">
            <v>0</v>
          </cell>
          <cell r="DA836">
            <v>0</v>
          </cell>
          <cell r="DB836">
            <v>0</v>
          </cell>
          <cell r="DC836">
            <v>0</v>
          </cell>
          <cell r="DD836">
            <v>0</v>
          </cell>
          <cell r="DE836">
            <v>0</v>
          </cell>
          <cell r="DF836">
            <v>0</v>
          </cell>
          <cell r="DG836">
            <v>0</v>
          </cell>
          <cell r="DH836">
            <v>0</v>
          </cell>
          <cell r="DI836">
            <v>0</v>
          </cell>
          <cell r="DJ836">
            <v>0</v>
          </cell>
          <cell r="DK836">
            <v>0</v>
          </cell>
          <cell r="DL836">
            <v>0</v>
          </cell>
          <cell r="DM836">
            <v>0</v>
          </cell>
          <cell r="DN836">
            <v>0</v>
          </cell>
          <cell r="DO836">
            <v>0</v>
          </cell>
          <cell r="DP836">
            <v>0</v>
          </cell>
          <cell r="DQ836">
            <v>0</v>
          </cell>
          <cell r="DR836">
            <v>0</v>
          </cell>
          <cell r="DS836">
            <v>0</v>
          </cell>
          <cell r="DT836">
            <v>0</v>
          </cell>
          <cell r="DU836">
            <v>0</v>
          </cell>
          <cell r="DV836">
            <v>0</v>
          </cell>
          <cell r="DW836">
            <v>0</v>
          </cell>
          <cell r="DX836">
            <v>0</v>
          </cell>
          <cell r="DY836">
            <v>0</v>
          </cell>
          <cell r="DZ836">
            <v>0</v>
          </cell>
          <cell r="EA836">
            <v>0</v>
          </cell>
          <cell r="EB836">
            <v>0</v>
          </cell>
          <cell r="EC836">
            <v>0</v>
          </cell>
          <cell r="ED836">
            <v>0</v>
          </cell>
        </row>
        <row r="837"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0</v>
          </cell>
          <cell r="BI837">
            <v>0</v>
          </cell>
          <cell r="BJ837">
            <v>0</v>
          </cell>
          <cell r="BK837">
            <v>0</v>
          </cell>
          <cell r="BL837">
            <v>0</v>
          </cell>
          <cell r="BM837">
            <v>0</v>
          </cell>
          <cell r="BN837">
            <v>0</v>
          </cell>
          <cell r="BO837">
            <v>0</v>
          </cell>
          <cell r="BP837">
            <v>0</v>
          </cell>
          <cell r="BQ837">
            <v>0</v>
          </cell>
          <cell r="BR837">
            <v>0</v>
          </cell>
          <cell r="BS837">
            <v>0</v>
          </cell>
          <cell r="BT837">
            <v>0</v>
          </cell>
          <cell r="BU837">
            <v>0</v>
          </cell>
          <cell r="BV837">
            <v>0</v>
          </cell>
          <cell r="BW837">
            <v>0</v>
          </cell>
          <cell r="BX837">
            <v>0</v>
          </cell>
          <cell r="BY837">
            <v>0</v>
          </cell>
          <cell r="BZ837">
            <v>0</v>
          </cell>
          <cell r="CA837">
            <v>0</v>
          </cell>
          <cell r="CB837">
            <v>0</v>
          </cell>
          <cell r="CC837">
            <v>0</v>
          </cell>
          <cell r="CD837">
            <v>0</v>
          </cell>
          <cell r="CE837">
            <v>0</v>
          </cell>
          <cell r="CF837">
            <v>0</v>
          </cell>
          <cell r="CG837">
            <v>0</v>
          </cell>
          <cell r="CH837">
            <v>0</v>
          </cell>
          <cell r="CI837">
            <v>0</v>
          </cell>
          <cell r="CJ837">
            <v>0</v>
          </cell>
          <cell r="CK837">
            <v>0</v>
          </cell>
          <cell r="CL837">
            <v>0</v>
          </cell>
          <cell r="CM837">
            <v>0</v>
          </cell>
          <cell r="CN837">
            <v>0</v>
          </cell>
          <cell r="CO837">
            <v>0</v>
          </cell>
          <cell r="CP837">
            <v>0</v>
          </cell>
          <cell r="CQ837">
            <v>0</v>
          </cell>
          <cell r="CR837">
            <v>0</v>
          </cell>
          <cell r="CS837">
            <v>0</v>
          </cell>
          <cell r="CT837">
            <v>0</v>
          </cell>
          <cell r="CU837">
            <v>0</v>
          </cell>
          <cell r="CV837">
            <v>0</v>
          </cell>
          <cell r="CW837">
            <v>0</v>
          </cell>
          <cell r="CX837">
            <v>0</v>
          </cell>
          <cell r="CY837">
            <v>0</v>
          </cell>
          <cell r="CZ837">
            <v>0</v>
          </cell>
          <cell r="DA837">
            <v>0</v>
          </cell>
          <cell r="DB837">
            <v>0</v>
          </cell>
          <cell r="DC837">
            <v>0</v>
          </cell>
          <cell r="DD837">
            <v>0</v>
          </cell>
          <cell r="DE837">
            <v>0</v>
          </cell>
          <cell r="DF837">
            <v>0</v>
          </cell>
          <cell r="DG837">
            <v>0</v>
          </cell>
          <cell r="DH837">
            <v>0</v>
          </cell>
          <cell r="DI837">
            <v>0</v>
          </cell>
          <cell r="DJ837">
            <v>0</v>
          </cell>
          <cell r="DK837">
            <v>0</v>
          </cell>
          <cell r="DL837">
            <v>0</v>
          </cell>
          <cell r="DM837">
            <v>0</v>
          </cell>
          <cell r="DN837">
            <v>0</v>
          </cell>
          <cell r="DO837">
            <v>0</v>
          </cell>
          <cell r="DP837">
            <v>0</v>
          </cell>
          <cell r="DQ837">
            <v>0</v>
          </cell>
          <cell r="DR837">
            <v>0</v>
          </cell>
          <cell r="DS837">
            <v>0</v>
          </cell>
          <cell r="DT837">
            <v>0</v>
          </cell>
          <cell r="DU837">
            <v>0</v>
          </cell>
          <cell r="DV837">
            <v>0</v>
          </cell>
          <cell r="DW837">
            <v>0</v>
          </cell>
          <cell r="DX837">
            <v>0</v>
          </cell>
          <cell r="DY837">
            <v>0</v>
          </cell>
          <cell r="DZ837">
            <v>0</v>
          </cell>
          <cell r="EA837">
            <v>0</v>
          </cell>
          <cell r="EB837">
            <v>0</v>
          </cell>
          <cell r="EC837">
            <v>0</v>
          </cell>
          <cell r="ED837">
            <v>0</v>
          </cell>
        </row>
        <row r="848"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  <cell r="BD848">
            <v>0</v>
          </cell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  <cell r="BR848">
            <v>0</v>
          </cell>
          <cell r="BS848">
            <v>0</v>
          </cell>
          <cell r="BT848">
            <v>0</v>
          </cell>
          <cell r="BU848">
            <v>0</v>
          </cell>
          <cell r="BV848">
            <v>0</v>
          </cell>
          <cell r="BW848">
            <v>0</v>
          </cell>
          <cell r="BX848">
            <v>0</v>
          </cell>
          <cell r="BY848">
            <v>0</v>
          </cell>
          <cell r="BZ848">
            <v>0</v>
          </cell>
          <cell r="CA848">
            <v>0</v>
          </cell>
          <cell r="CB848">
            <v>0</v>
          </cell>
          <cell r="CC848">
            <v>0</v>
          </cell>
          <cell r="CD848">
            <v>0</v>
          </cell>
          <cell r="CE848">
            <v>0</v>
          </cell>
          <cell r="CF848">
            <v>0</v>
          </cell>
          <cell r="CG848">
            <v>0</v>
          </cell>
          <cell r="CH848">
            <v>0</v>
          </cell>
          <cell r="CI848">
            <v>0</v>
          </cell>
          <cell r="CJ848">
            <v>0</v>
          </cell>
          <cell r="CK848">
            <v>0</v>
          </cell>
          <cell r="CL848">
            <v>0</v>
          </cell>
          <cell r="CM848">
            <v>0</v>
          </cell>
          <cell r="CN848">
            <v>0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0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0</v>
          </cell>
          <cell r="CZ848">
            <v>0</v>
          </cell>
          <cell r="DA848">
            <v>0</v>
          </cell>
          <cell r="DB848">
            <v>0</v>
          </cell>
          <cell r="DC848">
            <v>0</v>
          </cell>
          <cell r="DD848">
            <v>0</v>
          </cell>
          <cell r="DE848">
            <v>0</v>
          </cell>
          <cell r="DF848">
            <v>0</v>
          </cell>
          <cell r="DG848">
            <v>0</v>
          </cell>
          <cell r="DH848">
            <v>0</v>
          </cell>
          <cell r="DI848">
            <v>0</v>
          </cell>
          <cell r="DJ848">
            <v>0</v>
          </cell>
          <cell r="DK848">
            <v>0</v>
          </cell>
          <cell r="DL848">
            <v>0</v>
          </cell>
          <cell r="DM848">
            <v>0</v>
          </cell>
          <cell r="DN848">
            <v>0</v>
          </cell>
          <cell r="DO848">
            <v>0</v>
          </cell>
          <cell r="DP848">
            <v>0</v>
          </cell>
          <cell r="DQ848">
            <v>0</v>
          </cell>
          <cell r="DR848">
            <v>0</v>
          </cell>
          <cell r="DS848">
            <v>0</v>
          </cell>
          <cell r="DT848">
            <v>0</v>
          </cell>
          <cell r="DU848">
            <v>0</v>
          </cell>
          <cell r="DV848">
            <v>0</v>
          </cell>
          <cell r="DW848">
            <v>0</v>
          </cell>
          <cell r="DX848">
            <v>0</v>
          </cell>
          <cell r="DY848">
            <v>0</v>
          </cell>
          <cell r="DZ848">
            <v>0</v>
          </cell>
          <cell r="EA848">
            <v>0</v>
          </cell>
          <cell r="EB848">
            <v>0</v>
          </cell>
          <cell r="EC848">
            <v>0</v>
          </cell>
          <cell r="ED848">
            <v>0</v>
          </cell>
        </row>
        <row r="849"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0</v>
          </cell>
          <cell r="BD849">
            <v>0</v>
          </cell>
          <cell r="BE849">
            <v>0</v>
          </cell>
          <cell r="BF849">
            <v>0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0</v>
          </cell>
          <cell r="BN849">
            <v>0</v>
          </cell>
          <cell r="BO849">
            <v>0</v>
          </cell>
          <cell r="BP849">
            <v>0</v>
          </cell>
          <cell r="BQ849">
            <v>0</v>
          </cell>
          <cell r="BR849">
            <v>0</v>
          </cell>
          <cell r="BS849">
            <v>0</v>
          </cell>
          <cell r="BT849">
            <v>0</v>
          </cell>
          <cell r="BU849">
            <v>0</v>
          </cell>
          <cell r="BV849">
            <v>0</v>
          </cell>
          <cell r="BW849">
            <v>0</v>
          </cell>
          <cell r="BX849">
            <v>0</v>
          </cell>
          <cell r="BY849">
            <v>0</v>
          </cell>
          <cell r="BZ849">
            <v>0</v>
          </cell>
          <cell r="CA849">
            <v>0</v>
          </cell>
          <cell r="CB849">
            <v>0</v>
          </cell>
          <cell r="CC849">
            <v>0</v>
          </cell>
          <cell r="CD849">
            <v>0</v>
          </cell>
          <cell r="CE849">
            <v>0</v>
          </cell>
          <cell r="CF849">
            <v>0</v>
          </cell>
          <cell r="CG849">
            <v>0</v>
          </cell>
          <cell r="CH849">
            <v>0</v>
          </cell>
          <cell r="CI849">
            <v>0</v>
          </cell>
          <cell r="CJ849">
            <v>0</v>
          </cell>
          <cell r="CK849">
            <v>0</v>
          </cell>
          <cell r="CL849">
            <v>0</v>
          </cell>
          <cell r="CM849">
            <v>0</v>
          </cell>
          <cell r="CN849">
            <v>0</v>
          </cell>
          <cell r="CO849">
            <v>0</v>
          </cell>
          <cell r="CP849">
            <v>0</v>
          </cell>
          <cell r="CQ849">
            <v>0</v>
          </cell>
          <cell r="CR849">
            <v>0</v>
          </cell>
          <cell r="CS849">
            <v>0</v>
          </cell>
          <cell r="CT849">
            <v>0</v>
          </cell>
          <cell r="CU849">
            <v>0</v>
          </cell>
          <cell r="CV849">
            <v>0</v>
          </cell>
          <cell r="CW849">
            <v>0</v>
          </cell>
          <cell r="CX849">
            <v>0</v>
          </cell>
          <cell r="CY849">
            <v>0</v>
          </cell>
          <cell r="CZ849">
            <v>0</v>
          </cell>
          <cell r="DA849">
            <v>0</v>
          </cell>
          <cell r="DB849">
            <v>0</v>
          </cell>
          <cell r="DC849">
            <v>0</v>
          </cell>
          <cell r="DD849">
            <v>0</v>
          </cell>
          <cell r="DE849">
            <v>0</v>
          </cell>
          <cell r="DF849">
            <v>0</v>
          </cell>
          <cell r="DG849">
            <v>0</v>
          </cell>
          <cell r="DH849">
            <v>0</v>
          </cell>
          <cell r="DI849">
            <v>0</v>
          </cell>
          <cell r="DJ849">
            <v>0</v>
          </cell>
          <cell r="DK849">
            <v>0</v>
          </cell>
          <cell r="DL849">
            <v>0</v>
          </cell>
          <cell r="DM849">
            <v>0</v>
          </cell>
          <cell r="DN849">
            <v>0</v>
          </cell>
          <cell r="DO849">
            <v>0</v>
          </cell>
          <cell r="DP849">
            <v>0</v>
          </cell>
          <cell r="DQ849">
            <v>0</v>
          </cell>
          <cell r="DR849">
            <v>0</v>
          </cell>
          <cell r="DS849">
            <v>0</v>
          </cell>
          <cell r="DT849">
            <v>0</v>
          </cell>
          <cell r="DU849">
            <v>0</v>
          </cell>
          <cell r="DV849">
            <v>0</v>
          </cell>
          <cell r="DW849">
            <v>0</v>
          </cell>
          <cell r="DX849">
            <v>0</v>
          </cell>
          <cell r="DY849">
            <v>0</v>
          </cell>
          <cell r="DZ849">
            <v>0</v>
          </cell>
          <cell r="EA849">
            <v>0</v>
          </cell>
          <cell r="EB849">
            <v>0</v>
          </cell>
          <cell r="EC849">
            <v>0</v>
          </cell>
          <cell r="ED849">
            <v>0</v>
          </cell>
        </row>
        <row r="850"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0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  <cell r="BM850">
            <v>0</v>
          </cell>
          <cell r="BN850">
            <v>0</v>
          </cell>
          <cell r="BO850">
            <v>0</v>
          </cell>
          <cell r="BP850">
            <v>0</v>
          </cell>
          <cell r="BQ850">
            <v>0</v>
          </cell>
          <cell r="BR850">
            <v>0</v>
          </cell>
          <cell r="BS850">
            <v>0</v>
          </cell>
          <cell r="BT850">
            <v>0</v>
          </cell>
          <cell r="BU850">
            <v>0</v>
          </cell>
          <cell r="BV850">
            <v>0</v>
          </cell>
          <cell r="BW850">
            <v>0</v>
          </cell>
          <cell r="BX850">
            <v>0</v>
          </cell>
          <cell r="BY850">
            <v>0</v>
          </cell>
          <cell r="BZ850">
            <v>0</v>
          </cell>
          <cell r="CA850">
            <v>0</v>
          </cell>
          <cell r="CB850">
            <v>0</v>
          </cell>
          <cell r="CC850">
            <v>0</v>
          </cell>
          <cell r="CD850">
            <v>0</v>
          </cell>
          <cell r="CE850">
            <v>0</v>
          </cell>
          <cell r="CF850">
            <v>0</v>
          </cell>
          <cell r="CG850">
            <v>0</v>
          </cell>
          <cell r="CH850">
            <v>0</v>
          </cell>
          <cell r="CI850">
            <v>0</v>
          </cell>
          <cell r="CJ850">
            <v>0</v>
          </cell>
          <cell r="CK850">
            <v>0</v>
          </cell>
          <cell r="CL850">
            <v>0</v>
          </cell>
          <cell r="CM850">
            <v>0</v>
          </cell>
          <cell r="CN850">
            <v>0</v>
          </cell>
          <cell r="CO850">
            <v>0</v>
          </cell>
          <cell r="CP850">
            <v>0</v>
          </cell>
          <cell r="CQ850">
            <v>0</v>
          </cell>
          <cell r="CR850">
            <v>0</v>
          </cell>
          <cell r="CS850">
            <v>0</v>
          </cell>
          <cell r="CT850">
            <v>0</v>
          </cell>
          <cell r="CU850">
            <v>0</v>
          </cell>
          <cell r="CV850">
            <v>0</v>
          </cell>
          <cell r="CW850">
            <v>0</v>
          </cell>
          <cell r="CX850">
            <v>0</v>
          </cell>
          <cell r="CY850">
            <v>0</v>
          </cell>
          <cell r="CZ850">
            <v>0</v>
          </cell>
          <cell r="DA850">
            <v>0</v>
          </cell>
          <cell r="DB850">
            <v>0</v>
          </cell>
          <cell r="DC850">
            <v>0</v>
          </cell>
          <cell r="DD850">
            <v>0</v>
          </cell>
          <cell r="DE850">
            <v>0</v>
          </cell>
          <cell r="DF850">
            <v>0</v>
          </cell>
          <cell r="DG850">
            <v>0</v>
          </cell>
          <cell r="DH850">
            <v>0</v>
          </cell>
          <cell r="DI850">
            <v>0</v>
          </cell>
          <cell r="DJ850">
            <v>0</v>
          </cell>
          <cell r="DK850">
            <v>0</v>
          </cell>
          <cell r="DL850">
            <v>0</v>
          </cell>
          <cell r="DM850">
            <v>0</v>
          </cell>
          <cell r="DN850">
            <v>0</v>
          </cell>
          <cell r="DO850">
            <v>0</v>
          </cell>
          <cell r="DP850">
            <v>0</v>
          </cell>
          <cell r="DQ850">
            <v>0</v>
          </cell>
          <cell r="DR850">
            <v>0</v>
          </cell>
          <cell r="DS850">
            <v>0</v>
          </cell>
          <cell r="DT850">
            <v>0</v>
          </cell>
          <cell r="DU850">
            <v>0</v>
          </cell>
          <cell r="DV850">
            <v>0</v>
          </cell>
          <cell r="DW850">
            <v>0</v>
          </cell>
          <cell r="DX850">
            <v>0</v>
          </cell>
          <cell r="DY850">
            <v>0</v>
          </cell>
          <cell r="DZ850">
            <v>0</v>
          </cell>
          <cell r="EA850">
            <v>0</v>
          </cell>
          <cell r="EB850">
            <v>0</v>
          </cell>
          <cell r="EC850">
            <v>0</v>
          </cell>
          <cell r="ED850">
            <v>0</v>
          </cell>
        </row>
        <row r="851"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0</v>
          </cell>
          <cell r="BE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0</v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  <cell r="BW851">
            <v>0</v>
          </cell>
          <cell r="BX851">
            <v>0</v>
          </cell>
          <cell r="BY851">
            <v>0</v>
          </cell>
          <cell r="BZ851">
            <v>0</v>
          </cell>
          <cell r="CA851">
            <v>0</v>
          </cell>
          <cell r="CB851">
            <v>0</v>
          </cell>
          <cell r="CC851">
            <v>0</v>
          </cell>
          <cell r="CD851">
            <v>0</v>
          </cell>
          <cell r="CE851">
            <v>0</v>
          </cell>
          <cell r="CF851">
            <v>0</v>
          </cell>
          <cell r="CG851">
            <v>0</v>
          </cell>
          <cell r="CH851">
            <v>0</v>
          </cell>
          <cell r="CI851">
            <v>0</v>
          </cell>
          <cell r="CJ851">
            <v>0</v>
          </cell>
          <cell r="CK851">
            <v>0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0</v>
          </cell>
          <cell r="CQ851">
            <v>0</v>
          </cell>
          <cell r="CR851">
            <v>0</v>
          </cell>
          <cell r="CS851">
            <v>0</v>
          </cell>
          <cell r="CT851">
            <v>0</v>
          </cell>
          <cell r="CU851">
            <v>0</v>
          </cell>
          <cell r="CV851">
            <v>0</v>
          </cell>
          <cell r="CW851">
            <v>0</v>
          </cell>
          <cell r="CX851">
            <v>0</v>
          </cell>
          <cell r="CY851">
            <v>0</v>
          </cell>
          <cell r="CZ851">
            <v>0</v>
          </cell>
          <cell r="DA851">
            <v>0</v>
          </cell>
          <cell r="DB851">
            <v>0</v>
          </cell>
          <cell r="DC851">
            <v>0</v>
          </cell>
          <cell r="DD851">
            <v>0</v>
          </cell>
          <cell r="DE851">
            <v>0</v>
          </cell>
          <cell r="DF851">
            <v>0</v>
          </cell>
          <cell r="DG851">
            <v>0</v>
          </cell>
          <cell r="DH851">
            <v>0</v>
          </cell>
          <cell r="DI851">
            <v>0</v>
          </cell>
          <cell r="DJ851">
            <v>0</v>
          </cell>
          <cell r="DK851">
            <v>0</v>
          </cell>
          <cell r="DL851">
            <v>0</v>
          </cell>
          <cell r="DM851">
            <v>0</v>
          </cell>
          <cell r="DN851">
            <v>0</v>
          </cell>
          <cell r="DO851">
            <v>0</v>
          </cell>
          <cell r="DP851">
            <v>0</v>
          </cell>
          <cell r="DQ851">
            <v>0</v>
          </cell>
          <cell r="DR851">
            <v>0</v>
          </cell>
          <cell r="DS851">
            <v>0</v>
          </cell>
          <cell r="DT851">
            <v>0</v>
          </cell>
          <cell r="DU851">
            <v>0</v>
          </cell>
          <cell r="DV851">
            <v>0</v>
          </cell>
          <cell r="DW851">
            <v>0</v>
          </cell>
          <cell r="DX851">
            <v>0</v>
          </cell>
          <cell r="DY851">
            <v>0</v>
          </cell>
          <cell r="DZ851">
            <v>0</v>
          </cell>
          <cell r="EA851">
            <v>0</v>
          </cell>
          <cell r="EB851">
            <v>0</v>
          </cell>
          <cell r="EC851">
            <v>0</v>
          </cell>
          <cell r="ED851">
            <v>0</v>
          </cell>
        </row>
        <row r="852"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0</v>
          </cell>
          <cell r="AX852">
            <v>0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0</v>
          </cell>
          <cell r="BD852">
            <v>0</v>
          </cell>
          <cell r="BE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0</v>
          </cell>
          <cell r="BM852">
            <v>0</v>
          </cell>
          <cell r="BN852">
            <v>0</v>
          </cell>
          <cell r="BO852">
            <v>0</v>
          </cell>
          <cell r="BP852">
            <v>0</v>
          </cell>
          <cell r="BQ852">
            <v>0</v>
          </cell>
          <cell r="BR852">
            <v>0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  <cell r="BW852">
            <v>0</v>
          </cell>
          <cell r="BX852">
            <v>0</v>
          </cell>
          <cell r="BY852">
            <v>0</v>
          </cell>
          <cell r="BZ852">
            <v>0</v>
          </cell>
          <cell r="CA852">
            <v>0</v>
          </cell>
          <cell r="CB852">
            <v>0</v>
          </cell>
          <cell r="CC852">
            <v>0</v>
          </cell>
          <cell r="CD852">
            <v>0</v>
          </cell>
          <cell r="CE852">
            <v>0</v>
          </cell>
          <cell r="CF852">
            <v>0</v>
          </cell>
          <cell r="CG852">
            <v>0</v>
          </cell>
          <cell r="CH852">
            <v>0</v>
          </cell>
          <cell r="CI852">
            <v>0</v>
          </cell>
          <cell r="CJ852">
            <v>0</v>
          </cell>
          <cell r="CK852">
            <v>0</v>
          </cell>
          <cell r="CL852">
            <v>0</v>
          </cell>
          <cell r="CM852">
            <v>0</v>
          </cell>
          <cell r="CN852">
            <v>0</v>
          </cell>
          <cell r="CO852">
            <v>0</v>
          </cell>
          <cell r="CP852">
            <v>0</v>
          </cell>
          <cell r="CQ852">
            <v>0</v>
          </cell>
          <cell r="CR852">
            <v>0</v>
          </cell>
          <cell r="CS852">
            <v>0</v>
          </cell>
          <cell r="CT852">
            <v>0</v>
          </cell>
          <cell r="CU852">
            <v>0</v>
          </cell>
          <cell r="CV852">
            <v>0</v>
          </cell>
          <cell r="CW852">
            <v>0</v>
          </cell>
          <cell r="CX852">
            <v>0</v>
          </cell>
          <cell r="CY852">
            <v>0</v>
          </cell>
          <cell r="CZ852">
            <v>0</v>
          </cell>
          <cell r="DA852">
            <v>0</v>
          </cell>
          <cell r="DB852">
            <v>0</v>
          </cell>
          <cell r="DC852">
            <v>0</v>
          </cell>
          <cell r="DD852">
            <v>0</v>
          </cell>
          <cell r="DE852">
            <v>0</v>
          </cell>
          <cell r="DF852">
            <v>0</v>
          </cell>
          <cell r="DG852">
            <v>0</v>
          </cell>
          <cell r="DH852">
            <v>0</v>
          </cell>
          <cell r="DI852">
            <v>0</v>
          </cell>
          <cell r="DJ852">
            <v>0</v>
          </cell>
          <cell r="DK852">
            <v>0</v>
          </cell>
          <cell r="DL852">
            <v>0</v>
          </cell>
          <cell r="DM852">
            <v>0</v>
          </cell>
          <cell r="DN852">
            <v>0</v>
          </cell>
          <cell r="DO852">
            <v>0</v>
          </cell>
          <cell r="DP852">
            <v>0</v>
          </cell>
          <cell r="DQ852">
            <v>0</v>
          </cell>
          <cell r="DR852">
            <v>0</v>
          </cell>
          <cell r="DS852">
            <v>0</v>
          </cell>
          <cell r="DT852">
            <v>0</v>
          </cell>
          <cell r="DU852">
            <v>0</v>
          </cell>
          <cell r="DV852">
            <v>0</v>
          </cell>
          <cell r="DW852">
            <v>0</v>
          </cell>
          <cell r="DX852">
            <v>0</v>
          </cell>
          <cell r="DY852">
            <v>0</v>
          </cell>
          <cell r="DZ852">
            <v>0</v>
          </cell>
          <cell r="EA852">
            <v>0</v>
          </cell>
          <cell r="EB852">
            <v>0</v>
          </cell>
          <cell r="EC852">
            <v>0</v>
          </cell>
          <cell r="ED852">
            <v>0</v>
          </cell>
        </row>
        <row r="853"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0</v>
          </cell>
          <cell r="BQ853">
            <v>0</v>
          </cell>
          <cell r="BR853">
            <v>0</v>
          </cell>
          <cell r="BS853">
            <v>0</v>
          </cell>
          <cell r="BT853">
            <v>0</v>
          </cell>
          <cell r="BU853">
            <v>0</v>
          </cell>
          <cell r="BV853">
            <v>0</v>
          </cell>
          <cell r="BW853">
            <v>0</v>
          </cell>
          <cell r="BX853">
            <v>0</v>
          </cell>
          <cell r="BY853">
            <v>0</v>
          </cell>
          <cell r="BZ853">
            <v>0</v>
          </cell>
          <cell r="CA853">
            <v>0</v>
          </cell>
          <cell r="CB853">
            <v>0</v>
          </cell>
          <cell r="CC853">
            <v>0</v>
          </cell>
          <cell r="CD853">
            <v>0</v>
          </cell>
          <cell r="CE853">
            <v>0</v>
          </cell>
          <cell r="CF853">
            <v>0</v>
          </cell>
          <cell r="CG853">
            <v>0</v>
          </cell>
          <cell r="CH853">
            <v>0</v>
          </cell>
          <cell r="CI853">
            <v>0</v>
          </cell>
          <cell r="CJ853">
            <v>0</v>
          </cell>
          <cell r="CK853">
            <v>0</v>
          </cell>
          <cell r="CL853">
            <v>0</v>
          </cell>
          <cell r="CM853">
            <v>0</v>
          </cell>
          <cell r="CN853">
            <v>0</v>
          </cell>
          <cell r="CO853">
            <v>0</v>
          </cell>
          <cell r="CP853">
            <v>0</v>
          </cell>
          <cell r="CQ853">
            <v>0</v>
          </cell>
          <cell r="CR853">
            <v>0</v>
          </cell>
          <cell r="CS853">
            <v>0</v>
          </cell>
          <cell r="CT853">
            <v>0</v>
          </cell>
          <cell r="CU853">
            <v>0</v>
          </cell>
          <cell r="CV853">
            <v>0</v>
          </cell>
          <cell r="CW853">
            <v>0</v>
          </cell>
          <cell r="CX853">
            <v>0</v>
          </cell>
          <cell r="CY853">
            <v>0</v>
          </cell>
          <cell r="CZ853">
            <v>0</v>
          </cell>
          <cell r="DA853">
            <v>0</v>
          </cell>
          <cell r="DB853">
            <v>0</v>
          </cell>
          <cell r="DC853">
            <v>0</v>
          </cell>
          <cell r="DD853">
            <v>0</v>
          </cell>
          <cell r="DE853">
            <v>0</v>
          </cell>
          <cell r="DF853">
            <v>0</v>
          </cell>
          <cell r="DG853">
            <v>0</v>
          </cell>
          <cell r="DH853">
            <v>0</v>
          </cell>
          <cell r="DI853">
            <v>0</v>
          </cell>
          <cell r="DJ853">
            <v>0</v>
          </cell>
          <cell r="DK853">
            <v>0</v>
          </cell>
          <cell r="DL853">
            <v>0</v>
          </cell>
          <cell r="DM853">
            <v>0</v>
          </cell>
          <cell r="DN853">
            <v>0</v>
          </cell>
          <cell r="DO853">
            <v>0</v>
          </cell>
          <cell r="DP853">
            <v>0</v>
          </cell>
          <cell r="DQ853">
            <v>0</v>
          </cell>
          <cell r="DR853">
            <v>0</v>
          </cell>
          <cell r="DS853">
            <v>0</v>
          </cell>
          <cell r="DT853">
            <v>0</v>
          </cell>
          <cell r="DU853">
            <v>0</v>
          </cell>
          <cell r="DV853">
            <v>0</v>
          </cell>
          <cell r="DW853">
            <v>0</v>
          </cell>
          <cell r="DX853">
            <v>0</v>
          </cell>
          <cell r="DY853">
            <v>0</v>
          </cell>
          <cell r="DZ853">
            <v>0</v>
          </cell>
          <cell r="EA853">
            <v>0</v>
          </cell>
          <cell r="EB853">
            <v>0</v>
          </cell>
          <cell r="EC853">
            <v>0</v>
          </cell>
          <cell r="ED853">
            <v>0</v>
          </cell>
        </row>
        <row r="854"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0</v>
          </cell>
          <cell r="AX854">
            <v>0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0</v>
          </cell>
          <cell r="BD854">
            <v>0</v>
          </cell>
          <cell r="BE854">
            <v>0</v>
          </cell>
          <cell r="BF854">
            <v>0</v>
          </cell>
          <cell r="BG854">
            <v>0</v>
          </cell>
          <cell r="BH854">
            <v>0</v>
          </cell>
          <cell r="BI854">
            <v>0</v>
          </cell>
          <cell r="BJ854">
            <v>0</v>
          </cell>
          <cell r="BK854">
            <v>0</v>
          </cell>
          <cell r="BL854">
            <v>0</v>
          </cell>
          <cell r="BM854">
            <v>0</v>
          </cell>
          <cell r="BN854">
            <v>0</v>
          </cell>
          <cell r="BO854">
            <v>0</v>
          </cell>
          <cell r="BP854">
            <v>0</v>
          </cell>
          <cell r="BQ854">
            <v>0</v>
          </cell>
          <cell r="BR854">
            <v>0</v>
          </cell>
          <cell r="BS854">
            <v>0</v>
          </cell>
          <cell r="BT854">
            <v>0</v>
          </cell>
          <cell r="BU854">
            <v>0</v>
          </cell>
          <cell r="BV854">
            <v>0</v>
          </cell>
          <cell r="BW854">
            <v>0</v>
          </cell>
          <cell r="BX854">
            <v>0</v>
          </cell>
          <cell r="BY854">
            <v>0</v>
          </cell>
          <cell r="BZ854">
            <v>0</v>
          </cell>
          <cell r="CA854">
            <v>0</v>
          </cell>
          <cell r="CB854">
            <v>0</v>
          </cell>
          <cell r="CC854">
            <v>0</v>
          </cell>
          <cell r="CD854">
            <v>0</v>
          </cell>
          <cell r="CE854">
            <v>0</v>
          </cell>
          <cell r="CF854">
            <v>0</v>
          </cell>
          <cell r="CG854">
            <v>0</v>
          </cell>
          <cell r="CH854">
            <v>0</v>
          </cell>
          <cell r="CI854">
            <v>0</v>
          </cell>
          <cell r="CJ854">
            <v>0</v>
          </cell>
          <cell r="CK854">
            <v>0</v>
          </cell>
          <cell r="CL854">
            <v>0</v>
          </cell>
          <cell r="CM854">
            <v>0</v>
          </cell>
          <cell r="CN854">
            <v>0</v>
          </cell>
          <cell r="CO854">
            <v>0</v>
          </cell>
          <cell r="CP854">
            <v>0</v>
          </cell>
          <cell r="CQ854">
            <v>0</v>
          </cell>
          <cell r="CR854">
            <v>0</v>
          </cell>
          <cell r="CS854">
            <v>0</v>
          </cell>
          <cell r="CT854">
            <v>0</v>
          </cell>
          <cell r="CU854">
            <v>0</v>
          </cell>
          <cell r="CV854">
            <v>0</v>
          </cell>
          <cell r="CW854">
            <v>0</v>
          </cell>
          <cell r="CX854">
            <v>0</v>
          </cell>
          <cell r="CY854">
            <v>0</v>
          </cell>
          <cell r="CZ854">
            <v>0</v>
          </cell>
          <cell r="DA854">
            <v>0</v>
          </cell>
          <cell r="DB854">
            <v>0</v>
          </cell>
          <cell r="DC854">
            <v>0</v>
          </cell>
          <cell r="DD854">
            <v>0</v>
          </cell>
          <cell r="DE854">
            <v>0</v>
          </cell>
          <cell r="DF854">
            <v>0</v>
          </cell>
          <cell r="DG854">
            <v>0</v>
          </cell>
          <cell r="DH854">
            <v>0</v>
          </cell>
          <cell r="DI854">
            <v>0</v>
          </cell>
          <cell r="DJ854">
            <v>0</v>
          </cell>
          <cell r="DK854">
            <v>0</v>
          </cell>
          <cell r="DL854">
            <v>0</v>
          </cell>
          <cell r="DM854">
            <v>0</v>
          </cell>
          <cell r="DN854">
            <v>0</v>
          </cell>
          <cell r="DO854">
            <v>0</v>
          </cell>
          <cell r="DP854">
            <v>0</v>
          </cell>
          <cell r="DQ854">
            <v>0</v>
          </cell>
          <cell r="DR854">
            <v>0</v>
          </cell>
          <cell r="DS854">
            <v>0</v>
          </cell>
          <cell r="DT854">
            <v>0</v>
          </cell>
          <cell r="DU854">
            <v>0</v>
          </cell>
          <cell r="DV854">
            <v>0</v>
          </cell>
          <cell r="DW854">
            <v>0</v>
          </cell>
          <cell r="DX854">
            <v>0</v>
          </cell>
          <cell r="DY854">
            <v>0</v>
          </cell>
          <cell r="DZ854">
            <v>0</v>
          </cell>
          <cell r="EA854">
            <v>0</v>
          </cell>
          <cell r="EB854">
            <v>0</v>
          </cell>
          <cell r="EC854">
            <v>0</v>
          </cell>
          <cell r="ED854">
            <v>0</v>
          </cell>
        </row>
        <row r="855"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  <cell r="BN855">
            <v>0</v>
          </cell>
          <cell r="BO855">
            <v>0</v>
          </cell>
          <cell r="BP855">
            <v>0</v>
          </cell>
          <cell r="BQ855">
            <v>0</v>
          </cell>
          <cell r="BR855">
            <v>0</v>
          </cell>
          <cell r="BS855">
            <v>0</v>
          </cell>
          <cell r="BT855">
            <v>0</v>
          </cell>
          <cell r="BU855">
            <v>0</v>
          </cell>
          <cell r="BV855">
            <v>0</v>
          </cell>
          <cell r="BW855">
            <v>0</v>
          </cell>
          <cell r="BX855">
            <v>0</v>
          </cell>
          <cell r="BY855">
            <v>0</v>
          </cell>
          <cell r="BZ855">
            <v>0</v>
          </cell>
          <cell r="CA855">
            <v>0</v>
          </cell>
          <cell r="CB855">
            <v>0</v>
          </cell>
          <cell r="CC855">
            <v>0</v>
          </cell>
          <cell r="CD855">
            <v>0</v>
          </cell>
          <cell r="CE855">
            <v>0</v>
          </cell>
          <cell r="CF855">
            <v>0</v>
          </cell>
          <cell r="CG855">
            <v>0</v>
          </cell>
          <cell r="CH855">
            <v>0</v>
          </cell>
          <cell r="CI855">
            <v>0</v>
          </cell>
          <cell r="CJ855">
            <v>0</v>
          </cell>
          <cell r="CK855">
            <v>0</v>
          </cell>
          <cell r="CL855">
            <v>0</v>
          </cell>
          <cell r="CM855">
            <v>0</v>
          </cell>
          <cell r="CN855">
            <v>0</v>
          </cell>
          <cell r="CO855">
            <v>0</v>
          </cell>
          <cell r="CP855">
            <v>0</v>
          </cell>
          <cell r="CQ855">
            <v>0</v>
          </cell>
          <cell r="CR855">
            <v>0</v>
          </cell>
          <cell r="CS855">
            <v>0</v>
          </cell>
          <cell r="CT855">
            <v>0</v>
          </cell>
          <cell r="CU855">
            <v>0</v>
          </cell>
          <cell r="CV855">
            <v>0</v>
          </cell>
          <cell r="CW855">
            <v>0</v>
          </cell>
          <cell r="CX855">
            <v>0</v>
          </cell>
          <cell r="CY855">
            <v>0</v>
          </cell>
          <cell r="CZ855">
            <v>0</v>
          </cell>
          <cell r="DA855">
            <v>0</v>
          </cell>
          <cell r="DB855">
            <v>0</v>
          </cell>
          <cell r="DC855">
            <v>0</v>
          </cell>
          <cell r="DD855">
            <v>0</v>
          </cell>
          <cell r="DE855">
            <v>0</v>
          </cell>
          <cell r="DF855">
            <v>0</v>
          </cell>
          <cell r="DG855">
            <v>0</v>
          </cell>
          <cell r="DH855">
            <v>0</v>
          </cell>
          <cell r="DI855">
            <v>0</v>
          </cell>
          <cell r="DJ855">
            <v>0</v>
          </cell>
          <cell r="DK855">
            <v>0</v>
          </cell>
          <cell r="DL855">
            <v>0</v>
          </cell>
          <cell r="DM855">
            <v>0</v>
          </cell>
          <cell r="DN855">
            <v>0</v>
          </cell>
          <cell r="DO855">
            <v>0</v>
          </cell>
          <cell r="DP855">
            <v>0</v>
          </cell>
          <cell r="DQ855">
            <v>0</v>
          </cell>
          <cell r="DR855">
            <v>0</v>
          </cell>
          <cell r="DS855">
            <v>0</v>
          </cell>
          <cell r="DT855">
            <v>0</v>
          </cell>
          <cell r="DU855">
            <v>0</v>
          </cell>
          <cell r="DV855">
            <v>0</v>
          </cell>
          <cell r="DW855">
            <v>0</v>
          </cell>
          <cell r="DX855">
            <v>0</v>
          </cell>
          <cell r="DY855">
            <v>0</v>
          </cell>
          <cell r="DZ855">
            <v>0</v>
          </cell>
          <cell r="EA855">
            <v>0</v>
          </cell>
          <cell r="EB855">
            <v>0</v>
          </cell>
          <cell r="EC855">
            <v>0</v>
          </cell>
          <cell r="ED855">
            <v>0</v>
          </cell>
        </row>
        <row r="857">
          <cell r="A857" t="str">
            <v>Capacity Factor</v>
          </cell>
        </row>
        <row r="858"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  <cell r="BN858">
            <v>0</v>
          </cell>
          <cell r="BO858">
            <v>0</v>
          </cell>
          <cell r="BP858">
            <v>0</v>
          </cell>
          <cell r="BQ858">
            <v>0</v>
          </cell>
          <cell r="BR858">
            <v>0</v>
          </cell>
          <cell r="BS858">
            <v>0</v>
          </cell>
          <cell r="BT858">
            <v>0</v>
          </cell>
          <cell r="BU858">
            <v>0</v>
          </cell>
          <cell r="BV858">
            <v>0</v>
          </cell>
          <cell r="BW858">
            <v>0</v>
          </cell>
          <cell r="BX858">
            <v>0</v>
          </cell>
          <cell r="BY858">
            <v>0</v>
          </cell>
          <cell r="BZ858">
            <v>0</v>
          </cell>
          <cell r="CA858">
            <v>0</v>
          </cell>
          <cell r="CB858">
            <v>0</v>
          </cell>
          <cell r="CC858">
            <v>0</v>
          </cell>
          <cell r="CD858">
            <v>0</v>
          </cell>
          <cell r="CE858">
            <v>0</v>
          </cell>
          <cell r="CF858">
            <v>0</v>
          </cell>
          <cell r="CG858">
            <v>0</v>
          </cell>
          <cell r="CH858">
            <v>0</v>
          </cell>
          <cell r="CI858">
            <v>0</v>
          </cell>
          <cell r="CJ858">
            <v>0</v>
          </cell>
          <cell r="CK858">
            <v>0</v>
          </cell>
          <cell r="CL858">
            <v>0</v>
          </cell>
          <cell r="CM858">
            <v>0</v>
          </cell>
          <cell r="CN858">
            <v>0</v>
          </cell>
          <cell r="CO858">
            <v>0</v>
          </cell>
          <cell r="CP858">
            <v>0</v>
          </cell>
          <cell r="CQ858">
            <v>0</v>
          </cell>
          <cell r="CR858">
            <v>0</v>
          </cell>
          <cell r="CS858">
            <v>0</v>
          </cell>
          <cell r="CT858">
            <v>0</v>
          </cell>
          <cell r="CU858">
            <v>0</v>
          </cell>
          <cell r="CV858">
            <v>0</v>
          </cell>
          <cell r="CW858">
            <v>0</v>
          </cell>
          <cell r="CX858">
            <v>0</v>
          </cell>
          <cell r="CY858">
            <v>0</v>
          </cell>
          <cell r="CZ858">
            <v>0</v>
          </cell>
          <cell r="DA858">
            <v>0</v>
          </cell>
          <cell r="DB858">
            <v>0</v>
          </cell>
          <cell r="DC858">
            <v>0</v>
          </cell>
          <cell r="DD858">
            <v>0</v>
          </cell>
          <cell r="DE858">
            <v>0</v>
          </cell>
          <cell r="DF858">
            <v>0</v>
          </cell>
          <cell r="DG858">
            <v>0</v>
          </cell>
          <cell r="DH858">
            <v>0</v>
          </cell>
          <cell r="DI858">
            <v>0</v>
          </cell>
          <cell r="DJ858">
            <v>0</v>
          </cell>
          <cell r="DK858">
            <v>0</v>
          </cell>
          <cell r="DL858">
            <v>0</v>
          </cell>
          <cell r="DM858">
            <v>0</v>
          </cell>
          <cell r="DN858">
            <v>0</v>
          </cell>
          <cell r="DO858">
            <v>0</v>
          </cell>
          <cell r="DP858">
            <v>0</v>
          </cell>
          <cell r="DQ858">
            <v>0</v>
          </cell>
          <cell r="DR858">
            <v>0</v>
          </cell>
          <cell r="DS858">
            <v>0</v>
          </cell>
          <cell r="DT858">
            <v>0</v>
          </cell>
          <cell r="DU858">
            <v>0</v>
          </cell>
          <cell r="DV858">
            <v>0</v>
          </cell>
          <cell r="DW858">
            <v>0</v>
          </cell>
          <cell r="DX858">
            <v>0</v>
          </cell>
          <cell r="DY858">
            <v>0</v>
          </cell>
          <cell r="DZ858">
            <v>0</v>
          </cell>
          <cell r="EA858">
            <v>0</v>
          </cell>
          <cell r="EB858">
            <v>0</v>
          </cell>
          <cell r="EC858">
            <v>0</v>
          </cell>
          <cell r="ED858">
            <v>0</v>
          </cell>
        </row>
        <row r="860"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-1E-3</v>
          </cell>
          <cell r="M860">
            <v>-1E-3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T860">
            <v>0</v>
          </cell>
          <cell r="AU860">
            <v>0</v>
          </cell>
          <cell r="AV860">
            <v>0</v>
          </cell>
          <cell r="AW860">
            <v>0</v>
          </cell>
          <cell r="AX860">
            <v>0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0</v>
          </cell>
          <cell r="BD860">
            <v>0</v>
          </cell>
          <cell r="BE860">
            <v>0</v>
          </cell>
          <cell r="BF860">
            <v>0</v>
          </cell>
          <cell r="BG860">
            <v>0</v>
          </cell>
          <cell r="BH860">
            <v>0</v>
          </cell>
          <cell r="BI860">
            <v>0</v>
          </cell>
          <cell r="BJ860">
            <v>0</v>
          </cell>
          <cell r="BK860">
            <v>0</v>
          </cell>
          <cell r="BL860">
            <v>0</v>
          </cell>
          <cell r="BM860">
            <v>0</v>
          </cell>
          <cell r="BN860">
            <v>0</v>
          </cell>
          <cell r="BO860">
            <v>0</v>
          </cell>
          <cell r="BP860">
            <v>0</v>
          </cell>
          <cell r="BQ860">
            <v>0</v>
          </cell>
          <cell r="BR860">
            <v>0</v>
          </cell>
          <cell r="BS860">
            <v>0</v>
          </cell>
          <cell r="BT860">
            <v>0</v>
          </cell>
          <cell r="BU860">
            <v>0</v>
          </cell>
          <cell r="BV860">
            <v>0</v>
          </cell>
          <cell r="BW860">
            <v>0</v>
          </cell>
          <cell r="BX860">
            <v>0</v>
          </cell>
          <cell r="BY860">
            <v>0</v>
          </cell>
          <cell r="BZ860">
            <v>0</v>
          </cell>
          <cell r="CA860">
            <v>0</v>
          </cell>
          <cell r="CB860">
            <v>0</v>
          </cell>
          <cell r="CC860">
            <v>0</v>
          </cell>
          <cell r="CD860">
            <v>0</v>
          </cell>
          <cell r="CE860">
            <v>0</v>
          </cell>
          <cell r="CF860">
            <v>0</v>
          </cell>
          <cell r="CG860">
            <v>0</v>
          </cell>
          <cell r="CH860">
            <v>0</v>
          </cell>
          <cell r="CI860">
            <v>0</v>
          </cell>
          <cell r="CJ860">
            <v>0</v>
          </cell>
          <cell r="CK860">
            <v>0</v>
          </cell>
          <cell r="CL860">
            <v>0</v>
          </cell>
          <cell r="CM860">
            <v>0</v>
          </cell>
          <cell r="CN860">
            <v>0</v>
          </cell>
          <cell r="CO860">
            <v>0</v>
          </cell>
          <cell r="CP860">
            <v>0</v>
          </cell>
          <cell r="CQ860">
            <v>0</v>
          </cell>
          <cell r="CR860">
            <v>0</v>
          </cell>
          <cell r="CS860">
            <v>0</v>
          </cell>
          <cell r="CT860">
            <v>0</v>
          </cell>
          <cell r="CU860">
            <v>0</v>
          </cell>
          <cell r="CV860">
            <v>0</v>
          </cell>
          <cell r="CW860">
            <v>0</v>
          </cell>
          <cell r="CX860">
            <v>0</v>
          </cell>
          <cell r="CY860">
            <v>0</v>
          </cell>
          <cell r="CZ860">
            <v>0</v>
          </cell>
          <cell r="DA860">
            <v>0</v>
          </cell>
          <cell r="DB860">
            <v>0</v>
          </cell>
          <cell r="DC860">
            <v>0</v>
          </cell>
          <cell r="DD860">
            <v>0</v>
          </cell>
          <cell r="DE860">
            <v>0</v>
          </cell>
          <cell r="DF860">
            <v>0</v>
          </cell>
          <cell r="DG860">
            <v>0</v>
          </cell>
          <cell r="DH860">
            <v>0</v>
          </cell>
          <cell r="DI860">
            <v>0</v>
          </cell>
          <cell r="DJ860">
            <v>0</v>
          </cell>
          <cell r="DK860">
            <v>0</v>
          </cell>
          <cell r="DL860">
            <v>0</v>
          </cell>
          <cell r="DM860">
            <v>0</v>
          </cell>
          <cell r="DN860">
            <v>0</v>
          </cell>
          <cell r="DO860">
            <v>0</v>
          </cell>
          <cell r="DP860">
            <v>0</v>
          </cell>
          <cell r="DQ860">
            <v>0</v>
          </cell>
          <cell r="DR860">
            <v>0</v>
          </cell>
          <cell r="DS860">
            <v>0</v>
          </cell>
          <cell r="DT860">
            <v>0</v>
          </cell>
          <cell r="DU860">
            <v>0</v>
          </cell>
          <cell r="DV860">
            <v>0</v>
          </cell>
          <cell r="DW860">
            <v>0</v>
          </cell>
          <cell r="DX860">
            <v>0</v>
          </cell>
          <cell r="DY860">
            <v>0</v>
          </cell>
          <cell r="DZ860">
            <v>0</v>
          </cell>
          <cell r="EA860">
            <v>0</v>
          </cell>
          <cell r="EB860">
            <v>0</v>
          </cell>
          <cell r="EC860">
            <v>0</v>
          </cell>
          <cell r="ED860">
            <v>0</v>
          </cell>
        </row>
        <row r="861">
          <cell r="F861">
            <v>-1E-3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-1E-3</v>
          </cell>
          <cell r="L861">
            <v>-1E-3</v>
          </cell>
          <cell r="M861">
            <v>-1E-3</v>
          </cell>
          <cell r="N861">
            <v>-2E-3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-1E-3</v>
          </cell>
          <cell r="V861">
            <v>0</v>
          </cell>
          <cell r="W861">
            <v>0</v>
          </cell>
          <cell r="X861">
            <v>0</v>
          </cell>
          <cell r="Y861">
            <v>-1E-3</v>
          </cell>
          <cell r="Z861">
            <v>-1E-3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-1E-3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-1E-3</v>
          </cell>
          <cell r="AN861">
            <v>-1E-3</v>
          </cell>
          <cell r="AO861">
            <v>-1E-3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AY861">
            <v>-1E-3</v>
          </cell>
          <cell r="AZ861">
            <v>-1E-3</v>
          </cell>
          <cell r="BA861">
            <v>-1E-3</v>
          </cell>
          <cell r="BB861">
            <v>0</v>
          </cell>
          <cell r="BC861">
            <v>0</v>
          </cell>
          <cell r="BD861">
            <v>0</v>
          </cell>
          <cell r="BE861">
            <v>0</v>
          </cell>
          <cell r="BF861">
            <v>0</v>
          </cell>
          <cell r="BG861">
            <v>0</v>
          </cell>
          <cell r="BH861">
            <v>0</v>
          </cell>
          <cell r="BI861">
            <v>0</v>
          </cell>
          <cell r="BJ861">
            <v>0</v>
          </cell>
          <cell r="BK861">
            <v>0</v>
          </cell>
          <cell r="BL861">
            <v>0</v>
          </cell>
          <cell r="BM861">
            <v>0</v>
          </cell>
          <cell r="BN861">
            <v>0</v>
          </cell>
          <cell r="BO861">
            <v>0</v>
          </cell>
          <cell r="BP861">
            <v>0</v>
          </cell>
          <cell r="BQ861">
            <v>0</v>
          </cell>
          <cell r="BR861">
            <v>0</v>
          </cell>
          <cell r="BS861">
            <v>0</v>
          </cell>
          <cell r="BT861">
            <v>1E-3</v>
          </cell>
          <cell r="BU861">
            <v>0</v>
          </cell>
          <cell r="BV861">
            <v>0</v>
          </cell>
          <cell r="BW861">
            <v>0</v>
          </cell>
          <cell r="BX861">
            <v>0</v>
          </cell>
          <cell r="BY861">
            <v>-1E-3</v>
          </cell>
          <cell r="BZ861">
            <v>0</v>
          </cell>
          <cell r="CA861">
            <v>2E-3</v>
          </cell>
          <cell r="CB861">
            <v>0</v>
          </cell>
          <cell r="CC861">
            <v>0</v>
          </cell>
          <cell r="CD861">
            <v>1E-3</v>
          </cell>
          <cell r="CE861">
            <v>0</v>
          </cell>
          <cell r="CF861">
            <v>0</v>
          </cell>
          <cell r="CG861">
            <v>0</v>
          </cell>
          <cell r="CH861">
            <v>0</v>
          </cell>
          <cell r="CI861">
            <v>0</v>
          </cell>
          <cell r="CJ861">
            <v>0</v>
          </cell>
          <cell r="CK861">
            <v>0</v>
          </cell>
          <cell r="CL861">
            <v>-1E-3</v>
          </cell>
          <cell r="CM861">
            <v>-1E-3</v>
          </cell>
          <cell r="CN861">
            <v>0</v>
          </cell>
          <cell r="CO861">
            <v>0</v>
          </cell>
          <cell r="CP861">
            <v>0</v>
          </cell>
          <cell r="CQ861">
            <v>0</v>
          </cell>
          <cell r="CR861">
            <v>0</v>
          </cell>
          <cell r="CS861">
            <v>0</v>
          </cell>
          <cell r="CT861">
            <v>1E-3</v>
          </cell>
          <cell r="CU861">
            <v>0</v>
          </cell>
          <cell r="CV861">
            <v>0</v>
          </cell>
          <cell r="CW861">
            <v>0</v>
          </cell>
          <cell r="CX861">
            <v>0</v>
          </cell>
          <cell r="CY861">
            <v>-1E-3</v>
          </cell>
          <cell r="CZ861">
            <v>-1E-3</v>
          </cell>
          <cell r="DA861">
            <v>0</v>
          </cell>
          <cell r="DB861">
            <v>0</v>
          </cell>
          <cell r="DC861">
            <v>0</v>
          </cell>
          <cell r="DD861">
            <v>0</v>
          </cell>
          <cell r="DE861">
            <v>0</v>
          </cell>
          <cell r="DF861">
            <v>0</v>
          </cell>
          <cell r="DG861">
            <v>0</v>
          </cell>
          <cell r="DH861">
            <v>0</v>
          </cell>
          <cell r="DI861">
            <v>0</v>
          </cell>
          <cell r="DJ861">
            <v>0</v>
          </cell>
          <cell r="DK861">
            <v>0</v>
          </cell>
          <cell r="DL861">
            <v>0</v>
          </cell>
          <cell r="DM861">
            <v>0</v>
          </cell>
          <cell r="DN861">
            <v>0</v>
          </cell>
          <cell r="DO861">
            <v>0</v>
          </cell>
          <cell r="DP861">
            <v>0</v>
          </cell>
          <cell r="DQ861">
            <v>0</v>
          </cell>
          <cell r="DR861">
            <v>0</v>
          </cell>
          <cell r="DS861">
            <v>0</v>
          </cell>
          <cell r="DT861">
            <v>0</v>
          </cell>
          <cell r="DU861">
            <v>0</v>
          </cell>
          <cell r="DV861">
            <v>0</v>
          </cell>
          <cell r="DW861">
            <v>0</v>
          </cell>
          <cell r="DX861">
            <v>0</v>
          </cell>
          <cell r="DY861">
            <v>0</v>
          </cell>
          <cell r="DZ861">
            <v>0</v>
          </cell>
          <cell r="EA861">
            <v>0</v>
          </cell>
          <cell r="EB861">
            <v>0</v>
          </cell>
          <cell r="EC861">
            <v>0</v>
          </cell>
          <cell r="ED861">
            <v>0</v>
          </cell>
        </row>
        <row r="862"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0</v>
          </cell>
          <cell r="BD862">
            <v>0</v>
          </cell>
          <cell r="BE862">
            <v>0</v>
          </cell>
          <cell r="BF862">
            <v>0</v>
          </cell>
          <cell r="BG862">
            <v>0</v>
          </cell>
          <cell r="BH862">
            <v>0</v>
          </cell>
          <cell r="BI862">
            <v>0</v>
          </cell>
          <cell r="BJ862">
            <v>0</v>
          </cell>
          <cell r="BK862">
            <v>0</v>
          </cell>
          <cell r="BL862">
            <v>0</v>
          </cell>
          <cell r="BM862">
            <v>0</v>
          </cell>
          <cell r="BN862">
            <v>0</v>
          </cell>
          <cell r="BO862">
            <v>0</v>
          </cell>
          <cell r="BP862">
            <v>0</v>
          </cell>
          <cell r="BQ862">
            <v>0</v>
          </cell>
          <cell r="BR862">
            <v>0</v>
          </cell>
          <cell r="BS862">
            <v>0</v>
          </cell>
          <cell r="BT862">
            <v>0</v>
          </cell>
          <cell r="BU862">
            <v>0</v>
          </cell>
          <cell r="BV862">
            <v>0</v>
          </cell>
          <cell r="BW862">
            <v>0</v>
          </cell>
          <cell r="BX862">
            <v>0</v>
          </cell>
          <cell r="BY862">
            <v>0</v>
          </cell>
          <cell r="BZ862">
            <v>0</v>
          </cell>
          <cell r="CA862">
            <v>0</v>
          </cell>
          <cell r="CB862">
            <v>0</v>
          </cell>
          <cell r="CC862">
            <v>0</v>
          </cell>
          <cell r="CD862">
            <v>0</v>
          </cell>
          <cell r="CE862">
            <v>0</v>
          </cell>
          <cell r="CF862">
            <v>0</v>
          </cell>
          <cell r="CG862">
            <v>0</v>
          </cell>
          <cell r="CH862">
            <v>0</v>
          </cell>
          <cell r="CI862">
            <v>0</v>
          </cell>
          <cell r="CJ862">
            <v>0</v>
          </cell>
          <cell r="CK862">
            <v>0</v>
          </cell>
          <cell r="CL862">
            <v>0</v>
          </cell>
          <cell r="CM862">
            <v>0</v>
          </cell>
          <cell r="CN862">
            <v>0</v>
          </cell>
          <cell r="CO862">
            <v>0</v>
          </cell>
          <cell r="CP862">
            <v>0</v>
          </cell>
          <cell r="CQ862">
            <v>0</v>
          </cell>
          <cell r="CR862">
            <v>0</v>
          </cell>
          <cell r="CS862">
            <v>0</v>
          </cell>
          <cell r="CT862">
            <v>0</v>
          </cell>
          <cell r="CU862">
            <v>0</v>
          </cell>
          <cell r="CV862">
            <v>0</v>
          </cell>
          <cell r="CW862">
            <v>0</v>
          </cell>
          <cell r="CX862">
            <v>0</v>
          </cell>
          <cell r="CY862">
            <v>0</v>
          </cell>
          <cell r="CZ862">
            <v>0</v>
          </cell>
          <cell r="DA862">
            <v>0</v>
          </cell>
          <cell r="DB862">
            <v>0</v>
          </cell>
          <cell r="DC862">
            <v>0</v>
          </cell>
          <cell r="DD862">
            <v>0</v>
          </cell>
          <cell r="DE862">
            <v>0</v>
          </cell>
          <cell r="DF862">
            <v>0</v>
          </cell>
          <cell r="DG862">
            <v>0</v>
          </cell>
          <cell r="DH862">
            <v>0</v>
          </cell>
          <cell r="DI862">
            <v>0</v>
          </cell>
          <cell r="DJ862">
            <v>0</v>
          </cell>
          <cell r="DK862">
            <v>0</v>
          </cell>
          <cell r="DL862">
            <v>0</v>
          </cell>
          <cell r="DM862">
            <v>0</v>
          </cell>
          <cell r="DN862">
            <v>0</v>
          </cell>
          <cell r="DO862">
            <v>0</v>
          </cell>
          <cell r="DP862">
            <v>0</v>
          </cell>
          <cell r="DQ862">
            <v>0</v>
          </cell>
          <cell r="DR862">
            <v>0</v>
          </cell>
          <cell r="DS862">
            <v>0</v>
          </cell>
          <cell r="DT862">
            <v>0</v>
          </cell>
          <cell r="DU862">
            <v>0</v>
          </cell>
          <cell r="DV862">
            <v>0</v>
          </cell>
          <cell r="DW862">
            <v>0</v>
          </cell>
          <cell r="DX862">
            <v>0</v>
          </cell>
          <cell r="DY862">
            <v>0</v>
          </cell>
          <cell r="DZ862">
            <v>0</v>
          </cell>
          <cell r="EA862">
            <v>0</v>
          </cell>
          <cell r="EB862">
            <v>0</v>
          </cell>
          <cell r="EC862">
            <v>0</v>
          </cell>
          <cell r="ED862">
            <v>0</v>
          </cell>
        </row>
        <row r="863"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-1E-3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0</v>
          </cell>
          <cell r="AV863">
            <v>0</v>
          </cell>
          <cell r="AW863">
            <v>0</v>
          </cell>
          <cell r="AX863">
            <v>0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0</v>
          </cell>
          <cell r="BE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K863">
            <v>0</v>
          </cell>
          <cell r="BL863">
            <v>0</v>
          </cell>
          <cell r="BM863">
            <v>0</v>
          </cell>
          <cell r="BN863">
            <v>0</v>
          </cell>
          <cell r="BO863">
            <v>0</v>
          </cell>
          <cell r="BP863">
            <v>0</v>
          </cell>
          <cell r="BQ863">
            <v>0</v>
          </cell>
          <cell r="BR863">
            <v>0</v>
          </cell>
          <cell r="BS863">
            <v>0</v>
          </cell>
          <cell r="BT863">
            <v>0</v>
          </cell>
          <cell r="BU863">
            <v>0</v>
          </cell>
          <cell r="BV863">
            <v>0</v>
          </cell>
          <cell r="BW863">
            <v>0</v>
          </cell>
          <cell r="BX863">
            <v>0</v>
          </cell>
          <cell r="BY863">
            <v>0</v>
          </cell>
          <cell r="BZ863">
            <v>-1E-3</v>
          </cell>
          <cell r="CA863">
            <v>0</v>
          </cell>
          <cell r="CB863">
            <v>0</v>
          </cell>
          <cell r="CC863">
            <v>0</v>
          </cell>
          <cell r="CD863">
            <v>0</v>
          </cell>
          <cell r="CE863">
            <v>0</v>
          </cell>
          <cell r="CF863">
            <v>0</v>
          </cell>
          <cell r="CG863">
            <v>0</v>
          </cell>
          <cell r="CH863">
            <v>0</v>
          </cell>
          <cell r="CI863">
            <v>0</v>
          </cell>
          <cell r="CJ863">
            <v>0</v>
          </cell>
          <cell r="CK863">
            <v>0</v>
          </cell>
          <cell r="CL863">
            <v>0</v>
          </cell>
          <cell r="CM863">
            <v>-1E-3</v>
          </cell>
          <cell r="CN863">
            <v>0</v>
          </cell>
          <cell r="CO863">
            <v>0</v>
          </cell>
          <cell r="CP863">
            <v>0</v>
          </cell>
          <cell r="CQ863">
            <v>0</v>
          </cell>
          <cell r="CR863">
            <v>0</v>
          </cell>
          <cell r="CS863">
            <v>0</v>
          </cell>
          <cell r="CT863">
            <v>0</v>
          </cell>
          <cell r="CU863">
            <v>0</v>
          </cell>
          <cell r="CV863">
            <v>0</v>
          </cell>
          <cell r="CW863">
            <v>0</v>
          </cell>
          <cell r="CX863">
            <v>0</v>
          </cell>
          <cell r="CY863">
            <v>-1E-3</v>
          </cell>
          <cell r="CZ863">
            <v>0</v>
          </cell>
          <cell r="DA863">
            <v>0</v>
          </cell>
          <cell r="DB863">
            <v>0</v>
          </cell>
          <cell r="DC863">
            <v>0</v>
          </cell>
          <cell r="DD863">
            <v>0</v>
          </cell>
          <cell r="DE863">
            <v>0</v>
          </cell>
          <cell r="DF863">
            <v>0</v>
          </cell>
          <cell r="DG863">
            <v>0</v>
          </cell>
          <cell r="DH863">
            <v>0</v>
          </cell>
          <cell r="DI863">
            <v>0</v>
          </cell>
          <cell r="DJ863">
            <v>0</v>
          </cell>
          <cell r="DK863">
            <v>0</v>
          </cell>
          <cell r="DL863">
            <v>0</v>
          </cell>
          <cell r="DM863">
            <v>0</v>
          </cell>
          <cell r="DN863">
            <v>0</v>
          </cell>
          <cell r="DO863">
            <v>0</v>
          </cell>
          <cell r="DP863">
            <v>0</v>
          </cell>
          <cell r="DQ863">
            <v>0</v>
          </cell>
          <cell r="DR863">
            <v>0</v>
          </cell>
          <cell r="DS863">
            <v>0</v>
          </cell>
          <cell r="DT863">
            <v>0</v>
          </cell>
          <cell r="DU863">
            <v>0</v>
          </cell>
          <cell r="DV863">
            <v>0</v>
          </cell>
          <cell r="DW863">
            <v>0</v>
          </cell>
          <cell r="DX863">
            <v>0</v>
          </cell>
          <cell r="DY863">
            <v>0</v>
          </cell>
          <cell r="DZ863">
            <v>0</v>
          </cell>
          <cell r="EA863">
            <v>0</v>
          </cell>
          <cell r="EB863">
            <v>0</v>
          </cell>
          <cell r="EC863">
            <v>0</v>
          </cell>
          <cell r="ED863">
            <v>0</v>
          </cell>
        </row>
        <row r="864"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0</v>
          </cell>
          <cell r="BD864">
            <v>0</v>
          </cell>
          <cell r="BE864">
            <v>0</v>
          </cell>
          <cell r="BF864">
            <v>0</v>
          </cell>
          <cell r="BG864">
            <v>0</v>
          </cell>
          <cell r="BH864">
            <v>0</v>
          </cell>
          <cell r="BI864">
            <v>0</v>
          </cell>
          <cell r="BJ864">
            <v>0</v>
          </cell>
          <cell r="BK864">
            <v>0</v>
          </cell>
          <cell r="BL864">
            <v>0</v>
          </cell>
          <cell r="BM864">
            <v>0</v>
          </cell>
          <cell r="BN864">
            <v>0</v>
          </cell>
          <cell r="BO864">
            <v>0</v>
          </cell>
          <cell r="BP864">
            <v>0</v>
          </cell>
          <cell r="BQ864">
            <v>0</v>
          </cell>
          <cell r="BR864">
            <v>0</v>
          </cell>
          <cell r="BS864">
            <v>0</v>
          </cell>
          <cell r="BT864">
            <v>0</v>
          </cell>
          <cell r="BU864">
            <v>0</v>
          </cell>
          <cell r="BV864">
            <v>0</v>
          </cell>
          <cell r="BW864">
            <v>0</v>
          </cell>
          <cell r="BX864">
            <v>0</v>
          </cell>
          <cell r="BY864">
            <v>0</v>
          </cell>
          <cell r="BZ864">
            <v>0</v>
          </cell>
          <cell r="CA864">
            <v>0</v>
          </cell>
          <cell r="CB864">
            <v>0</v>
          </cell>
          <cell r="CC864">
            <v>0</v>
          </cell>
          <cell r="CD864">
            <v>0</v>
          </cell>
          <cell r="CE864">
            <v>0</v>
          </cell>
          <cell r="CF864">
            <v>0</v>
          </cell>
          <cell r="CG864">
            <v>0</v>
          </cell>
          <cell r="CH864">
            <v>0</v>
          </cell>
          <cell r="CI864">
            <v>0</v>
          </cell>
          <cell r="CJ864">
            <v>0</v>
          </cell>
          <cell r="CK864">
            <v>0</v>
          </cell>
          <cell r="CL864">
            <v>0</v>
          </cell>
          <cell r="CM864">
            <v>0</v>
          </cell>
          <cell r="CN864">
            <v>0</v>
          </cell>
          <cell r="CO864">
            <v>0</v>
          </cell>
          <cell r="CP864">
            <v>0</v>
          </cell>
          <cell r="CQ864">
            <v>0</v>
          </cell>
          <cell r="CR864">
            <v>0</v>
          </cell>
          <cell r="CS864">
            <v>-1E-3</v>
          </cell>
          <cell r="CT864">
            <v>0</v>
          </cell>
          <cell r="CU864">
            <v>0</v>
          </cell>
          <cell r="CV864">
            <v>0</v>
          </cell>
          <cell r="CW864">
            <v>0</v>
          </cell>
          <cell r="CX864">
            <v>0</v>
          </cell>
          <cell r="CY864">
            <v>0</v>
          </cell>
          <cell r="CZ864">
            <v>0</v>
          </cell>
          <cell r="DA864">
            <v>0</v>
          </cell>
          <cell r="DB864">
            <v>0</v>
          </cell>
          <cell r="DC864">
            <v>0</v>
          </cell>
          <cell r="DD864">
            <v>0</v>
          </cell>
          <cell r="DE864">
            <v>0</v>
          </cell>
          <cell r="DF864">
            <v>0</v>
          </cell>
          <cell r="DG864">
            <v>0</v>
          </cell>
          <cell r="DH864">
            <v>0</v>
          </cell>
          <cell r="DI864">
            <v>0</v>
          </cell>
          <cell r="DJ864">
            <v>0</v>
          </cell>
          <cell r="DK864">
            <v>0</v>
          </cell>
          <cell r="DL864">
            <v>0</v>
          </cell>
          <cell r="DM864">
            <v>0</v>
          </cell>
          <cell r="DN864">
            <v>0</v>
          </cell>
          <cell r="DO864">
            <v>0</v>
          </cell>
          <cell r="DP864">
            <v>0</v>
          </cell>
          <cell r="DQ864">
            <v>0</v>
          </cell>
          <cell r="DR864">
            <v>0</v>
          </cell>
          <cell r="DS864">
            <v>0</v>
          </cell>
          <cell r="DT864">
            <v>0</v>
          </cell>
          <cell r="DU864">
            <v>0</v>
          </cell>
          <cell r="DV864">
            <v>0</v>
          </cell>
          <cell r="DW864">
            <v>0</v>
          </cell>
          <cell r="DX864">
            <v>0</v>
          </cell>
          <cell r="DY864">
            <v>0</v>
          </cell>
          <cell r="DZ864">
            <v>0</v>
          </cell>
          <cell r="EA864">
            <v>0</v>
          </cell>
          <cell r="EB864">
            <v>0</v>
          </cell>
          <cell r="EC864">
            <v>0</v>
          </cell>
          <cell r="ED864">
            <v>0</v>
          </cell>
        </row>
        <row r="865">
          <cell r="F865">
            <v>-1E-3</v>
          </cell>
          <cell r="G865">
            <v>-1E-3</v>
          </cell>
          <cell r="H865">
            <v>0</v>
          </cell>
          <cell r="I865">
            <v>0</v>
          </cell>
          <cell r="J865">
            <v>0</v>
          </cell>
          <cell r="K865">
            <v>-1E-3</v>
          </cell>
          <cell r="L865">
            <v>-1E-3</v>
          </cell>
          <cell r="M865">
            <v>-1E-3</v>
          </cell>
          <cell r="N865">
            <v>-1E-3</v>
          </cell>
          <cell r="O865">
            <v>-1E-3</v>
          </cell>
          <cell r="P865">
            <v>0</v>
          </cell>
          <cell r="Q865">
            <v>-1E-3</v>
          </cell>
          <cell r="R865">
            <v>-1E-3</v>
          </cell>
          <cell r="S865">
            <v>-1E-3</v>
          </cell>
          <cell r="T865">
            <v>-1E-3</v>
          </cell>
          <cell r="U865">
            <v>-1E-3</v>
          </cell>
          <cell r="V865">
            <v>0</v>
          </cell>
          <cell r="W865">
            <v>-1E-3</v>
          </cell>
          <cell r="X865">
            <v>-1E-3</v>
          </cell>
          <cell r="Y865">
            <v>-1E-3</v>
          </cell>
          <cell r="Z865">
            <v>-1E-3</v>
          </cell>
          <cell r="AA865">
            <v>-1E-3</v>
          </cell>
          <cell r="AB865">
            <v>-1E-3</v>
          </cell>
          <cell r="AC865">
            <v>-1E-3</v>
          </cell>
          <cell r="AD865">
            <v>0</v>
          </cell>
          <cell r="AE865">
            <v>-1E-3</v>
          </cell>
          <cell r="AF865">
            <v>-1E-3</v>
          </cell>
          <cell r="AG865">
            <v>-1E-3</v>
          </cell>
          <cell r="AH865">
            <v>-1E-3</v>
          </cell>
          <cell r="AI865">
            <v>0</v>
          </cell>
          <cell r="AJ865">
            <v>-1E-3</v>
          </cell>
          <cell r="AK865">
            <v>-1E-3</v>
          </cell>
          <cell r="AL865">
            <v>0</v>
          </cell>
          <cell r="AM865">
            <v>0</v>
          </cell>
          <cell r="AN865">
            <v>-1E-3</v>
          </cell>
          <cell r="AO865">
            <v>-1E-3</v>
          </cell>
          <cell r="AP865">
            <v>-1E-3</v>
          </cell>
          <cell r="AQ865">
            <v>0</v>
          </cell>
          <cell r="AR865">
            <v>-1E-3</v>
          </cell>
          <cell r="AS865">
            <v>0</v>
          </cell>
          <cell r="AT865">
            <v>-1E-3</v>
          </cell>
          <cell r="AU865">
            <v>-1E-3</v>
          </cell>
          <cell r="AV865">
            <v>0</v>
          </cell>
          <cell r="AW865">
            <v>-1E-3</v>
          </cell>
          <cell r="AX865">
            <v>-1E-3</v>
          </cell>
          <cell r="AY865">
            <v>0</v>
          </cell>
          <cell r="AZ865">
            <v>0</v>
          </cell>
          <cell r="BA865">
            <v>-1E-3</v>
          </cell>
          <cell r="BB865">
            <v>-1E-3</v>
          </cell>
          <cell r="BC865">
            <v>-1E-3</v>
          </cell>
          <cell r="BD865">
            <v>0</v>
          </cell>
          <cell r="BE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K865">
            <v>0</v>
          </cell>
          <cell r="BL865">
            <v>-1E-3</v>
          </cell>
          <cell r="BM865">
            <v>0</v>
          </cell>
          <cell r="BN865">
            <v>0</v>
          </cell>
          <cell r="BO865">
            <v>0</v>
          </cell>
          <cell r="BP865">
            <v>0</v>
          </cell>
          <cell r="BQ865">
            <v>0</v>
          </cell>
          <cell r="BR865">
            <v>0</v>
          </cell>
          <cell r="BS865">
            <v>0</v>
          </cell>
          <cell r="BT865">
            <v>0</v>
          </cell>
          <cell r="BU865">
            <v>0</v>
          </cell>
          <cell r="BV865">
            <v>0</v>
          </cell>
          <cell r="BW865">
            <v>0</v>
          </cell>
          <cell r="BX865">
            <v>-1E-3</v>
          </cell>
          <cell r="BY865">
            <v>0</v>
          </cell>
          <cell r="BZ865">
            <v>0</v>
          </cell>
          <cell r="CA865">
            <v>-1E-3</v>
          </cell>
          <cell r="CB865">
            <v>0</v>
          </cell>
          <cell r="CC865">
            <v>0</v>
          </cell>
          <cell r="CD865">
            <v>0</v>
          </cell>
          <cell r="CE865">
            <v>0</v>
          </cell>
          <cell r="CF865">
            <v>0</v>
          </cell>
          <cell r="CG865">
            <v>0</v>
          </cell>
          <cell r="CH865">
            <v>0</v>
          </cell>
          <cell r="CI865">
            <v>0</v>
          </cell>
          <cell r="CJ865">
            <v>0</v>
          </cell>
          <cell r="CK865">
            <v>-1E-3</v>
          </cell>
          <cell r="CL865">
            <v>0</v>
          </cell>
          <cell r="CM865">
            <v>-1E-3</v>
          </cell>
          <cell r="CN865">
            <v>-1E-3</v>
          </cell>
          <cell r="CO865">
            <v>0</v>
          </cell>
          <cell r="CP865">
            <v>0</v>
          </cell>
          <cell r="CQ865">
            <v>0</v>
          </cell>
          <cell r="CR865">
            <v>0</v>
          </cell>
          <cell r="CS865">
            <v>0</v>
          </cell>
          <cell r="CT865">
            <v>0</v>
          </cell>
          <cell r="CU865">
            <v>0</v>
          </cell>
          <cell r="CV865">
            <v>0</v>
          </cell>
          <cell r="CW865">
            <v>0</v>
          </cell>
          <cell r="CX865">
            <v>0</v>
          </cell>
          <cell r="CY865">
            <v>0</v>
          </cell>
          <cell r="CZ865">
            <v>0</v>
          </cell>
          <cell r="DA865">
            <v>-1E-3</v>
          </cell>
          <cell r="DB865">
            <v>0</v>
          </cell>
          <cell r="DC865">
            <v>0</v>
          </cell>
          <cell r="DD865">
            <v>0</v>
          </cell>
          <cell r="DE865">
            <v>0</v>
          </cell>
          <cell r="DF865">
            <v>0</v>
          </cell>
          <cell r="DG865">
            <v>0</v>
          </cell>
          <cell r="DH865">
            <v>0</v>
          </cell>
          <cell r="DI865">
            <v>0</v>
          </cell>
          <cell r="DJ865">
            <v>-1E-3</v>
          </cell>
          <cell r="DK865">
            <v>-1E-3</v>
          </cell>
          <cell r="DL865">
            <v>0</v>
          </cell>
          <cell r="DM865">
            <v>0</v>
          </cell>
          <cell r="DN865">
            <v>-1E-3</v>
          </cell>
          <cell r="DO865">
            <v>0</v>
          </cell>
          <cell r="DP865">
            <v>0</v>
          </cell>
          <cell r="DQ865">
            <v>0</v>
          </cell>
          <cell r="DR865">
            <v>0</v>
          </cell>
          <cell r="DS865">
            <v>0</v>
          </cell>
          <cell r="DT865">
            <v>0</v>
          </cell>
          <cell r="DU865">
            <v>0</v>
          </cell>
          <cell r="DV865">
            <v>0</v>
          </cell>
          <cell r="DW865">
            <v>-1E-3</v>
          </cell>
          <cell r="DX865">
            <v>-1E-3</v>
          </cell>
          <cell r="DY865">
            <v>0</v>
          </cell>
          <cell r="DZ865">
            <v>0</v>
          </cell>
          <cell r="EA865">
            <v>0</v>
          </cell>
          <cell r="EB865">
            <v>0</v>
          </cell>
          <cell r="EC865">
            <v>0</v>
          </cell>
          <cell r="ED865">
            <v>0</v>
          </cell>
        </row>
        <row r="866">
          <cell r="F866">
            <v>0</v>
          </cell>
          <cell r="G866">
            <v>0</v>
          </cell>
          <cell r="H866">
            <v>-1E-3</v>
          </cell>
          <cell r="I866">
            <v>-1E-3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-1E-3</v>
          </cell>
          <cell r="P866">
            <v>-1E-3</v>
          </cell>
          <cell r="Q866">
            <v>0</v>
          </cell>
          <cell r="R866">
            <v>-1E-3</v>
          </cell>
          <cell r="S866">
            <v>-1E-3</v>
          </cell>
          <cell r="T866">
            <v>-1E-3</v>
          </cell>
          <cell r="U866">
            <v>-1E-3</v>
          </cell>
          <cell r="V866">
            <v>-1E-3</v>
          </cell>
          <cell r="W866">
            <v>-1E-3</v>
          </cell>
          <cell r="X866">
            <v>-1E-3</v>
          </cell>
          <cell r="Y866">
            <v>0</v>
          </cell>
          <cell r="Z866">
            <v>0</v>
          </cell>
          <cell r="AA866">
            <v>0</v>
          </cell>
          <cell r="AB866">
            <v>-1E-3</v>
          </cell>
          <cell r="AC866">
            <v>-1E-3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-1E-3</v>
          </cell>
          <cell r="AI866">
            <v>-1E-3</v>
          </cell>
          <cell r="AJ866">
            <v>-1E-3</v>
          </cell>
          <cell r="AK866">
            <v>-1E-3</v>
          </cell>
          <cell r="AL866">
            <v>0</v>
          </cell>
          <cell r="AM866">
            <v>0</v>
          </cell>
          <cell r="AN866">
            <v>0</v>
          </cell>
          <cell r="AO866">
            <v>-1E-3</v>
          </cell>
          <cell r="AP866">
            <v>-1E-3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-1E-3</v>
          </cell>
          <cell r="AV866">
            <v>-1E-3</v>
          </cell>
          <cell r="AW866">
            <v>-1E-3</v>
          </cell>
          <cell r="AX866">
            <v>-1E-3</v>
          </cell>
          <cell r="AY866">
            <v>0</v>
          </cell>
          <cell r="AZ866">
            <v>0</v>
          </cell>
          <cell r="BA866">
            <v>0</v>
          </cell>
          <cell r="BB866">
            <v>-1E-3</v>
          </cell>
          <cell r="BC866">
            <v>-1E-3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-1E-3</v>
          </cell>
          <cell r="BM866">
            <v>0</v>
          </cell>
          <cell r="BN866">
            <v>-1E-3</v>
          </cell>
          <cell r="BO866">
            <v>0</v>
          </cell>
          <cell r="BP866">
            <v>0</v>
          </cell>
          <cell r="BQ866">
            <v>0</v>
          </cell>
          <cell r="BR866">
            <v>0</v>
          </cell>
          <cell r="BS866">
            <v>0</v>
          </cell>
          <cell r="BT866">
            <v>0</v>
          </cell>
          <cell r="BU866">
            <v>0</v>
          </cell>
          <cell r="BV866">
            <v>0</v>
          </cell>
          <cell r="BW866">
            <v>0</v>
          </cell>
          <cell r="BX866">
            <v>0</v>
          </cell>
          <cell r="BY866">
            <v>0</v>
          </cell>
          <cell r="BZ866">
            <v>0</v>
          </cell>
          <cell r="CA866">
            <v>0</v>
          </cell>
          <cell r="CB866">
            <v>0</v>
          </cell>
          <cell r="CC866">
            <v>0</v>
          </cell>
          <cell r="CD866">
            <v>0</v>
          </cell>
          <cell r="CE866">
            <v>0</v>
          </cell>
          <cell r="CF866">
            <v>-1E-3</v>
          </cell>
          <cell r="CG866">
            <v>0</v>
          </cell>
          <cell r="CH866">
            <v>0</v>
          </cell>
          <cell r="CI866">
            <v>0</v>
          </cell>
          <cell r="CJ866">
            <v>0</v>
          </cell>
          <cell r="CK866">
            <v>0</v>
          </cell>
          <cell r="CL866">
            <v>0</v>
          </cell>
          <cell r="CM866">
            <v>0</v>
          </cell>
          <cell r="CN866">
            <v>-1E-3</v>
          </cell>
          <cell r="CO866">
            <v>0</v>
          </cell>
          <cell r="CP866">
            <v>0</v>
          </cell>
          <cell r="CQ866">
            <v>0</v>
          </cell>
          <cell r="CR866">
            <v>0</v>
          </cell>
          <cell r="CS866">
            <v>0</v>
          </cell>
          <cell r="CT866">
            <v>0</v>
          </cell>
          <cell r="CU866">
            <v>0</v>
          </cell>
          <cell r="CV866">
            <v>0</v>
          </cell>
          <cell r="CW866">
            <v>0</v>
          </cell>
          <cell r="CX866">
            <v>0</v>
          </cell>
          <cell r="CY866">
            <v>0</v>
          </cell>
          <cell r="CZ866">
            <v>0</v>
          </cell>
          <cell r="DA866">
            <v>0</v>
          </cell>
          <cell r="DB866">
            <v>0</v>
          </cell>
          <cell r="DC866">
            <v>0</v>
          </cell>
          <cell r="DD866">
            <v>0</v>
          </cell>
          <cell r="DE866">
            <v>0</v>
          </cell>
          <cell r="DF866">
            <v>0</v>
          </cell>
          <cell r="DG866">
            <v>0</v>
          </cell>
          <cell r="DH866">
            <v>0</v>
          </cell>
          <cell r="DI866">
            <v>0</v>
          </cell>
          <cell r="DJ866">
            <v>-1E-3</v>
          </cell>
          <cell r="DK866">
            <v>-1E-3</v>
          </cell>
          <cell r="DL866">
            <v>0</v>
          </cell>
          <cell r="DM866">
            <v>0</v>
          </cell>
          <cell r="DN866">
            <v>0</v>
          </cell>
          <cell r="DO866">
            <v>0</v>
          </cell>
          <cell r="DP866">
            <v>0</v>
          </cell>
          <cell r="DQ866">
            <v>0</v>
          </cell>
          <cell r="DR866">
            <v>0</v>
          </cell>
          <cell r="DS866">
            <v>0</v>
          </cell>
          <cell r="DT866">
            <v>0</v>
          </cell>
          <cell r="DU866">
            <v>0</v>
          </cell>
          <cell r="DV866">
            <v>0</v>
          </cell>
          <cell r="DW866">
            <v>-1E-3</v>
          </cell>
          <cell r="DX866">
            <v>0</v>
          </cell>
          <cell r="DY866">
            <v>0</v>
          </cell>
          <cell r="DZ866">
            <v>0</v>
          </cell>
          <cell r="EA866">
            <v>0</v>
          </cell>
          <cell r="EB866">
            <v>0</v>
          </cell>
          <cell r="EC866">
            <v>0</v>
          </cell>
          <cell r="ED866">
            <v>0</v>
          </cell>
        </row>
        <row r="867">
          <cell r="F867">
            <v>0</v>
          </cell>
          <cell r="G867">
            <v>-1E-3</v>
          </cell>
          <cell r="H867">
            <v>0</v>
          </cell>
          <cell r="I867">
            <v>0</v>
          </cell>
          <cell r="J867">
            <v>-1E-3</v>
          </cell>
          <cell r="K867">
            <v>-1E-3</v>
          </cell>
          <cell r="L867">
            <v>0</v>
          </cell>
          <cell r="M867">
            <v>0</v>
          </cell>
          <cell r="N867">
            <v>0</v>
          </cell>
          <cell r="O867">
            <v>-1E-3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-1E-3</v>
          </cell>
          <cell r="Z867">
            <v>-1E-3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-1E-3</v>
          </cell>
          <cell r="AM867">
            <v>-1E-3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AY867">
            <v>-1E-3</v>
          </cell>
          <cell r="AZ867">
            <v>-1E-3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0</v>
          </cell>
          <cell r="BT867">
            <v>0</v>
          </cell>
          <cell r="BU867">
            <v>0</v>
          </cell>
          <cell r="BV867">
            <v>0</v>
          </cell>
          <cell r="BW867">
            <v>0</v>
          </cell>
          <cell r="BX867">
            <v>0</v>
          </cell>
          <cell r="BY867">
            <v>0</v>
          </cell>
          <cell r="BZ867">
            <v>0</v>
          </cell>
          <cell r="CA867">
            <v>0</v>
          </cell>
          <cell r="CB867">
            <v>0</v>
          </cell>
          <cell r="CC867">
            <v>0</v>
          </cell>
          <cell r="CD867">
            <v>0</v>
          </cell>
          <cell r="CE867">
            <v>0</v>
          </cell>
          <cell r="CF867">
            <v>0</v>
          </cell>
          <cell r="CG867">
            <v>0</v>
          </cell>
          <cell r="CH867">
            <v>0</v>
          </cell>
          <cell r="CI867">
            <v>0</v>
          </cell>
          <cell r="CJ867">
            <v>0</v>
          </cell>
          <cell r="CK867">
            <v>0</v>
          </cell>
          <cell r="CL867">
            <v>0</v>
          </cell>
          <cell r="CM867">
            <v>0</v>
          </cell>
          <cell r="CN867">
            <v>0</v>
          </cell>
          <cell r="CO867">
            <v>0</v>
          </cell>
          <cell r="CP867">
            <v>0</v>
          </cell>
          <cell r="CQ867">
            <v>0</v>
          </cell>
          <cell r="CR867">
            <v>0</v>
          </cell>
          <cell r="CS867">
            <v>0</v>
          </cell>
          <cell r="CT867">
            <v>0</v>
          </cell>
          <cell r="CU867">
            <v>0</v>
          </cell>
          <cell r="CV867">
            <v>0</v>
          </cell>
          <cell r="CW867">
            <v>0</v>
          </cell>
          <cell r="CX867">
            <v>0</v>
          </cell>
          <cell r="CY867">
            <v>0</v>
          </cell>
          <cell r="CZ867">
            <v>0</v>
          </cell>
          <cell r="DA867">
            <v>0</v>
          </cell>
          <cell r="DB867">
            <v>0</v>
          </cell>
          <cell r="DC867">
            <v>0</v>
          </cell>
          <cell r="DD867">
            <v>0</v>
          </cell>
          <cell r="DE867">
            <v>0</v>
          </cell>
          <cell r="DF867">
            <v>0</v>
          </cell>
          <cell r="DG867">
            <v>0</v>
          </cell>
          <cell r="DH867">
            <v>0</v>
          </cell>
          <cell r="DI867">
            <v>0</v>
          </cell>
          <cell r="DJ867">
            <v>0</v>
          </cell>
          <cell r="DK867">
            <v>0</v>
          </cell>
          <cell r="DL867">
            <v>-1E-3</v>
          </cell>
          <cell r="DM867">
            <v>-1E-3</v>
          </cell>
          <cell r="DN867">
            <v>0</v>
          </cell>
          <cell r="DO867">
            <v>0</v>
          </cell>
          <cell r="DP867">
            <v>0</v>
          </cell>
          <cell r="DQ867">
            <v>0</v>
          </cell>
          <cell r="DR867">
            <v>0</v>
          </cell>
          <cell r="DS867">
            <v>0</v>
          </cell>
          <cell r="DT867">
            <v>0</v>
          </cell>
          <cell r="DU867">
            <v>0</v>
          </cell>
          <cell r="DV867">
            <v>0</v>
          </cell>
          <cell r="DW867">
            <v>0</v>
          </cell>
          <cell r="DX867">
            <v>0</v>
          </cell>
          <cell r="DY867">
            <v>0</v>
          </cell>
          <cell r="DZ867">
            <v>0</v>
          </cell>
          <cell r="EA867">
            <v>0</v>
          </cell>
          <cell r="EB867">
            <v>0</v>
          </cell>
          <cell r="EC867">
            <v>0</v>
          </cell>
          <cell r="ED867">
            <v>-1E-3</v>
          </cell>
        </row>
        <row r="868">
          <cell r="F868">
            <v>0</v>
          </cell>
          <cell r="G868">
            <v>0</v>
          </cell>
          <cell r="H868">
            <v>0</v>
          </cell>
          <cell r="I868">
            <v>-1E-3</v>
          </cell>
          <cell r="J868">
            <v>-1E-3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-1E-3</v>
          </cell>
          <cell r="S868">
            <v>0</v>
          </cell>
          <cell r="T868">
            <v>-1E-3</v>
          </cell>
          <cell r="U868">
            <v>-1E-3</v>
          </cell>
          <cell r="V868">
            <v>-1E-3</v>
          </cell>
          <cell r="W868">
            <v>-1E-3</v>
          </cell>
          <cell r="X868">
            <v>-1E-3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-1E-3</v>
          </cell>
          <cell r="AD868">
            <v>0</v>
          </cell>
          <cell r="AE868">
            <v>-1E-3</v>
          </cell>
          <cell r="AF868">
            <v>-1E-3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-1E-3</v>
          </cell>
          <cell r="AL868">
            <v>-2E-3</v>
          </cell>
          <cell r="AM868">
            <v>-1E-3</v>
          </cell>
          <cell r="AN868">
            <v>-1E-3</v>
          </cell>
          <cell r="AO868">
            <v>0</v>
          </cell>
          <cell r="AP868">
            <v>0</v>
          </cell>
          <cell r="AQ868">
            <v>0</v>
          </cell>
          <cell r="AR868">
            <v>-1E-3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-1E-3</v>
          </cell>
          <cell r="AY868">
            <v>-1E-3</v>
          </cell>
          <cell r="AZ868">
            <v>-2E-3</v>
          </cell>
          <cell r="BA868">
            <v>-1E-3</v>
          </cell>
          <cell r="BB868">
            <v>0</v>
          </cell>
          <cell r="BC868">
            <v>0</v>
          </cell>
          <cell r="BD868">
            <v>-1E-3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  <cell r="BQ868">
            <v>0</v>
          </cell>
          <cell r="BR868">
            <v>0</v>
          </cell>
          <cell r="BS868">
            <v>0</v>
          </cell>
          <cell r="BT868">
            <v>1E-3</v>
          </cell>
          <cell r="BU868">
            <v>0</v>
          </cell>
          <cell r="BV868">
            <v>0</v>
          </cell>
          <cell r="BW868">
            <v>0</v>
          </cell>
          <cell r="BX868">
            <v>0</v>
          </cell>
          <cell r="BY868">
            <v>-1E-3</v>
          </cell>
          <cell r="BZ868">
            <v>0</v>
          </cell>
          <cell r="CA868">
            <v>1E-3</v>
          </cell>
          <cell r="CB868">
            <v>0</v>
          </cell>
          <cell r="CC868">
            <v>0</v>
          </cell>
          <cell r="CD868">
            <v>0</v>
          </cell>
          <cell r="CE868">
            <v>0</v>
          </cell>
          <cell r="CF868">
            <v>0</v>
          </cell>
          <cell r="CG868">
            <v>0</v>
          </cell>
          <cell r="CH868">
            <v>0</v>
          </cell>
          <cell r="CI868">
            <v>0</v>
          </cell>
          <cell r="CJ868">
            <v>0</v>
          </cell>
          <cell r="CK868">
            <v>0</v>
          </cell>
          <cell r="CL868">
            <v>0</v>
          </cell>
          <cell r="CM868">
            <v>0</v>
          </cell>
          <cell r="CN868">
            <v>0</v>
          </cell>
          <cell r="CO868">
            <v>0</v>
          </cell>
          <cell r="CP868">
            <v>0</v>
          </cell>
          <cell r="CQ868">
            <v>0</v>
          </cell>
          <cell r="CR868">
            <v>0</v>
          </cell>
          <cell r="CS868">
            <v>0</v>
          </cell>
          <cell r="CT868">
            <v>0</v>
          </cell>
          <cell r="CU868">
            <v>0</v>
          </cell>
          <cell r="CV868">
            <v>0</v>
          </cell>
          <cell r="CW868">
            <v>0</v>
          </cell>
          <cell r="CX868">
            <v>0</v>
          </cell>
          <cell r="CY868">
            <v>0</v>
          </cell>
          <cell r="CZ868">
            <v>0</v>
          </cell>
          <cell r="DA868">
            <v>0</v>
          </cell>
          <cell r="DB868">
            <v>0</v>
          </cell>
          <cell r="DC868">
            <v>0</v>
          </cell>
          <cell r="DD868">
            <v>0</v>
          </cell>
          <cell r="DE868">
            <v>0</v>
          </cell>
          <cell r="DF868">
            <v>0</v>
          </cell>
          <cell r="DG868">
            <v>0</v>
          </cell>
          <cell r="DH868">
            <v>0</v>
          </cell>
          <cell r="DI868">
            <v>0</v>
          </cell>
          <cell r="DJ868">
            <v>0</v>
          </cell>
          <cell r="DK868">
            <v>0</v>
          </cell>
          <cell r="DL868">
            <v>0</v>
          </cell>
          <cell r="DM868">
            <v>0</v>
          </cell>
          <cell r="DN868">
            <v>0</v>
          </cell>
          <cell r="DO868">
            <v>0</v>
          </cell>
          <cell r="DP868">
            <v>0</v>
          </cell>
          <cell r="DQ868">
            <v>0</v>
          </cell>
          <cell r="DR868">
            <v>0</v>
          </cell>
          <cell r="DS868">
            <v>0</v>
          </cell>
          <cell r="DT868">
            <v>0</v>
          </cell>
          <cell r="DU868">
            <v>0</v>
          </cell>
          <cell r="DV868">
            <v>0</v>
          </cell>
          <cell r="DW868">
            <v>0</v>
          </cell>
          <cell r="DX868">
            <v>0</v>
          </cell>
          <cell r="DY868">
            <v>0</v>
          </cell>
          <cell r="DZ868">
            <v>0</v>
          </cell>
          <cell r="EA868">
            <v>0</v>
          </cell>
          <cell r="EB868">
            <v>0</v>
          </cell>
          <cell r="EC868">
            <v>0</v>
          </cell>
          <cell r="ED868">
            <v>0</v>
          </cell>
        </row>
        <row r="869"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  <cell r="AL869">
            <v>0</v>
          </cell>
          <cell r="AM869">
            <v>0</v>
          </cell>
          <cell r="AN869">
            <v>0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E869">
            <v>0</v>
          </cell>
          <cell r="BF869">
            <v>0</v>
          </cell>
          <cell r="BG869">
            <v>0</v>
          </cell>
          <cell r="BH869">
            <v>0</v>
          </cell>
          <cell r="BI869">
            <v>0</v>
          </cell>
          <cell r="BJ869">
            <v>0</v>
          </cell>
          <cell r="BK869">
            <v>0</v>
          </cell>
          <cell r="BL869">
            <v>0</v>
          </cell>
          <cell r="BM869">
            <v>0</v>
          </cell>
          <cell r="BN869">
            <v>0</v>
          </cell>
          <cell r="BO869">
            <v>0</v>
          </cell>
          <cell r="BP869">
            <v>0</v>
          </cell>
          <cell r="BQ869">
            <v>0</v>
          </cell>
          <cell r="BR869">
            <v>0</v>
          </cell>
          <cell r="BS869">
            <v>0</v>
          </cell>
          <cell r="BT869">
            <v>0</v>
          </cell>
          <cell r="BU869">
            <v>0</v>
          </cell>
          <cell r="BV869">
            <v>0</v>
          </cell>
          <cell r="BW869">
            <v>0</v>
          </cell>
          <cell r="BX869">
            <v>0</v>
          </cell>
          <cell r="BY869">
            <v>0</v>
          </cell>
          <cell r="BZ869">
            <v>0</v>
          </cell>
          <cell r="CA869">
            <v>0</v>
          </cell>
          <cell r="CB869">
            <v>0</v>
          </cell>
          <cell r="CC869">
            <v>0</v>
          </cell>
          <cell r="CD869">
            <v>0</v>
          </cell>
          <cell r="CE869">
            <v>0</v>
          </cell>
          <cell r="CF869">
            <v>0</v>
          </cell>
          <cell r="CG869">
            <v>0</v>
          </cell>
          <cell r="CH869">
            <v>0</v>
          </cell>
          <cell r="CI869">
            <v>0</v>
          </cell>
          <cell r="CJ869">
            <v>0</v>
          </cell>
          <cell r="CK869">
            <v>0</v>
          </cell>
          <cell r="CL869">
            <v>0</v>
          </cell>
          <cell r="CM869">
            <v>0</v>
          </cell>
          <cell r="CN869">
            <v>0</v>
          </cell>
          <cell r="CO869">
            <v>0</v>
          </cell>
          <cell r="CP869">
            <v>0</v>
          </cell>
          <cell r="CQ869">
            <v>0</v>
          </cell>
          <cell r="CR869">
            <v>0</v>
          </cell>
          <cell r="CS869">
            <v>0</v>
          </cell>
          <cell r="CT869">
            <v>0</v>
          </cell>
          <cell r="CU869">
            <v>0</v>
          </cell>
          <cell r="CV869">
            <v>0</v>
          </cell>
          <cell r="CW869">
            <v>0</v>
          </cell>
          <cell r="CX869">
            <v>0</v>
          </cell>
          <cell r="CY869">
            <v>0</v>
          </cell>
          <cell r="CZ869">
            <v>0</v>
          </cell>
          <cell r="DA869">
            <v>1E-3</v>
          </cell>
          <cell r="DB869">
            <v>0</v>
          </cell>
          <cell r="DC869">
            <v>0</v>
          </cell>
          <cell r="DD869">
            <v>0</v>
          </cell>
          <cell r="DE869">
            <v>0</v>
          </cell>
          <cell r="DF869">
            <v>0</v>
          </cell>
          <cell r="DG869">
            <v>0</v>
          </cell>
          <cell r="DH869">
            <v>0</v>
          </cell>
          <cell r="DI869">
            <v>0</v>
          </cell>
          <cell r="DJ869">
            <v>0</v>
          </cell>
          <cell r="DK869">
            <v>0</v>
          </cell>
          <cell r="DL869">
            <v>0</v>
          </cell>
          <cell r="DM869">
            <v>0</v>
          </cell>
          <cell r="DN869">
            <v>0</v>
          </cell>
          <cell r="DO869">
            <v>0</v>
          </cell>
          <cell r="DP869">
            <v>0</v>
          </cell>
          <cell r="DQ869">
            <v>0</v>
          </cell>
          <cell r="DR869">
            <v>0</v>
          </cell>
          <cell r="DS869">
            <v>0</v>
          </cell>
          <cell r="DT869">
            <v>0</v>
          </cell>
          <cell r="DU869">
            <v>0</v>
          </cell>
          <cell r="DV869">
            <v>0</v>
          </cell>
          <cell r="DW869">
            <v>0</v>
          </cell>
          <cell r="DX869">
            <v>0</v>
          </cell>
          <cell r="DY869">
            <v>0</v>
          </cell>
          <cell r="DZ869">
            <v>0</v>
          </cell>
          <cell r="EA869">
            <v>0</v>
          </cell>
          <cell r="EB869">
            <v>0</v>
          </cell>
          <cell r="EC869">
            <v>0</v>
          </cell>
          <cell r="ED869">
            <v>0</v>
          </cell>
        </row>
        <row r="871"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-1E-3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-1E-3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-1E-3</v>
          </cell>
          <cell r="BB871">
            <v>0</v>
          </cell>
          <cell r="BC871">
            <v>0</v>
          </cell>
          <cell r="BD871">
            <v>0</v>
          </cell>
          <cell r="BE871">
            <v>0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  <cell r="BL871">
            <v>0</v>
          </cell>
          <cell r="BM871">
            <v>0</v>
          </cell>
          <cell r="BN871">
            <v>0</v>
          </cell>
          <cell r="BO871">
            <v>0</v>
          </cell>
          <cell r="BP871">
            <v>0</v>
          </cell>
          <cell r="BQ871">
            <v>0</v>
          </cell>
          <cell r="BR871">
            <v>0</v>
          </cell>
          <cell r="BS871">
            <v>0</v>
          </cell>
          <cell r="BT871">
            <v>0</v>
          </cell>
          <cell r="BU871">
            <v>0</v>
          </cell>
          <cell r="BV871">
            <v>0</v>
          </cell>
          <cell r="BW871">
            <v>0</v>
          </cell>
          <cell r="BX871">
            <v>0</v>
          </cell>
          <cell r="BY871">
            <v>0</v>
          </cell>
          <cell r="BZ871">
            <v>0</v>
          </cell>
          <cell r="CA871">
            <v>0</v>
          </cell>
          <cell r="CB871">
            <v>0</v>
          </cell>
          <cell r="CC871">
            <v>0</v>
          </cell>
          <cell r="CD871">
            <v>0</v>
          </cell>
          <cell r="CE871">
            <v>0</v>
          </cell>
          <cell r="CF871">
            <v>0</v>
          </cell>
          <cell r="CG871">
            <v>0</v>
          </cell>
          <cell r="CH871">
            <v>0</v>
          </cell>
          <cell r="CI871">
            <v>0</v>
          </cell>
          <cell r="CJ871">
            <v>0</v>
          </cell>
          <cell r="CK871">
            <v>0</v>
          </cell>
          <cell r="CL871">
            <v>0</v>
          </cell>
          <cell r="CM871">
            <v>0</v>
          </cell>
          <cell r="CN871">
            <v>0</v>
          </cell>
          <cell r="CO871">
            <v>0</v>
          </cell>
          <cell r="CP871">
            <v>0</v>
          </cell>
          <cell r="CQ871">
            <v>0</v>
          </cell>
          <cell r="CR871">
            <v>0</v>
          </cell>
          <cell r="CS871">
            <v>0</v>
          </cell>
          <cell r="CT871">
            <v>0</v>
          </cell>
          <cell r="CU871">
            <v>0</v>
          </cell>
          <cell r="CV871">
            <v>0</v>
          </cell>
          <cell r="CW871">
            <v>0</v>
          </cell>
          <cell r="CX871">
            <v>0</v>
          </cell>
          <cell r="CY871">
            <v>0</v>
          </cell>
          <cell r="CZ871">
            <v>0</v>
          </cell>
          <cell r="DA871">
            <v>0</v>
          </cell>
          <cell r="DB871">
            <v>0</v>
          </cell>
          <cell r="DC871">
            <v>0</v>
          </cell>
          <cell r="DD871">
            <v>0</v>
          </cell>
          <cell r="DE871">
            <v>0</v>
          </cell>
          <cell r="DF871">
            <v>0</v>
          </cell>
          <cell r="DG871">
            <v>0</v>
          </cell>
          <cell r="DH871">
            <v>0</v>
          </cell>
          <cell r="DI871">
            <v>0</v>
          </cell>
          <cell r="DJ871">
            <v>0</v>
          </cell>
          <cell r="DK871">
            <v>0</v>
          </cell>
          <cell r="DL871">
            <v>0</v>
          </cell>
          <cell r="DM871">
            <v>0</v>
          </cell>
          <cell r="DN871">
            <v>0</v>
          </cell>
          <cell r="DO871">
            <v>0</v>
          </cell>
          <cell r="DP871">
            <v>0</v>
          </cell>
          <cell r="DQ871">
            <v>0</v>
          </cell>
          <cell r="DR871">
            <v>0</v>
          </cell>
          <cell r="DS871">
            <v>0</v>
          </cell>
          <cell r="DT871">
            <v>0</v>
          </cell>
          <cell r="DU871">
            <v>0</v>
          </cell>
          <cell r="DV871">
            <v>0</v>
          </cell>
          <cell r="DW871">
            <v>0</v>
          </cell>
          <cell r="DX871">
            <v>0</v>
          </cell>
          <cell r="DY871">
            <v>0</v>
          </cell>
          <cell r="DZ871">
            <v>0</v>
          </cell>
          <cell r="EA871">
            <v>0</v>
          </cell>
          <cell r="EB871">
            <v>0</v>
          </cell>
          <cell r="EC871">
            <v>0</v>
          </cell>
          <cell r="ED871">
            <v>0</v>
          </cell>
        </row>
        <row r="872"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  <cell r="BM872">
            <v>0</v>
          </cell>
          <cell r="BN872">
            <v>0</v>
          </cell>
          <cell r="BO872">
            <v>0</v>
          </cell>
          <cell r="BP872">
            <v>0</v>
          </cell>
          <cell r="BQ872">
            <v>0</v>
          </cell>
          <cell r="BR872">
            <v>0</v>
          </cell>
          <cell r="BS872">
            <v>0</v>
          </cell>
          <cell r="BT872">
            <v>0</v>
          </cell>
          <cell r="BU872">
            <v>0</v>
          </cell>
          <cell r="BV872">
            <v>0</v>
          </cell>
          <cell r="BW872">
            <v>0</v>
          </cell>
          <cell r="BX872">
            <v>0</v>
          </cell>
          <cell r="BY872">
            <v>0</v>
          </cell>
          <cell r="BZ872">
            <v>0</v>
          </cell>
          <cell r="CA872">
            <v>0</v>
          </cell>
          <cell r="CB872">
            <v>0</v>
          </cell>
          <cell r="CC872">
            <v>0</v>
          </cell>
          <cell r="CD872">
            <v>0</v>
          </cell>
          <cell r="CE872">
            <v>0</v>
          </cell>
          <cell r="CF872">
            <v>0</v>
          </cell>
          <cell r="CG872">
            <v>0</v>
          </cell>
          <cell r="CH872">
            <v>0</v>
          </cell>
          <cell r="CI872">
            <v>0</v>
          </cell>
          <cell r="CJ872">
            <v>0</v>
          </cell>
          <cell r="CK872">
            <v>0</v>
          </cell>
          <cell r="CL872">
            <v>0</v>
          </cell>
          <cell r="CM872">
            <v>0</v>
          </cell>
          <cell r="CN872">
            <v>0</v>
          </cell>
          <cell r="CO872">
            <v>0</v>
          </cell>
          <cell r="CP872">
            <v>0</v>
          </cell>
          <cell r="CQ872">
            <v>0</v>
          </cell>
          <cell r="CR872">
            <v>0</v>
          </cell>
          <cell r="CS872">
            <v>0</v>
          </cell>
          <cell r="CT872">
            <v>0</v>
          </cell>
          <cell r="CU872">
            <v>0</v>
          </cell>
          <cell r="CV872">
            <v>0</v>
          </cell>
          <cell r="CW872">
            <v>0</v>
          </cell>
          <cell r="CX872">
            <v>0</v>
          </cell>
          <cell r="CY872">
            <v>0</v>
          </cell>
          <cell r="CZ872">
            <v>0</v>
          </cell>
          <cell r="DA872">
            <v>0</v>
          </cell>
          <cell r="DB872">
            <v>0</v>
          </cell>
          <cell r="DC872">
            <v>0</v>
          </cell>
          <cell r="DD872">
            <v>0</v>
          </cell>
          <cell r="DE872">
            <v>0</v>
          </cell>
          <cell r="DF872">
            <v>0</v>
          </cell>
          <cell r="DG872">
            <v>0</v>
          </cell>
          <cell r="DH872">
            <v>0</v>
          </cell>
          <cell r="DI872">
            <v>0</v>
          </cell>
          <cell r="DJ872">
            <v>0</v>
          </cell>
          <cell r="DK872">
            <v>0</v>
          </cell>
          <cell r="DL872">
            <v>0</v>
          </cell>
          <cell r="DM872">
            <v>0</v>
          </cell>
          <cell r="DN872">
            <v>0</v>
          </cell>
          <cell r="DO872">
            <v>0</v>
          </cell>
          <cell r="DP872">
            <v>0</v>
          </cell>
          <cell r="DQ872">
            <v>0</v>
          </cell>
          <cell r="DR872">
            <v>0</v>
          </cell>
          <cell r="DS872">
            <v>0</v>
          </cell>
          <cell r="DT872">
            <v>0</v>
          </cell>
          <cell r="DU872">
            <v>0</v>
          </cell>
          <cell r="DV872">
            <v>0</v>
          </cell>
          <cell r="DW872">
            <v>0</v>
          </cell>
          <cell r="DX872">
            <v>0</v>
          </cell>
          <cell r="DY872">
            <v>0</v>
          </cell>
          <cell r="DZ872">
            <v>0</v>
          </cell>
          <cell r="EA872">
            <v>0</v>
          </cell>
          <cell r="EB872">
            <v>0</v>
          </cell>
          <cell r="EC872">
            <v>0</v>
          </cell>
          <cell r="ED872">
            <v>0</v>
          </cell>
        </row>
        <row r="873"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-1E-3</v>
          </cell>
          <cell r="Z873">
            <v>-1E-3</v>
          </cell>
          <cell r="AA873">
            <v>-1E-3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-1E-3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-1E-3</v>
          </cell>
          <cell r="AY873">
            <v>0</v>
          </cell>
          <cell r="AZ873">
            <v>0</v>
          </cell>
          <cell r="BA873">
            <v>-1E-3</v>
          </cell>
          <cell r="BB873">
            <v>0</v>
          </cell>
          <cell r="BC873">
            <v>0</v>
          </cell>
          <cell r="BD873">
            <v>0</v>
          </cell>
          <cell r="BE873">
            <v>0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0</v>
          </cell>
          <cell r="BL873">
            <v>0</v>
          </cell>
          <cell r="BM873">
            <v>0</v>
          </cell>
          <cell r="BN873">
            <v>0</v>
          </cell>
          <cell r="BO873">
            <v>0</v>
          </cell>
          <cell r="BP873">
            <v>0</v>
          </cell>
          <cell r="BQ873">
            <v>0</v>
          </cell>
          <cell r="BR873">
            <v>0</v>
          </cell>
          <cell r="BS873">
            <v>0</v>
          </cell>
          <cell r="BT873">
            <v>0</v>
          </cell>
          <cell r="BU873">
            <v>0</v>
          </cell>
          <cell r="BV873">
            <v>0</v>
          </cell>
          <cell r="BW873">
            <v>0</v>
          </cell>
          <cell r="BX873">
            <v>0</v>
          </cell>
          <cell r="BY873">
            <v>0</v>
          </cell>
          <cell r="BZ873">
            <v>0</v>
          </cell>
          <cell r="CA873">
            <v>0</v>
          </cell>
          <cell r="CB873">
            <v>0</v>
          </cell>
          <cell r="CC873">
            <v>0</v>
          </cell>
          <cell r="CD873">
            <v>0</v>
          </cell>
          <cell r="CE873">
            <v>0</v>
          </cell>
          <cell r="CF873">
            <v>0</v>
          </cell>
          <cell r="CG873">
            <v>0</v>
          </cell>
          <cell r="CH873">
            <v>0</v>
          </cell>
          <cell r="CI873">
            <v>0</v>
          </cell>
          <cell r="CJ873">
            <v>0</v>
          </cell>
          <cell r="CK873">
            <v>0</v>
          </cell>
          <cell r="CL873">
            <v>0</v>
          </cell>
          <cell r="CM873">
            <v>0</v>
          </cell>
          <cell r="CN873">
            <v>0</v>
          </cell>
          <cell r="CO873">
            <v>0</v>
          </cell>
          <cell r="CP873">
            <v>0</v>
          </cell>
          <cell r="CQ873">
            <v>0</v>
          </cell>
          <cell r="CR873">
            <v>0</v>
          </cell>
          <cell r="CS873">
            <v>0</v>
          </cell>
          <cell r="CT873">
            <v>0</v>
          </cell>
          <cell r="CU873">
            <v>0</v>
          </cell>
          <cell r="CV873">
            <v>0</v>
          </cell>
          <cell r="CW873">
            <v>0</v>
          </cell>
          <cell r="CX873">
            <v>0</v>
          </cell>
          <cell r="CY873">
            <v>0</v>
          </cell>
          <cell r="CZ873">
            <v>0</v>
          </cell>
          <cell r="DA873">
            <v>0</v>
          </cell>
          <cell r="DB873">
            <v>0</v>
          </cell>
          <cell r="DC873">
            <v>0</v>
          </cell>
          <cell r="DD873">
            <v>0</v>
          </cell>
          <cell r="DE873">
            <v>0</v>
          </cell>
          <cell r="DF873">
            <v>0</v>
          </cell>
          <cell r="DG873">
            <v>0</v>
          </cell>
          <cell r="DH873">
            <v>0</v>
          </cell>
          <cell r="DI873">
            <v>0</v>
          </cell>
          <cell r="DJ873">
            <v>0</v>
          </cell>
          <cell r="DK873">
            <v>0</v>
          </cell>
          <cell r="DL873">
            <v>0</v>
          </cell>
          <cell r="DM873">
            <v>0</v>
          </cell>
          <cell r="DN873">
            <v>0</v>
          </cell>
          <cell r="DO873">
            <v>0</v>
          </cell>
          <cell r="DP873">
            <v>0</v>
          </cell>
          <cell r="DQ873">
            <v>0</v>
          </cell>
          <cell r="DR873">
            <v>0</v>
          </cell>
          <cell r="DS873">
            <v>0</v>
          </cell>
          <cell r="DT873">
            <v>0</v>
          </cell>
          <cell r="DU873">
            <v>0</v>
          </cell>
          <cell r="DV873">
            <v>0</v>
          </cell>
          <cell r="DW873">
            <v>0</v>
          </cell>
          <cell r="DX873">
            <v>0</v>
          </cell>
          <cell r="DY873">
            <v>0</v>
          </cell>
          <cell r="DZ873">
            <v>0</v>
          </cell>
          <cell r="EA873">
            <v>0</v>
          </cell>
          <cell r="EB873">
            <v>0</v>
          </cell>
          <cell r="EC873">
            <v>0</v>
          </cell>
          <cell r="ED873">
            <v>0</v>
          </cell>
        </row>
        <row r="874"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  <cell r="BM874">
            <v>0</v>
          </cell>
          <cell r="BN874">
            <v>0</v>
          </cell>
          <cell r="BO874">
            <v>0</v>
          </cell>
          <cell r="BP874">
            <v>0</v>
          </cell>
          <cell r="BQ874">
            <v>0</v>
          </cell>
          <cell r="BR874">
            <v>0</v>
          </cell>
          <cell r="BS874">
            <v>0</v>
          </cell>
          <cell r="BT874">
            <v>0</v>
          </cell>
          <cell r="BU874">
            <v>0</v>
          </cell>
          <cell r="BV874">
            <v>0</v>
          </cell>
          <cell r="BW874">
            <v>0</v>
          </cell>
          <cell r="BX874">
            <v>0</v>
          </cell>
          <cell r="BY874">
            <v>0</v>
          </cell>
          <cell r="BZ874">
            <v>0</v>
          </cell>
          <cell r="CA874">
            <v>0</v>
          </cell>
          <cell r="CB874">
            <v>0</v>
          </cell>
          <cell r="CC874">
            <v>0</v>
          </cell>
          <cell r="CD874">
            <v>0</v>
          </cell>
          <cell r="CE874">
            <v>0</v>
          </cell>
          <cell r="CF874">
            <v>0</v>
          </cell>
          <cell r="CG874">
            <v>0</v>
          </cell>
          <cell r="CH874">
            <v>0</v>
          </cell>
          <cell r="CI874">
            <v>0</v>
          </cell>
          <cell r="CJ874">
            <v>0</v>
          </cell>
          <cell r="CK874">
            <v>0</v>
          </cell>
          <cell r="CL874">
            <v>0</v>
          </cell>
          <cell r="CM874">
            <v>0</v>
          </cell>
          <cell r="CN874">
            <v>0</v>
          </cell>
          <cell r="CO874">
            <v>0</v>
          </cell>
          <cell r="CP874">
            <v>0</v>
          </cell>
          <cell r="CQ874">
            <v>0</v>
          </cell>
          <cell r="CR874">
            <v>0</v>
          </cell>
          <cell r="CS874">
            <v>0</v>
          </cell>
          <cell r="CT874">
            <v>0</v>
          </cell>
          <cell r="CU874">
            <v>0</v>
          </cell>
          <cell r="CV874">
            <v>0</v>
          </cell>
          <cell r="CW874">
            <v>0</v>
          </cell>
          <cell r="CX874">
            <v>0</v>
          </cell>
          <cell r="CY874">
            <v>0</v>
          </cell>
          <cell r="CZ874">
            <v>0</v>
          </cell>
          <cell r="DA874">
            <v>0</v>
          </cell>
          <cell r="DB874">
            <v>0</v>
          </cell>
          <cell r="DC874">
            <v>0</v>
          </cell>
          <cell r="DD874">
            <v>0</v>
          </cell>
          <cell r="DE874">
            <v>0</v>
          </cell>
          <cell r="DF874">
            <v>0</v>
          </cell>
          <cell r="DG874">
            <v>0</v>
          </cell>
          <cell r="DH874">
            <v>0</v>
          </cell>
          <cell r="DI874">
            <v>0</v>
          </cell>
          <cell r="DJ874">
            <v>0</v>
          </cell>
          <cell r="DK874">
            <v>0</v>
          </cell>
          <cell r="DL874">
            <v>0</v>
          </cell>
          <cell r="DM874">
            <v>0</v>
          </cell>
          <cell r="DN874">
            <v>0</v>
          </cell>
          <cell r="DO874">
            <v>0</v>
          </cell>
          <cell r="DP874">
            <v>0</v>
          </cell>
          <cell r="DQ874">
            <v>0</v>
          </cell>
          <cell r="DR874">
            <v>0</v>
          </cell>
          <cell r="DS874">
            <v>0</v>
          </cell>
          <cell r="DT874">
            <v>0</v>
          </cell>
          <cell r="DU874">
            <v>0</v>
          </cell>
          <cell r="DV874">
            <v>0</v>
          </cell>
          <cell r="DW874">
            <v>0</v>
          </cell>
          <cell r="DX874">
            <v>0</v>
          </cell>
          <cell r="DY874">
            <v>0</v>
          </cell>
          <cell r="DZ874">
            <v>0</v>
          </cell>
          <cell r="EA874">
            <v>0</v>
          </cell>
          <cell r="EB874">
            <v>0</v>
          </cell>
          <cell r="EC874">
            <v>0</v>
          </cell>
          <cell r="ED874">
            <v>0</v>
          </cell>
        </row>
        <row r="875"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-1E-3</v>
          </cell>
          <cell r="L875">
            <v>-2E-3</v>
          </cell>
          <cell r="M875">
            <v>-1E-3</v>
          </cell>
          <cell r="N875">
            <v>-1E-3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-1E-3</v>
          </cell>
          <cell r="Z875">
            <v>-1E-3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-1E-3</v>
          </cell>
          <cell r="AM875">
            <v>-1E-3</v>
          </cell>
          <cell r="AN875">
            <v>0</v>
          </cell>
          <cell r="AO875">
            <v>0</v>
          </cell>
          <cell r="AP875">
            <v>0</v>
          </cell>
          <cell r="AQ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0</v>
          </cell>
          <cell r="AX875">
            <v>0</v>
          </cell>
          <cell r="AY875">
            <v>-1E-3</v>
          </cell>
          <cell r="AZ875">
            <v>-1E-3</v>
          </cell>
          <cell r="BA875">
            <v>0</v>
          </cell>
          <cell r="BB875">
            <v>0</v>
          </cell>
          <cell r="BC875">
            <v>0</v>
          </cell>
          <cell r="BD875">
            <v>0</v>
          </cell>
          <cell r="BE875">
            <v>0</v>
          </cell>
          <cell r="BF875">
            <v>0</v>
          </cell>
          <cell r="BG875">
            <v>0</v>
          </cell>
          <cell r="BH875">
            <v>0</v>
          </cell>
          <cell r="BI875">
            <v>0</v>
          </cell>
          <cell r="BJ875">
            <v>0</v>
          </cell>
          <cell r="BK875">
            <v>0</v>
          </cell>
          <cell r="BL875">
            <v>0</v>
          </cell>
          <cell r="BM875">
            <v>0</v>
          </cell>
          <cell r="BN875">
            <v>0</v>
          </cell>
          <cell r="BO875">
            <v>0</v>
          </cell>
          <cell r="BP875">
            <v>0</v>
          </cell>
          <cell r="BQ875">
            <v>0</v>
          </cell>
          <cell r="BR875">
            <v>0</v>
          </cell>
          <cell r="BS875">
            <v>0</v>
          </cell>
          <cell r="BT875">
            <v>0</v>
          </cell>
          <cell r="BU875">
            <v>0</v>
          </cell>
          <cell r="BV875">
            <v>0</v>
          </cell>
          <cell r="BW875">
            <v>0</v>
          </cell>
          <cell r="BX875">
            <v>0</v>
          </cell>
          <cell r="BY875">
            <v>0</v>
          </cell>
          <cell r="BZ875">
            <v>0</v>
          </cell>
          <cell r="CA875">
            <v>0</v>
          </cell>
          <cell r="CB875">
            <v>0</v>
          </cell>
          <cell r="CC875">
            <v>0</v>
          </cell>
          <cell r="CD875">
            <v>0</v>
          </cell>
          <cell r="CE875">
            <v>0</v>
          </cell>
          <cell r="CF875">
            <v>0</v>
          </cell>
          <cell r="CG875">
            <v>0</v>
          </cell>
          <cell r="CH875">
            <v>0</v>
          </cell>
          <cell r="CI875">
            <v>0</v>
          </cell>
          <cell r="CJ875">
            <v>0</v>
          </cell>
          <cell r="CK875">
            <v>0</v>
          </cell>
          <cell r="CL875">
            <v>0</v>
          </cell>
          <cell r="CM875">
            <v>0</v>
          </cell>
          <cell r="CN875">
            <v>0</v>
          </cell>
          <cell r="CO875">
            <v>0</v>
          </cell>
          <cell r="CP875">
            <v>0</v>
          </cell>
          <cell r="CQ875">
            <v>0</v>
          </cell>
          <cell r="CR875">
            <v>0</v>
          </cell>
          <cell r="CS875">
            <v>0</v>
          </cell>
          <cell r="CT875">
            <v>0</v>
          </cell>
          <cell r="CU875">
            <v>0</v>
          </cell>
          <cell r="CV875">
            <v>0</v>
          </cell>
          <cell r="CW875">
            <v>0</v>
          </cell>
          <cell r="CX875">
            <v>0</v>
          </cell>
          <cell r="CY875">
            <v>0</v>
          </cell>
          <cell r="CZ875">
            <v>0</v>
          </cell>
          <cell r="DA875">
            <v>0</v>
          </cell>
          <cell r="DB875">
            <v>0</v>
          </cell>
          <cell r="DC875">
            <v>0</v>
          </cell>
          <cell r="DD875">
            <v>0</v>
          </cell>
          <cell r="DE875">
            <v>0</v>
          </cell>
          <cell r="DF875">
            <v>0</v>
          </cell>
          <cell r="DG875">
            <v>0</v>
          </cell>
          <cell r="DH875">
            <v>0</v>
          </cell>
          <cell r="DI875">
            <v>0</v>
          </cell>
          <cell r="DJ875">
            <v>0</v>
          </cell>
          <cell r="DK875">
            <v>0</v>
          </cell>
          <cell r="DL875">
            <v>0</v>
          </cell>
          <cell r="DM875">
            <v>0</v>
          </cell>
          <cell r="DN875">
            <v>0</v>
          </cell>
          <cell r="DO875">
            <v>0</v>
          </cell>
          <cell r="DP875">
            <v>0</v>
          </cell>
          <cell r="DQ875">
            <v>0</v>
          </cell>
          <cell r="DR875">
            <v>0</v>
          </cell>
          <cell r="DS875">
            <v>0</v>
          </cell>
          <cell r="DT875">
            <v>0</v>
          </cell>
          <cell r="DU875">
            <v>0</v>
          </cell>
          <cell r="DV875">
            <v>0</v>
          </cell>
          <cell r="DW875">
            <v>0</v>
          </cell>
          <cell r="DX875">
            <v>0</v>
          </cell>
          <cell r="DY875">
            <v>0</v>
          </cell>
          <cell r="DZ875">
            <v>-1E-3</v>
          </cell>
          <cell r="EA875">
            <v>0</v>
          </cell>
          <cell r="EB875">
            <v>0</v>
          </cell>
          <cell r="EC875">
            <v>0</v>
          </cell>
          <cell r="ED875">
            <v>0</v>
          </cell>
        </row>
        <row r="876"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-1E-3</v>
          </cell>
          <cell r="AT876">
            <v>0</v>
          </cell>
          <cell r="AU876">
            <v>0</v>
          </cell>
          <cell r="AV876">
            <v>0</v>
          </cell>
          <cell r="AW876">
            <v>0</v>
          </cell>
          <cell r="AX876">
            <v>0</v>
          </cell>
          <cell r="AY876">
            <v>0</v>
          </cell>
          <cell r="AZ876">
            <v>0</v>
          </cell>
          <cell r="BA876">
            <v>-1E-3</v>
          </cell>
          <cell r="BB876">
            <v>0</v>
          </cell>
          <cell r="BC876">
            <v>0</v>
          </cell>
          <cell r="BD876">
            <v>0</v>
          </cell>
          <cell r="BE876">
            <v>0</v>
          </cell>
          <cell r="BF876">
            <v>0</v>
          </cell>
          <cell r="BG876">
            <v>0</v>
          </cell>
          <cell r="BH876">
            <v>0</v>
          </cell>
          <cell r="BI876">
            <v>0</v>
          </cell>
          <cell r="BJ876">
            <v>0</v>
          </cell>
          <cell r="BK876">
            <v>0</v>
          </cell>
          <cell r="BL876">
            <v>0</v>
          </cell>
          <cell r="BM876">
            <v>0</v>
          </cell>
          <cell r="BN876">
            <v>0</v>
          </cell>
          <cell r="BO876">
            <v>0</v>
          </cell>
          <cell r="BP876">
            <v>0</v>
          </cell>
          <cell r="BQ876">
            <v>0</v>
          </cell>
          <cell r="BR876">
            <v>0</v>
          </cell>
          <cell r="BS876">
            <v>0</v>
          </cell>
          <cell r="BT876">
            <v>1E-3</v>
          </cell>
          <cell r="BU876">
            <v>0</v>
          </cell>
          <cell r="BV876">
            <v>0</v>
          </cell>
          <cell r="BW876">
            <v>0</v>
          </cell>
          <cell r="BX876">
            <v>0</v>
          </cell>
          <cell r="BY876">
            <v>0</v>
          </cell>
          <cell r="BZ876">
            <v>0</v>
          </cell>
          <cell r="CA876">
            <v>-1E-3</v>
          </cell>
          <cell r="CB876">
            <v>0</v>
          </cell>
          <cell r="CC876">
            <v>0</v>
          </cell>
          <cell r="CD876">
            <v>0</v>
          </cell>
          <cell r="CE876">
            <v>0</v>
          </cell>
          <cell r="CF876">
            <v>0</v>
          </cell>
          <cell r="CG876">
            <v>0</v>
          </cell>
          <cell r="CH876">
            <v>0</v>
          </cell>
          <cell r="CI876">
            <v>0</v>
          </cell>
          <cell r="CJ876">
            <v>0</v>
          </cell>
          <cell r="CK876">
            <v>0</v>
          </cell>
          <cell r="CL876">
            <v>0</v>
          </cell>
          <cell r="CM876">
            <v>0</v>
          </cell>
          <cell r="CN876">
            <v>0</v>
          </cell>
          <cell r="CO876">
            <v>0</v>
          </cell>
          <cell r="CP876">
            <v>0</v>
          </cell>
          <cell r="CQ876">
            <v>0</v>
          </cell>
          <cell r="CR876">
            <v>0</v>
          </cell>
          <cell r="CS876">
            <v>0</v>
          </cell>
          <cell r="CT876">
            <v>0</v>
          </cell>
          <cell r="CU876">
            <v>0</v>
          </cell>
          <cell r="CV876">
            <v>0</v>
          </cell>
          <cell r="CW876">
            <v>0</v>
          </cell>
          <cell r="CX876">
            <v>0</v>
          </cell>
          <cell r="CY876">
            <v>0</v>
          </cell>
          <cell r="CZ876">
            <v>0</v>
          </cell>
          <cell r="DA876">
            <v>0</v>
          </cell>
          <cell r="DB876">
            <v>0</v>
          </cell>
          <cell r="DC876">
            <v>0</v>
          </cell>
          <cell r="DD876">
            <v>0</v>
          </cell>
          <cell r="DE876">
            <v>0</v>
          </cell>
          <cell r="DF876">
            <v>0</v>
          </cell>
          <cell r="DG876">
            <v>0</v>
          </cell>
          <cell r="DH876">
            <v>0</v>
          </cell>
          <cell r="DI876">
            <v>0</v>
          </cell>
          <cell r="DJ876">
            <v>0</v>
          </cell>
          <cell r="DK876">
            <v>0</v>
          </cell>
          <cell r="DL876">
            <v>0</v>
          </cell>
          <cell r="DM876">
            <v>0</v>
          </cell>
          <cell r="DN876">
            <v>0</v>
          </cell>
          <cell r="DO876">
            <v>0</v>
          </cell>
          <cell r="DP876">
            <v>0</v>
          </cell>
          <cell r="DQ876">
            <v>0</v>
          </cell>
          <cell r="DR876">
            <v>0</v>
          </cell>
          <cell r="DS876">
            <v>0</v>
          </cell>
          <cell r="DT876">
            <v>0</v>
          </cell>
          <cell r="DU876">
            <v>0</v>
          </cell>
          <cell r="DV876">
            <v>0</v>
          </cell>
          <cell r="DW876">
            <v>0</v>
          </cell>
          <cell r="DX876">
            <v>0</v>
          </cell>
          <cell r="DY876">
            <v>0</v>
          </cell>
          <cell r="DZ876">
            <v>0</v>
          </cell>
          <cell r="EA876">
            <v>0</v>
          </cell>
          <cell r="EB876">
            <v>0</v>
          </cell>
          <cell r="EC876">
            <v>0</v>
          </cell>
          <cell r="ED876">
            <v>0</v>
          </cell>
        </row>
        <row r="877"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O877">
            <v>0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V877">
            <v>0</v>
          </cell>
          <cell r="AW877">
            <v>0</v>
          </cell>
          <cell r="AX877">
            <v>-1E-3</v>
          </cell>
          <cell r="AY877">
            <v>0</v>
          </cell>
          <cell r="AZ877">
            <v>0</v>
          </cell>
          <cell r="BA877">
            <v>-1E-3</v>
          </cell>
          <cell r="BB877">
            <v>-1E-3</v>
          </cell>
          <cell r="BC877">
            <v>0</v>
          </cell>
          <cell r="BD877">
            <v>0</v>
          </cell>
          <cell r="BE877">
            <v>0</v>
          </cell>
          <cell r="BF877">
            <v>0</v>
          </cell>
          <cell r="BG877">
            <v>0</v>
          </cell>
          <cell r="BH877">
            <v>0</v>
          </cell>
          <cell r="BI877">
            <v>0</v>
          </cell>
          <cell r="BJ877">
            <v>0</v>
          </cell>
          <cell r="BK877">
            <v>0</v>
          </cell>
          <cell r="BL877">
            <v>0</v>
          </cell>
          <cell r="BM877">
            <v>0</v>
          </cell>
          <cell r="BN877">
            <v>0</v>
          </cell>
          <cell r="BO877">
            <v>0</v>
          </cell>
          <cell r="BP877">
            <v>0</v>
          </cell>
          <cell r="BQ877">
            <v>0</v>
          </cell>
          <cell r="BR877">
            <v>0</v>
          </cell>
          <cell r="BS877">
            <v>0</v>
          </cell>
          <cell r="BT877">
            <v>0</v>
          </cell>
          <cell r="BU877">
            <v>0</v>
          </cell>
          <cell r="BV877">
            <v>0</v>
          </cell>
          <cell r="BW877">
            <v>0</v>
          </cell>
          <cell r="BX877">
            <v>0</v>
          </cell>
          <cell r="BY877">
            <v>0</v>
          </cell>
          <cell r="BZ877">
            <v>0</v>
          </cell>
          <cell r="CA877">
            <v>-1E-3</v>
          </cell>
          <cell r="CB877">
            <v>0</v>
          </cell>
          <cell r="CC877">
            <v>0</v>
          </cell>
          <cell r="CD877">
            <v>0</v>
          </cell>
          <cell r="CE877">
            <v>0</v>
          </cell>
          <cell r="CF877">
            <v>0</v>
          </cell>
          <cell r="CG877">
            <v>0</v>
          </cell>
          <cell r="CH877">
            <v>0</v>
          </cell>
          <cell r="CI877">
            <v>0</v>
          </cell>
          <cell r="CJ877">
            <v>0</v>
          </cell>
          <cell r="CK877">
            <v>0</v>
          </cell>
          <cell r="CL877">
            <v>0</v>
          </cell>
          <cell r="CM877">
            <v>0</v>
          </cell>
          <cell r="CN877">
            <v>0</v>
          </cell>
          <cell r="CO877">
            <v>0</v>
          </cell>
          <cell r="CP877">
            <v>0</v>
          </cell>
          <cell r="CQ877">
            <v>0</v>
          </cell>
          <cell r="CR877">
            <v>0</v>
          </cell>
          <cell r="CS877">
            <v>0</v>
          </cell>
          <cell r="CT877">
            <v>0</v>
          </cell>
          <cell r="CU877">
            <v>0</v>
          </cell>
          <cell r="CV877">
            <v>0</v>
          </cell>
          <cell r="CW877">
            <v>0</v>
          </cell>
          <cell r="CX877">
            <v>0</v>
          </cell>
          <cell r="CY877">
            <v>0</v>
          </cell>
          <cell r="CZ877">
            <v>0</v>
          </cell>
          <cell r="DA877">
            <v>0</v>
          </cell>
          <cell r="DB877">
            <v>0</v>
          </cell>
          <cell r="DC877">
            <v>0</v>
          </cell>
          <cell r="DD877">
            <v>0</v>
          </cell>
          <cell r="DE877">
            <v>0</v>
          </cell>
          <cell r="DF877">
            <v>0</v>
          </cell>
          <cell r="DG877">
            <v>0</v>
          </cell>
          <cell r="DH877">
            <v>0</v>
          </cell>
          <cell r="DI877">
            <v>0</v>
          </cell>
          <cell r="DJ877">
            <v>0</v>
          </cell>
          <cell r="DK877">
            <v>0</v>
          </cell>
          <cell r="DL877">
            <v>0</v>
          </cell>
          <cell r="DM877">
            <v>0</v>
          </cell>
          <cell r="DN877">
            <v>0</v>
          </cell>
          <cell r="DO877">
            <v>0</v>
          </cell>
          <cell r="DP877">
            <v>0</v>
          </cell>
          <cell r="DQ877">
            <v>0</v>
          </cell>
          <cell r="DR877">
            <v>0</v>
          </cell>
          <cell r="DS877">
            <v>0</v>
          </cell>
          <cell r="DT877">
            <v>0</v>
          </cell>
          <cell r="DU877">
            <v>0</v>
          </cell>
          <cell r="DV877">
            <v>0</v>
          </cell>
          <cell r="DW877">
            <v>0</v>
          </cell>
          <cell r="DX877">
            <v>0</v>
          </cell>
          <cell r="DY877">
            <v>0</v>
          </cell>
          <cell r="DZ877">
            <v>0</v>
          </cell>
          <cell r="EA877">
            <v>0</v>
          </cell>
          <cell r="EB877">
            <v>0</v>
          </cell>
          <cell r="EC877">
            <v>0</v>
          </cell>
          <cell r="ED877">
            <v>0</v>
          </cell>
        </row>
        <row r="878"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-1E-3</v>
          </cell>
          <cell r="Z878">
            <v>-1E-3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-1E-3</v>
          </cell>
          <cell r="AM878">
            <v>-1E-3</v>
          </cell>
          <cell r="AN878">
            <v>-1E-3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-1E-3</v>
          </cell>
          <cell r="AZ878">
            <v>-1E-3</v>
          </cell>
          <cell r="BA878">
            <v>-1E-3</v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0</v>
          </cell>
          <cell r="BQ878">
            <v>0</v>
          </cell>
          <cell r="BR878">
            <v>0</v>
          </cell>
          <cell r="BS878">
            <v>0</v>
          </cell>
          <cell r="BT878">
            <v>0</v>
          </cell>
          <cell r="BU878">
            <v>0</v>
          </cell>
          <cell r="BV878">
            <v>0</v>
          </cell>
          <cell r="BW878">
            <v>0</v>
          </cell>
          <cell r="BX878">
            <v>0</v>
          </cell>
          <cell r="BY878">
            <v>0</v>
          </cell>
          <cell r="BZ878">
            <v>0</v>
          </cell>
          <cell r="CA878">
            <v>0</v>
          </cell>
          <cell r="CB878">
            <v>0</v>
          </cell>
          <cell r="CC878">
            <v>0</v>
          </cell>
          <cell r="CD878">
            <v>0</v>
          </cell>
          <cell r="CE878">
            <v>0</v>
          </cell>
          <cell r="CF878">
            <v>0</v>
          </cell>
          <cell r="CG878">
            <v>0</v>
          </cell>
          <cell r="CH878">
            <v>0</v>
          </cell>
          <cell r="CI878">
            <v>0</v>
          </cell>
          <cell r="CJ878">
            <v>0</v>
          </cell>
          <cell r="CK878">
            <v>0</v>
          </cell>
          <cell r="CL878">
            <v>0</v>
          </cell>
          <cell r="CM878">
            <v>0</v>
          </cell>
          <cell r="CN878">
            <v>0</v>
          </cell>
          <cell r="CO878">
            <v>0</v>
          </cell>
          <cell r="CP878">
            <v>0</v>
          </cell>
          <cell r="CQ878">
            <v>0</v>
          </cell>
          <cell r="CR878">
            <v>0</v>
          </cell>
          <cell r="CS878">
            <v>0</v>
          </cell>
          <cell r="CT878">
            <v>0</v>
          </cell>
          <cell r="CU878">
            <v>0</v>
          </cell>
          <cell r="CV878">
            <v>0</v>
          </cell>
          <cell r="CW878">
            <v>0</v>
          </cell>
          <cell r="CX878">
            <v>0</v>
          </cell>
          <cell r="CY878">
            <v>0</v>
          </cell>
          <cell r="CZ878">
            <v>0</v>
          </cell>
          <cell r="DA878">
            <v>0</v>
          </cell>
          <cell r="DB878">
            <v>0</v>
          </cell>
          <cell r="DC878">
            <v>0</v>
          </cell>
          <cell r="DD878">
            <v>0</v>
          </cell>
          <cell r="DE878">
            <v>0</v>
          </cell>
          <cell r="DF878">
            <v>0</v>
          </cell>
          <cell r="DG878">
            <v>0</v>
          </cell>
          <cell r="DH878">
            <v>0</v>
          </cell>
          <cell r="DI878">
            <v>0</v>
          </cell>
          <cell r="DJ878">
            <v>0</v>
          </cell>
          <cell r="DK878">
            <v>0</v>
          </cell>
          <cell r="DL878">
            <v>0</v>
          </cell>
          <cell r="DM878">
            <v>0</v>
          </cell>
          <cell r="DN878">
            <v>0</v>
          </cell>
          <cell r="DO878">
            <v>0</v>
          </cell>
          <cell r="DP878">
            <v>0</v>
          </cell>
          <cell r="DQ878">
            <v>0</v>
          </cell>
          <cell r="DR878">
            <v>0</v>
          </cell>
          <cell r="DS878">
            <v>0</v>
          </cell>
          <cell r="DT878">
            <v>0</v>
          </cell>
          <cell r="DU878">
            <v>0</v>
          </cell>
          <cell r="DV878">
            <v>0</v>
          </cell>
          <cell r="DW878">
            <v>0</v>
          </cell>
          <cell r="DX878">
            <v>0</v>
          </cell>
          <cell r="DY878">
            <v>0</v>
          </cell>
          <cell r="DZ878">
            <v>0</v>
          </cell>
          <cell r="EA878">
            <v>0</v>
          </cell>
          <cell r="EB878">
            <v>0</v>
          </cell>
          <cell r="EC878">
            <v>0</v>
          </cell>
          <cell r="ED878">
            <v>0</v>
          </cell>
        </row>
        <row r="879"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-1E-3</v>
          </cell>
          <cell r="M879">
            <v>-1E-3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-1E-3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AZ879">
            <v>-1E-3</v>
          </cell>
          <cell r="BA879">
            <v>0</v>
          </cell>
          <cell r="BB879">
            <v>0</v>
          </cell>
          <cell r="BC879">
            <v>0</v>
          </cell>
          <cell r="BD879">
            <v>0</v>
          </cell>
          <cell r="BE879">
            <v>0</v>
          </cell>
          <cell r="BF879">
            <v>0</v>
          </cell>
          <cell r="BG879">
            <v>0</v>
          </cell>
          <cell r="BH879">
            <v>0</v>
          </cell>
          <cell r="BI879">
            <v>0</v>
          </cell>
          <cell r="BJ879">
            <v>0</v>
          </cell>
          <cell r="BK879">
            <v>0</v>
          </cell>
          <cell r="BL879">
            <v>0</v>
          </cell>
          <cell r="BM879">
            <v>0</v>
          </cell>
          <cell r="BN879">
            <v>0</v>
          </cell>
          <cell r="BO879">
            <v>0</v>
          </cell>
          <cell r="BP879">
            <v>0</v>
          </cell>
          <cell r="BQ879">
            <v>0</v>
          </cell>
          <cell r="BR879">
            <v>0</v>
          </cell>
          <cell r="BS879">
            <v>0</v>
          </cell>
          <cell r="BT879">
            <v>0</v>
          </cell>
          <cell r="BU879">
            <v>0</v>
          </cell>
          <cell r="BV879">
            <v>0</v>
          </cell>
          <cell r="BW879">
            <v>0</v>
          </cell>
          <cell r="BX879">
            <v>0</v>
          </cell>
          <cell r="BY879">
            <v>0</v>
          </cell>
          <cell r="BZ879">
            <v>0</v>
          </cell>
          <cell r="CA879">
            <v>0</v>
          </cell>
          <cell r="CB879">
            <v>0</v>
          </cell>
          <cell r="CC879">
            <v>0</v>
          </cell>
          <cell r="CD879">
            <v>0</v>
          </cell>
          <cell r="CE879">
            <v>0</v>
          </cell>
          <cell r="CF879">
            <v>0</v>
          </cell>
          <cell r="CG879">
            <v>0</v>
          </cell>
          <cell r="CH879">
            <v>0</v>
          </cell>
          <cell r="CI879">
            <v>0</v>
          </cell>
          <cell r="CJ879">
            <v>0</v>
          </cell>
          <cell r="CK879">
            <v>0</v>
          </cell>
          <cell r="CL879">
            <v>0</v>
          </cell>
          <cell r="CM879">
            <v>0</v>
          </cell>
          <cell r="CN879">
            <v>0</v>
          </cell>
          <cell r="CO879">
            <v>0</v>
          </cell>
          <cell r="CP879">
            <v>0</v>
          </cell>
          <cell r="CQ879">
            <v>0</v>
          </cell>
          <cell r="CR879">
            <v>0</v>
          </cell>
          <cell r="CS879">
            <v>0</v>
          </cell>
          <cell r="CT879">
            <v>0</v>
          </cell>
          <cell r="CU879">
            <v>0</v>
          </cell>
          <cell r="CV879">
            <v>0</v>
          </cell>
          <cell r="CW879">
            <v>0</v>
          </cell>
          <cell r="CX879">
            <v>0</v>
          </cell>
          <cell r="CY879">
            <v>0</v>
          </cell>
          <cell r="CZ879">
            <v>0</v>
          </cell>
          <cell r="DA879">
            <v>0</v>
          </cell>
          <cell r="DB879">
            <v>0</v>
          </cell>
          <cell r="DC879">
            <v>0</v>
          </cell>
          <cell r="DD879">
            <v>0</v>
          </cell>
          <cell r="DE879">
            <v>0</v>
          </cell>
          <cell r="DF879">
            <v>0</v>
          </cell>
          <cell r="DG879">
            <v>0</v>
          </cell>
          <cell r="DH879">
            <v>0</v>
          </cell>
          <cell r="DI879">
            <v>0</v>
          </cell>
          <cell r="DJ879">
            <v>0</v>
          </cell>
          <cell r="DK879">
            <v>0</v>
          </cell>
          <cell r="DL879">
            <v>0</v>
          </cell>
          <cell r="DM879">
            <v>0</v>
          </cell>
          <cell r="DN879">
            <v>0</v>
          </cell>
          <cell r="DO879">
            <v>0</v>
          </cell>
          <cell r="DP879">
            <v>0</v>
          </cell>
          <cell r="DQ879">
            <v>0</v>
          </cell>
          <cell r="DR879">
            <v>0</v>
          </cell>
          <cell r="DS879">
            <v>0</v>
          </cell>
          <cell r="DT879">
            <v>0</v>
          </cell>
          <cell r="DU879">
            <v>0</v>
          </cell>
          <cell r="DV879">
            <v>0</v>
          </cell>
          <cell r="DW879">
            <v>0</v>
          </cell>
          <cell r="DX879">
            <v>0</v>
          </cell>
          <cell r="DY879">
            <v>0</v>
          </cell>
          <cell r="DZ879">
            <v>-1E-3</v>
          </cell>
          <cell r="EA879">
            <v>0</v>
          </cell>
          <cell r="EB879">
            <v>0</v>
          </cell>
          <cell r="EC879">
            <v>0</v>
          </cell>
          <cell r="ED879">
            <v>0</v>
          </cell>
        </row>
        <row r="881"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  <cell r="BD881">
            <v>0</v>
          </cell>
          <cell r="BE881">
            <v>0</v>
          </cell>
          <cell r="BF881">
            <v>0</v>
          </cell>
          <cell r="BG881">
            <v>0</v>
          </cell>
          <cell r="BH881">
            <v>0</v>
          </cell>
          <cell r="BI881">
            <v>0</v>
          </cell>
          <cell r="BJ881">
            <v>0</v>
          </cell>
          <cell r="BK881">
            <v>0</v>
          </cell>
          <cell r="BL881">
            <v>0</v>
          </cell>
          <cell r="BM881">
            <v>0</v>
          </cell>
          <cell r="BN881">
            <v>0</v>
          </cell>
          <cell r="BO881">
            <v>0</v>
          </cell>
          <cell r="BP881">
            <v>0</v>
          </cell>
          <cell r="BQ881">
            <v>0</v>
          </cell>
          <cell r="BR881">
            <v>0</v>
          </cell>
          <cell r="BS881">
            <v>0</v>
          </cell>
          <cell r="BT881">
            <v>0</v>
          </cell>
          <cell r="BU881">
            <v>0</v>
          </cell>
          <cell r="BV881">
            <v>0</v>
          </cell>
          <cell r="BW881">
            <v>0</v>
          </cell>
          <cell r="BX881">
            <v>0</v>
          </cell>
          <cell r="BY881">
            <v>0</v>
          </cell>
          <cell r="BZ881">
            <v>0</v>
          </cell>
          <cell r="CA881">
            <v>0</v>
          </cell>
          <cell r="CB881">
            <v>0</v>
          </cell>
          <cell r="CC881">
            <v>0</v>
          </cell>
          <cell r="CD881">
            <v>0</v>
          </cell>
          <cell r="CE881">
            <v>0</v>
          </cell>
          <cell r="CF881">
            <v>0</v>
          </cell>
          <cell r="CG881">
            <v>0</v>
          </cell>
          <cell r="CH881">
            <v>0</v>
          </cell>
          <cell r="CI881">
            <v>0</v>
          </cell>
          <cell r="CJ881">
            <v>0</v>
          </cell>
          <cell r="CK881">
            <v>0</v>
          </cell>
          <cell r="CL881">
            <v>0</v>
          </cell>
          <cell r="CM881">
            <v>0</v>
          </cell>
          <cell r="CN881">
            <v>0</v>
          </cell>
          <cell r="CO881">
            <v>0</v>
          </cell>
          <cell r="CP881">
            <v>0</v>
          </cell>
          <cell r="CQ881">
            <v>0</v>
          </cell>
          <cell r="CR881">
            <v>0</v>
          </cell>
          <cell r="CS881">
            <v>0</v>
          </cell>
          <cell r="CT881">
            <v>0</v>
          </cell>
          <cell r="CU881">
            <v>0</v>
          </cell>
          <cell r="CV881">
            <v>0</v>
          </cell>
          <cell r="CW881">
            <v>0</v>
          </cell>
          <cell r="CX881">
            <v>0</v>
          </cell>
          <cell r="CY881">
            <v>0</v>
          </cell>
          <cell r="CZ881">
            <v>0</v>
          </cell>
          <cell r="DA881">
            <v>0</v>
          </cell>
          <cell r="DB881">
            <v>0</v>
          </cell>
          <cell r="DC881">
            <v>0</v>
          </cell>
          <cell r="DD881">
            <v>0</v>
          </cell>
          <cell r="DE881">
            <v>0</v>
          </cell>
          <cell r="DF881">
            <v>0</v>
          </cell>
          <cell r="DG881">
            <v>0</v>
          </cell>
          <cell r="DH881">
            <v>0</v>
          </cell>
          <cell r="DI881">
            <v>0</v>
          </cell>
          <cell r="DJ881">
            <v>0</v>
          </cell>
          <cell r="DK881">
            <v>0</v>
          </cell>
          <cell r="DL881">
            <v>0</v>
          </cell>
          <cell r="DM881">
            <v>0</v>
          </cell>
          <cell r="DN881">
            <v>0</v>
          </cell>
          <cell r="DO881">
            <v>0</v>
          </cell>
          <cell r="DP881">
            <v>0</v>
          </cell>
          <cell r="DQ881">
            <v>0</v>
          </cell>
          <cell r="DR881">
            <v>0</v>
          </cell>
          <cell r="DS881">
            <v>0</v>
          </cell>
          <cell r="DT881">
            <v>0</v>
          </cell>
          <cell r="DU881">
            <v>0</v>
          </cell>
          <cell r="DV881">
            <v>0</v>
          </cell>
          <cell r="DW881">
            <v>0</v>
          </cell>
          <cell r="DX881">
            <v>0</v>
          </cell>
          <cell r="DY881">
            <v>0</v>
          </cell>
          <cell r="DZ881">
            <v>0</v>
          </cell>
          <cell r="EA881">
            <v>0</v>
          </cell>
          <cell r="EB881">
            <v>0</v>
          </cell>
          <cell r="EC881">
            <v>0</v>
          </cell>
          <cell r="ED881">
            <v>0</v>
          </cell>
        </row>
        <row r="882"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  <cell r="BL882">
            <v>0</v>
          </cell>
          <cell r="BM882">
            <v>0</v>
          </cell>
          <cell r="BN882">
            <v>0</v>
          </cell>
          <cell r="BO882">
            <v>0</v>
          </cell>
          <cell r="BP882">
            <v>0</v>
          </cell>
          <cell r="BQ882">
            <v>0</v>
          </cell>
          <cell r="BR882">
            <v>0</v>
          </cell>
          <cell r="BS882">
            <v>0</v>
          </cell>
          <cell r="BT882">
            <v>0</v>
          </cell>
          <cell r="BU882">
            <v>0</v>
          </cell>
          <cell r="BV882">
            <v>0</v>
          </cell>
          <cell r="BW882">
            <v>0</v>
          </cell>
          <cell r="BX882">
            <v>0</v>
          </cell>
          <cell r="BY882">
            <v>0</v>
          </cell>
          <cell r="BZ882">
            <v>0</v>
          </cell>
          <cell r="CA882">
            <v>0</v>
          </cell>
          <cell r="CB882">
            <v>0</v>
          </cell>
          <cell r="CC882">
            <v>0</v>
          </cell>
          <cell r="CD882">
            <v>0</v>
          </cell>
          <cell r="CE882">
            <v>0</v>
          </cell>
          <cell r="CF882">
            <v>0</v>
          </cell>
          <cell r="CG882">
            <v>0</v>
          </cell>
          <cell r="CH882">
            <v>0</v>
          </cell>
          <cell r="CI882">
            <v>0</v>
          </cell>
          <cell r="CJ882">
            <v>0</v>
          </cell>
          <cell r="CK882">
            <v>0</v>
          </cell>
          <cell r="CL882">
            <v>0</v>
          </cell>
          <cell r="CM882">
            <v>0</v>
          </cell>
          <cell r="CN882">
            <v>0</v>
          </cell>
          <cell r="CO882">
            <v>0</v>
          </cell>
          <cell r="CP882">
            <v>0</v>
          </cell>
          <cell r="CQ882">
            <v>0</v>
          </cell>
          <cell r="CR882">
            <v>0</v>
          </cell>
          <cell r="CS882">
            <v>0</v>
          </cell>
          <cell r="CT882">
            <v>0</v>
          </cell>
          <cell r="CU882">
            <v>0</v>
          </cell>
          <cell r="CV882">
            <v>0</v>
          </cell>
          <cell r="CW882">
            <v>0</v>
          </cell>
          <cell r="CX882">
            <v>0</v>
          </cell>
          <cell r="CY882">
            <v>0</v>
          </cell>
          <cell r="CZ882">
            <v>0</v>
          </cell>
          <cell r="DA882">
            <v>0</v>
          </cell>
          <cell r="DB882">
            <v>0</v>
          </cell>
          <cell r="DC882">
            <v>0</v>
          </cell>
          <cell r="DD882">
            <v>0</v>
          </cell>
          <cell r="DE882">
            <v>0</v>
          </cell>
          <cell r="DF882">
            <v>0</v>
          </cell>
          <cell r="DG882">
            <v>0</v>
          </cell>
          <cell r="DH882">
            <v>0</v>
          </cell>
          <cell r="DI882">
            <v>0</v>
          </cell>
          <cell r="DJ882">
            <v>0</v>
          </cell>
          <cell r="DK882">
            <v>0</v>
          </cell>
          <cell r="DL882">
            <v>0</v>
          </cell>
          <cell r="DM882">
            <v>0</v>
          </cell>
          <cell r="DN882">
            <v>0</v>
          </cell>
          <cell r="DO882">
            <v>0</v>
          </cell>
          <cell r="DP882">
            <v>0</v>
          </cell>
          <cell r="DQ882">
            <v>0</v>
          </cell>
          <cell r="DR882">
            <v>0</v>
          </cell>
          <cell r="DS882">
            <v>0</v>
          </cell>
          <cell r="DT882">
            <v>0</v>
          </cell>
          <cell r="DU882">
            <v>0</v>
          </cell>
          <cell r="DV882">
            <v>0</v>
          </cell>
          <cell r="DW882">
            <v>0</v>
          </cell>
          <cell r="DX882">
            <v>0</v>
          </cell>
          <cell r="DY882">
            <v>0</v>
          </cell>
          <cell r="DZ882">
            <v>0</v>
          </cell>
          <cell r="EA882">
            <v>0</v>
          </cell>
          <cell r="EB882">
            <v>0</v>
          </cell>
          <cell r="EC882">
            <v>0</v>
          </cell>
          <cell r="ED882">
            <v>0</v>
          </cell>
        </row>
        <row r="883"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  <cell r="BD883">
            <v>0</v>
          </cell>
          <cell r="BE883">
            <v>0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  <cell r="BL883">
            <v>0</v>
          </cell>
          <cell r="BM883">
            <v>0</v>
          </cell>
          <cell r="BN883">
            <v>0</v>
          </cell>
          <cell r="BO883">
            <v>0</v>
          </cell>
          <cell r="BP883">
            <v>0</v>
          </cell>
          <cell r="BQ883">
            <v>0</v>
          </cell>
          <cell r="BR883">
            <v>0</v>
          </cell>
          <cell r="BS883">
            <v>0</v>
          </cell>
          <cell r="BT883">
            <v>0</v>
          </cell>
          <cell r="BU883">
            <v>0</v>
          </cell>
          <cell r="BV883">
            <v>0</v>
          </cell>
          <cell r="BW883">
            <v>0</v>
          </cell>
          <cell r="BX883">
            <v>0</v>
          </cell>
          <cell r="BY883">
            <v>0</v>
          </cell>
          <cell r="BZ883">
            <v>0</v>
          </cell>
          <cell r="CA883">
            <v>0</v>
          </cell>
          <cell r="CB883">
            <v>0</v>
          </cell>
          <cell r="CC883">
            <v>0</v>
          </cell>
          <cell r="CD883">
            <v>0</v>
          </cell>
          <cell r="CE883">
            <v>0</v>
          </cell>
          <cell r="CF883">
            <v>0</v>
          </cell>
          <cell r="CG883">
            <v>0</v>
          </cell>
          <cell r="CH883">
            <v>0</v>
          </cell>
          <cell r="CI883">
            <v>0</v>
          </cell>
          <cell r="CJ883">
            <v>0</v>
          </cell>
          <cell r="CK883">
            <v>0</v>
          </cell>
          <cell r="CL883">
            <v>0</v>
          </cell>
          <cell r="CM883">
            <v>0</v>
          </cell>
          <cell r="CN883">
            <v>0</v>
          </cell>
          <cell r="CO883">
            <v>0</v>
          </cell>
          <cell r="CP883">
            <v>0</v>
          </cell>
          <cell r="CQ883">
            <v>0</v>
          </cell>
          <cell r="CR883">
            <v>0</v>
          </cell>
          <cell r="CS883">
            <v>0</v>
          </cell>
          <cell r="CT883">
            <v>0</v>
          </cell>
          <cell r="CU883">
            <v>0</v>
          </cell>
          <cell r="CV883">
            <v>0</v>
          </cell>
          <cell r="CW883">
            <v>0</v>
          </cell>
          <cell r="CX883">
            <v>0</v>
          </cell>
          <cell r="CY883">
            <v>0</v>
          </cell>
          <cell r="CZ883">
            <v>0</v>
          </cell>
          <cell r="DA883">
            <v>0</v>
          </cell>
          <cell r="DB883">
            <v>0</v>
          </cell>
          <cell r="DC883">
            <v>0</v>
          </cell>
          <cell r="DD883">
            <v>0</v>
          </cell>
          <cell r="DE883">
            <v>0</v>
          </cell>
          <cell r="DF883">
            <v>0</v>
          </cell>
          <cell r="DG883">
            <v>0</v>
          </cell>
          <cell r="DH883">
            <v>0</v>
          </cell>
          <cell r="DI883">
            <v>0</v>
          </cell>
          <cell r="DJ883">
            <v>0</v>
          </cell>
          <cell r="DK883">
            <v>0</v>
          </cell>
          <cell r="DL883">
            <v>0</v>
          </cell>
          <cell r="DM883">
            <v>0</v>
          </cell>
          <cell r="DN883">
            <v>0</v>
          </cell>
          <cell r="DO883">
            <v>0</v>
          </cell>
          <cell r="DP883">
            <v>0</v>
          </cell>
          <cell r="DQ883">
            <v>0</v>
          </cell>
          <cell r="DR883">
            <v>0</v>
          </cell>
          <cell r="DS883">
            <v>0</v>
          </cell>
          <cell r="DT883">
            <v>0</v>
          </cell>
          <cell r="DU883">
            <v>0</v>
          </cell>
          <cell r="DV883">
            <v>0</v>
          </cell>
          <cell r="DW883">
            <v>0</v>
          </cell>
          <cell r="DX883">
            <v>0</v>
          </cell>
          <cell r="DY883">
            <v>0</v>
          </cell>
          <cell r="DZ883">
            <v>0</v>
          </cell>
          <cell r="EA883">
            <v>0</v>
          </cell>
          <cell r="EB883">
            <v>0</v>
          </cell>
          <cell r="EC883">
            <v>0</v>
          </cell>
          <cell r="ED883">
            <v>0</v>
          </cell>
        </row>
        <row r="884"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K884">
            <v>0</v>
          </cell>
          <cell r="BL884">
            <v>0</v>
          </cell>
          <cell r="BM884">
            <v>0</v>
          </cell>
          <cell r="BN884">
            <v>0</v>
          </cell>
          <cell r="BO884">
            <v>0</v>
          </cell>
          <cell r="BP884">
            <v>0</v>
          </cell>
          <cell r="BQ884">
            <v>0</v>
          </cell>
          <cell r="BR884">
            <v>0</v>
          </cell>
          <cell r="BS884">
            <v>0</v>
          </cell>
          <cell r="BT884">
            <v>0</v>
          </cell>
          <cell r="BU884">
            <v>0</v>
          </cell>
          <cell r="BV884">
            <v>0</v>
          </cell>
          <cell r="BW884">
            <v>0</v>
          </cell>
          <cell r="BX884">
            <v>0</v>
          </cell>
          <cell r="BY884">
            <v>0</v>
          </cell>
          <cell r="BZ884">
            <v>0</v>
          </cell>
          <cell r="CA884">
            <v>0</v>
          </cell>
          <cell r="CB884">
            <v>0</v>
          </cell>
          <cell r="CC884">
            <v>0</v>
          </cell>
          <cell r="CD884">
            <v>0</v>
          </cell>
          <cell r="CE884">
            <v>0</v>
          </cell>
          <cell r="CF884">
            <v>0</v>
          </cell>
          <cell r="CG884">
            <v>0</v>
          </cell>
          <cell r="CH884">
            <v>0</v>
          </cell>
          <cell r="CI884">
            <v>0</v>
          </cell>
          <cell r="CJ884">
            <v>0</v>
          </cell>
          <cell r="CK884">
            <v>0</v>
          </cell>
          <cell r="CL884">
            <v>0</v>
          </cell>
          <cell r="CM884">
            <v>0</v>
          </cell>
          <cell r="CN884">
            <v>0</v>
          </cell>
          <cell r="CO884">
            <v>0</v>
          </cell>
          <cell r="CP884">
            <v>0</v>
          </cell>
          <cell r="CQ884">
            <v>0</v>
          </cell>
          <cell r="CR884">
            <v>0</v>
          </cell>
          <cell r="CS884">
            <v>0</v>
          </cell>
          <cell r="CT884">
            <v>0</v>
          </cell>
          <cell r="CU884">
            <v>0</v>
          </cell>
          <cell r="CV884">
            <v>0</v>
          </cell>
          <cell r="CW884">
            <v>0</v>
          </cell>
          <cell r="CX884">
            <v>0</v>
          </cell>
          <cell r="CY884">
            <v>0</v>
          </cell>
          <cell r="CZ884">
            <v>0</v>
          </cell>
          <cell r="DA884">
            <v>0</v>
          </cell>
          <cell r="DB884">
            <v>0</v>
          </cell>
          <cell r="DC884">
            <v>0</v>
          </cell>
          <cell r="DD884">
            <v>0</v>
          </cell>
          <cell r="DE884">
            <v>0</v>
          </cell>
          <cell r="DF884">
            <v>0</v>
          </cell>
          <cell r="DG884">
            <v>0</v>
          </cell>
          <cell r="DH884">
            <v>0</v>
          </cell>
          <cell r="DI884">
            <v>0</v>
          </cell>
          <cell r="DJ884">
            <v>0</v>
          </cell>
          <cell r="DK884">
            <v>0</v>
          </cell>
          <cell r="DL884">
            <v>0</v>
          </cell>
          <cell r="DM884">
            <v>0</v>
          </cell>
          <cell r="DN884">
            <v>0</v>
          </cell>
          <cell r="DO884">
            <v>0</v>
          </cell>
          <cell r="DP884">
            <v>0</v>
          </cell>
          <cell r="DQ884">
            <v>0</v>
          </cell>
          <cell r="DR884">
            <v>0</v>
          </cell>
          <cell r="DS884">
            <v>0</v>
          </cell>
          <cell r="DT884">
            <v>0</v>
          </cell>
          <cell r="DU884">
            <v>0</v>
          </cell>
          <cell r="DV884">
            <v>0</v>
          </cell>
          <cell r="DW884">
            <v>0</v>
          </cell>
          <cell r="DX884">
            <v>0</v>
          </cell>
          <cell r="DY884">
            <v>0</v>
          </cell>
          <cell r="DZ884">
            <v>0</v>
          </cell>
          <cell r="EA884">
            <v>0</v>
          </cell>
          <cell r="EB884">
            <v>0</v>
          </cell>
          <cell r="EC884">
            <v>0</v>
          </cell>
          <cell r="ED884">
            <v>0</v>
          </cell>
        </row>
        <row r="885"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  <cell r="BL885">
            <v>0</v>
          </cell>
          <cell r="BM885">
            <v>0</v>
          </cell>
          <cell r="BN885">
            <v>0</v>
          </cell>
          <cell r="BO885">
            <v>0</v>
          </cell>
          <cell r="BP885">
            <v>0</v>
          </cell>
          <cell r="BQ885">
            <v>0</v>
          </cell>
          <cell r="BR885">
            <v>0</v>
          </cell>
          <cell r="BS885">
            <v>0</v>
          </cell>
          <cell r="BT885">
            <v>0</v>
          </cell>
          <cell r="BU885">
            <v>0</v>
          </cell>
          <cell r="BV885">
            <v>0</v>
          </cell>
          <cell r="BW885">
            <v>0</v>
          </cell>
          <cell r="BX885">
            <v>0</v>
          </cell>
          <cell r="BY885">
            <v>0</v>
          </cell>
          <cell r="BZ885">
            <v>0</v>
          </cell>
          <cell r="CA885">
            <v>0</v>
          </cell>
          <cell r="CB885">
            <v>0</v>
          </cell>
          <cell r="CC885">
            <v>0</v>
          </cell>
          <cell r="CD885">
            <v>0</v>
          </cell>
          <cell r="CE885">
            <v>0</v>
          </cell>
          <cell r="CF885">
            <v>0</v>
          </cell>
          <cell r="CG885">
            <v>0</v>
          </cell>
          <cell r="CH885">
            <v>0</v>
          </cell>
          <cell r="CI885">
            <v>0</v>
          </cell>
          <cell r="CJ885">
            <v>0</v>
          </cell>
          <cell r="CK885">
            <v>0</v>
          </cell>
          <cell r="CL885">
            <v>0</v>
          </cell>
          <cell r="CM885">
            <v>0</v>
          </cell>
          <cell r="CN885">
            <v>0</v>
          </cell>
          <cell r="CO885">
            <v>0</v>
          </cell>
          <cell r="CP885">
            <v>0</v>
          </cell>
          <cell r="CQ885">
            <v>0</v>
          </cell>
          <cell r="CR885">
            <v>0</v>
          </cell>
          <cell r="CS885">
            <v>0</v>
          </cell>
          <cell r="CT885">
            <v>0</v>
          </cell>
          <cell r="CU885">
            <v>0</v>
          </cell>
          <cell r="CV885">
            <v>0</v>
          </cell>
          <cell r="CW885">
            <v>0</v>
          </cell>
          <cell r="CX885">
            <v>0</v>
          </cell>
          <cell r="CY885">
            <v>0</v>
          </cell>
          <cell r="CZ885">
            <v>0</v>
          </cell>
          <cell r="DA885">
            <v>0</v>
          </cell>
          <cell r="DB885">
            <v>0</v>
          </cell>
          <cell r="DC885">
            <v>0</v>
          </cell>
          <cell r="DD885">
            <v>0</v>
          </cell>
          <cell r="DE885">
            <v>0</v>
          </cell>
          <cell r="DF885">
            <v>0</v>
          </cell>
          <cell r="DG885">
            <v>0</v>
          </cell>
          <cell r="DH885">
            <v>0</v>
          </cell>
          <cell r="DI885">
            <v>0</v>
          </cell>
          <cell r="DJ885">
            <v>0</v>
          </cell>
          <cell r="DK885">
            <v>0</v>
          </cell>
          <cell r="DL885">
            <v>0</v>
          </cell>
          <cell r="DM885">
            <v>0</v>
          </cell>
          <cell r="DN885">
            <v>0</v>
          </cell>
          <cell r="DO885">
            <v>0</v>
          </cell>
          <cell r="DP885">
            <v>0</v>
          </cell>
          <cell r="DQ885">
            <v>0</v>
          </cell>
          <cell r="DR885">
            <v>0</v>
          </cell>
          <cell r="DS885">
            <v>0</v>
          </cell>
          <cell r="DT885">
            <v>0</v>
          </cell>
          <cell r="DU885">
            <v>0</v>
          </cell>
          <cell r="DV885">
            <v>0</v>
          </cell>
          <cell r="DW885">
            <v>0</v>
          </cell>
          <cell r="DX885">
            <v>0</v>
          </cell>
          <cell r="DY885">
            <v>0</v>
          </cell>
          <cell r="DZ885">
            <v>0</v>
          </cell>
          <cell r="EA885">
            <v>0</v>
          </cell>
          <cell r="EB885">
            <v>0</v>
          </cell>
          <cell r="EC885">
            <v>0</v>
          </cell>
          <cell r="ED885">
            <v>0</v>
          </cell>
        </row>
        <row r="886"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T886">
            <v>0</v>
          </cell>
          <cell r="AU886">
            <v>0</v>
          </cell>
          <cell r="AV886">
            <v>0</v>
          </cell>
          <cell r="AW886">
            <v>0</v>
          </cell>
          <cell r="AX886">
            <v>0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0</v>
          </cell>
          <cell r="BD886">
            <v>0</v>
          </cell>
          <cell r="BE886">
            <v>0</v>
          </cell>
          <cell r="BF886">
            <v>0</v>
          </cell>
          <cell r="BG886">
            <v>0</v>
          </cell>
          <cell r="BH886">
            <v>0</v>
          </cell>
          <cell r="BI886">
            <v>0</v>
          </cell>
          <cell r="BJ886">
            <v>0</v>
          </cell>
          <cell r="BK886">
            <v>0</v>
          </cell>
          <cell r="BL886">
            <v>0</v>
          </cell>
          <cell r="BM886">
            <v>0</v>
          </cell>
          <cell r="BN886">
            <v>0</v>
          </cell>
          <cell r="BO886">
            <v>0</v>
          </cell>
          <cell r="BP886">
            <v>0</v>
          </cell>
          <cell r="BQ886">
            <v>0</v>
          </cell>
          <cell r="BR886">
            <v>0</v>
          </cell>
          <cell r="BS886">
            <v>0</v>
          </cell>
          <cell r="BT886">
            <v>0</v>
          </cell>
          <cell r="BU886">
            <v>0</v>
          </cell>
          <cell r="BV886">
            <v>0</v>
          </cell>
          <cell r="BW886">
            <v>0</v>
          </cell>
          <cell r="BX886">
            <v>0</v>
          </cell>
          <cell r="BY886">
            <v>0</v>
          </cell>
          <cell r="BZ886">
            <v>0</v>
          </cell>
          <cell r="CA886">
            <v>0</v>
          </cell>
          <cell r="CB886">
            <v>0</v>
          </cell>
          <cell r="CC886">
            <v>0</v>
          </cell>
          <cell r="CD886">
            <v>0</v>
          </cell>
          <cell r="CE886">
            <v>0</v>
          </cell>
          <cell r="CF886">
            <v>0</v>
          </cell>
          <cell r="CG886">
            <v>0</v>
          </cell>
          <cell r="CH886">
            <v>0</v>
          </cell>
          <cell r="CI886">
            <v>0</v>
          </cell>
          <cell r="CJ886">
            <v>0</v>
          </cell>
          <cell r="CK886">
            <v>0</v>
          </cell>
          <cell r="CL886">
            <v>0</v>
          </cell>
          <cell r="CM886">
            <v>0</v>
          </cell>
          <cell r="CN886">
            <v>0</v>
          </cell>
          <cell r="CO886">
            <v>0</v>
          </cell>
          <cell r="CP886">
            <v>0</v>
          </cell>
          <cell r="CQ886">
            <v>0</v>
          </cell>
          <cell r="CR886">
            <v>0</v>
          </cell>
          <cell r="CS886">
            <v>0</v>
          </cell>
          <cell r="CT886">
            <v>0</v>
          </cell>
          <cell r="CU886">
            <v>0</v>
          </cell>
          <cell r="CV886">
            <v>0</v>
          </cell>
          <cell r="CW886">
            <v>0</v>
          </cell>
          <cell r="CX886">
            <v>0</v>
          </cell>
          <cell r="CY886">
            <v>0</v>
          </cell>
          <cell r="CZ886">
            <v>0</v>
          </cell>
          <cell r="DA886">
            <v>0</v>
          </cell>
          <cell r="DB886">
            <v>0</v>
          </cell>
          <cell r="DC886">
            <v>0</v>
          </cell>
          <cell r="DD886">
            <v>0</v>
          </cell>
          <cell r="DE886">
            <v>0</v>
          </cell>
          <cell r="DF886">
            <v>0</v>
          </cell>
          <cell r="DG886">
            <v>0</v>
          </cell>
          <cell r="DH886">
            <v>0</v>
          </cell>
          <cell r="DI886">
            <v>0</v>
          </cell>
          <cell r="DJ886">
            <v>0</v>
          </cell>
          <cell r="DK886">
            <v>0</v>
          </cell>
          <cell r="DL886">
            <v>0</v>
          </cell>
          <cell r="DM886">
            <v>0</v>
          </cell>
          <cell r="DN886">
            <v>0</v>
          </cell>
          <cell r="DO886">
            <v>0</v>
          </cell>
          <cell r="DP886">
            <v>0</v>
          </cell>
          <cell r="DQ886">
            <v>0</v>
          </cell>
          <cell r="DR886">
            <v>0</v>
          </cell>
          <cell r="DS886">
            <v>0</v>
          </cell>
          <cell r="DT886">
            <v>0</v>
          </cell>
          <cell r="DU886">
            <v>0</v>
          </cell>
          <cell r="DV886">
            <v>0</v>
          </cell>
          <cell r="DW886">
            <v>0</v>
          </cell>
          <cell r="DX886">
            <v>0</v>
          </cell>
          <cell r="DY886">
            <v>0</v>
          </cell>
          <cell r="DZ886">
            <v>0</v>
          </cell>
          <cell r="EA886">
            <v>0</v>
          </cell>
          <cell r="EB886">
            <v>0</v>
          </cell>
          <cell r="EC886">
            <v>0</v>
          </cell>
          <cell r="ED886">
            <v>0</v>
          </cell>
        </row>
        <row r="887"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0</v>
          </cell>
          <cell r="BE887">
            <v>0</v>
          </cell>
          <cell r="BF887">
            <v>0</v>
          </cell>
          <cell r="BG887">
            <v>0</v>
          </cell>
          <cell r="BH887">
            <v>0</v>
          </cell>
          <cell r="BI887">
            <v>0</v>
          </cell>
          <cell r="BJ887">
            <v>0</v>
          </cell>
          <cell r="BK887">
            <v>0</v>
          </cell>
          <cell r="BL887">
            <v>0</v>
          </cell>
          <cell r="BM887">
            <v>0</v>
          </cell>
          <cell r="BN887">
            <v>0</v>
          </cell>
          <cell r="BO887">
            <v>0</v>
          </cell>
          <cell r="BP887">
            <v>0</v>
          </cell>
          <cell r="BQ887">
            <v>0</v>
          </cell>
          <cell r="BR887">
            <v>0</v>
          </cell>
          <cell r="BS887">
            <v>0</v>
          </cell>
          <cell r="BT887">
            <v>0</v>
          </cell>
          <cell r="BU887">
            <v>0</v>
          </cell>
          <cell r="BV887">
            <v>0</v>
          </cell>
          <cell r="BW887">
            <v>0</v>
          </cell>
          <cell r="BX887">
            <v>0</v>
          </cell>
          <cell r="BY887">
            <v>0</v>
          </cell>
          <cell r="BZ887">
            <v>0</v>
          </cell>
          <cell r="CA887">
            <v>0</v>
          </cell>
          <cell r="CB887">
            <v>0</v>
          </cell>
          <cell r="CC887">
            <v>0</v>
          </cell>
          <cell r="CD887">
            <v>0</v>
          </cell>
          <cell r="CE887">
            <v>0</v>
          </cell>
          <cell r="CF887">
            <v>0</v>
          </cell>
          <cell r="CG887">
            <v>0</v>
          </cell>
          <cell r="CH887">
            <v>0</v>
          </cell>
          <cell r="CI887">
            <v>0</v>
          </cell>
          <cell r="CJ887">
            <v>0</v>
          </cell>
          <cell r="CK887">
            <v>0</v>
          </cell>
          <cell r="CL887">
            <v>0</v>
          </cell>
          <cell r="CM887">
            <v>0</v>
          </cell>
          <cell r="CN887">
            <v>0</v>
          </cell>
          <cell r="CO887">
            <v>0</v>
          </cell>
          <cell r="CP887">
            <v>0</v>
          </cell>
          <cell r="CQ887">
            <v>0</v>
          </cell>
          <cell r="CR887">
            <v>0</v>
          </cell>
          <cell r="CS887">
            <v>0</v>
          </cell>
          <cell r="CT887">
            <v>0</v>
          </cell>
          <cell r="CU887">
            <v>0</v>
          </cell>
          <cell r="CV887">
            <v>0</v>
          </cell>
          <cell r="CW887">
            <v>0</v>
          </cell>
          <cell r="CX887">
            <v>0</v>
          </cell>
          <cell r="CY887">
            <v>0</v>
          </cell>
          <cell r="CZ887">
            <v>0</v>
          </cell>
          <cell r="DA887">
            <v>0</v>
          </cell>
          <cell r="DB887">
            <v>0</v>
          </cell>
          <cell r="DC887">
            <v>0</v>
          </cell>
          <cell r="DD887">
            <v>0</v>
          </cell>
          <cell r="DE887">
            <v>0</v>
          </cell>
          <cell r="DF887">
            <v>0</v>
          </cell>
          <cell r="DG887">
            <v>0</v>
          </cell>
          <cell r="DH887">
            <v>0</v>
          </cell>
          <cell r="DI887">
            <v>0</v>
          </cell>
          <cell r="DJ887">
            <v>0</v>
          </cell>
          <cell r="DK887">
            <v>0</v>
          </cell>
          <cell r="DL887">
            <v>0</v>
          </cell>
          <cell r="DM887">
            <v>0</v>
          </cell>
          <cell r="DN887">
            <v>0</v>
          </cell>
          <cell r="DO887">
            <v>0</v>
          </cell>
          <cell r="DP887">
            <v>0</v>
          </cell>
          <cell r="DQ887">
            <v>0</v>
          </cell>
          <cell r="DR887">
            <v>0</v>
          </cell>
          <cell r="DS887">
            <v>0</v>
          </cell>
          <cell r="DT887">
            <v>0</v>
          </cell>
          <cell r="DU887">
            <v>0</v>
          </cell>
          <cell r="DV887">
            <v>0</v>
          </cell>
          <cell r="DW887">
            <v>0</v>
          </cell>
          <cell r="DX887">
            <v>0</v>
          </cell>
          <cell r="DY887">
            <v>0</v>
          </cell>
          <cell r="DZ887">
            <v>0</v>
          </cell>
          <cell r="EA887">
            <v>0</v>
          </cell>
          <cell r="EB887">
            <v>0</v>
          </cell>
          <cell r="EC887">
            <v>0</v>
          </cell>
          <cell r="ED887">
            <v>0</v>
          </cell>
        </row>
        <row r="888"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O888">
            <v>0</v>
          </cell>
          <cell r="AP888">
            <v>0</v>
          </cell>
          <cell r="AQ888">
            <v>0</v>
          </cell>
          <cell r="AR888">
            <v>0</v>
          </cell>
          <cell r="AS888">
            <v>0</v>
          </cell>
          <cell r="AT888">
            <v>0</v>
          </cell>
          <cell r="AU888">
            <v>0</v>
          </cell>
          <cell r="AV888">
            <v>0</v>
          </cell>
          <cell r="AW888">
            <v>0</v>
          </cell>
          <cell r="AX888">
            <v>0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0</v>
          </cell>
          <cell r="BD888">
            <v>0</v>
          </cell>
          <cell r="BE888">
            <v>0</v>
          </cell>
          <cell r="BF888">
            <v>0</v>
          </cell>
          <cell r="BG888">
            <v>0</v>
          </cell>
          <cell r="BH888">
            <v>0</v>
          </cell>
          <cell r="BI888">
            <v>0</v>
          </cell>
          <cell r="BJ888">
            <v>0</v>
          </cell>
          <cell r="BK888">
            <v>0</v>
          </cell>
          <cell r="BL888">
            <v>0</v>
          </cell>
          <cell r="BM888">
            <v>0</v>
          </cell>
          <cell r="BN888">
            <v>0</v>
          </cell>
          <cell r="BO888">
            <v>0</v>
          </cell>
          <cell r="BP888">
            <v>0</v>
          </cell>
          <cell r="BQ888">
            <v>0</v>
          </cell>
          <cell r="BR888">
            <v>0</v>
          </cell>
          <cell r="BS888">
            <v>0</v>
          </cell>
          <cell r="BT888">
            <v>0</v>
          </cell>
          <cell r="BU888">
            <v>0</v>
          </cell>
          <cell r="BV888">
            <v>0</v>
          </cell>
          <cell r="BW888">
            <v>0</v>
          </cell>
          <cell r="BX888">
            <v>0</v>
          </cell>
          <cell r="BY888">
            <v>0</v>
          </cell>
          <cell r="BZ888">
            <v>0</v>
          </cell>
          <cell r="CA888">
            <v>0</v>
          </cell>
          <cell r="CB888">
            <v>0</v>
          </cell>
          <cell r="CC888">
            <v>0</v>
          </cell>
          <cell r="CD888">
            <v>0</v>
          </cell>
          <cell r="CE888">
            <v>0</v>
          </cell>
          <cell r="CF888">
            <v>0</v>
          </cell>
          <cell r="CG888">
            <v>0</v>
          </cell>
          <cell r="CH888">
            <v>0</v>
          </cell>
          <cell r="CI888">
            <v>0</v>
          </cell>
          <cell r="CJ888">
            <v>0</v>
          </cell>
          <cell r="CK888">
            <v>0</v>
          </cell>
          <cell r="CL888">
            <v>0</v>
          </cell>
          <cell r="CM888">
            <v>0</v>
          </cell>
          <cell r="CN888">
            <v>0</v>
          </cell>
          <cell r="CO888">
            <v>0</v>
          </cell>
          <cell r="CP888">
            <v>0</v>
          </cell>
          <cell r="CQ888">
            <v>0</v>
          </cell>
          <cell r="CR888">
            <v>0</v>
          </cell>
          <cell r="CS888">
            <v>0</v>
          </cell>
          <cell r="CT888">
            <v>0</v>
          </cell>
          <cell r="CU888">
            <v>0</v>
          </cell>
          <cell r="CV888">
            <v>0</v>
          </cell>
          <cell r="CW888">
            <v>0</v>
          </cell>
          <cell r="CX888">
            <v>0</v>
          </cell>
          <cell r="CY888">
            <v>0</v>
          </cell>
          <cell r="CZ888">
            <v>0</v>
          </cell>
          <cell r="DA888">
            <v>0</v>
          </cell>
          <cell r="DB888">
            <v>0</v>
          </cell>
          <cell r="DC888">
            <v>0</v>
          </cell>
          <cell r="DD888">
            <v>0</v>
          </cell>
          <cell r="DE888">
            <v>0</v>
          </cell>
          <cell r="DF888">
            <v>0</v>
          </cell>
          <cell r="DG888">
            <v>0</v>
          </cell>
          <cell r="DH888">
            <v>0</v>
          </cell>
          <cell r="DI888">
            <v>0</v>
          </cell>
          <cell r="DJ888">
            <v>0</v>
          </cell>
          <cell r="DK888">
            <v>0</v>
          </cell>
          <cell r="DL888">
            <v>0</v>
          </cell>
          <cell r="DM888">
            <v>0</v>
          </cell>
          <cell r="DN888">
            <v>0</v>
          </cell>
          <cell r="DO888">
            <v>0</v>
          </cell>
          <cell r="DP888">
            <v>0</v>
          </cell>
          <cell r="DQ888">
            <v>0</v>
          </cell>
          <cell r="DR888">
            <v>0</v>
          </cell>
          <cell r="DS888">
            <v>0</v>
          </cell>
          <cell r="DT888">
            <v>0</v>
          </cell>
          <cell r="DU888">
            <v>0</v>
          </cell>
          <cell r="DV888">
            <v>0</v>
          </cell>
          <cell r="DW888">
            <v>0</v>
          </cell>
          <cell r="DX888">
            <v>0</v>
          </cell>
          <cell r="DY888">
            <v>0</v>
          </cell>
          <cell r="DZ888">
            <v>0</v>
          </cell>
          <cell r="EA888">
            <v>0</v>
          </cell>
          <cell r="EB888">
            <v>0</v>
          </cell>
          <cell r="EC888">
            <v>0</v>
          </cell>
          <cell r="ED888">
            <v>0</v>
          </cell>
        </row>
        <row r="890"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  <cell r="BL890">
            <v>0</v>
          </cell>
          <cell r="BM890">
            <v>0</v>
          </cell>
          <cell r="BN890">
            <v>0</v>
          </cell>
          <cell r="BO890">
            <v>0</v>
          </cell>
          <cell r="BP890">
            <v>0</v>
          </cell>
          <cell r="BQ890">
            <v>0</v>
          </cell>
          <cell r="BR890">
            <v>0</v>
          </cell>
          <cell r="BS890">
            <v>0</v>
          </cell>
          <cell r="BT890">
            <v>0</v>
          </cell>
          <cell r="BU890">
            <v>0</v>
          </cell>
          <cell r="BV890">
            <v>0</v>
          </cell>
          <cell r="BW890">
            <v>0</v>
          </cell>
          <cell r="BX890">
            <v>0</v>
          </cell>
          <cell r="BY890">
            <v>0</v>
          </cell>
          <cell r="BZ890">
            <v>0</v>
          </cell>
          <cell r="CA890">
            <v>0</v>
          </cell>
          <cell r="CB890">
            <v>0</v>
          </cell>
          <cell r="CC890">
            <v>0</v>
          </cell>
          <cell r="CD890">
            <v>0</v>
          </cell>
          <cell r="CE890">
            <v>0</v>
          </cell>
          <cell r="CF890">
            <v>0</v>
          </cell>
          <cell r="CG890">
            <v>0</v>
          </cell>
          <cell r="CH890">
            <v>0</v>
          </cell>
          <cell r="CI890">
            <v>0</v>
          </cell>
          <cell r="CJ890">
            <v>0</v>
          </cell>
          <cell r="CK890">
            <v>0</v>
          </cell>
          <cell r="CL890">
            <v>0</v>
          </cell>
          <cell r="CM890">
            <v>0</v>
          </cell>
          <cell r="CN890">
            <v>0</v>
          </cell>
          <cell r="CO890">
            <v>0</v>
          </cell>
          <cell r="CP890">
            <v>0</v>
          </cell>
          <cell r="CQ890">
            <v>0</v>
          </cell>
          <cell r="CR890">
            <v>0</v>
          </cell>
          <cell r="CS890">
            <v>0</v>
          </cell>
          <cell r="CT890">
            <v>0</v>
          </cell>
          <cell r="CU890">
            <v>0</v>
          </cell>
          <cell r="CV890">
            <v>0</v>
          </cell>
          <cell r="CW890">
            <v>0</v>
          </cell>
          <cell r="CX890">
            <v>0</v>
          </cell>
          <cell r="CY890">
            <v>0</v>
          </cell>
          <cell r="CZ890">
            <v>0</v>
          </cell>
          <cell r="DA890">
            <v>0</v>
          </cell>
          <cell r="DB890">
            <v>0</v>
          </cell>
          <cell r="DC890">
            <v>0</v>
          </cell>
          <cell r="DD890">
            <v>0</v>
          </cell>
          <cell r="DE890">
            <v>0</v>
          </cell>
          <cell r="DF890">
            <v>0</v>
          </cell>
          <cell r="DG890">
            <v>0</v>
          </cell>
          <cell r="DH890">
            <v>0</v>
          </cell>
          <cell r="DI890">
            <v>0</v>
          </cell>
          <cell r="DJ890">
            <v>0</v>
          </cell>
          <cell r="DK890">
            <v>0</v>
          </cell>
          <cell r="DL890">
            <v>0</v>
          </cell>
          <cell r="DM890">
            <v>0</v>
          </cell>
          <cell r="DN890">
            <v>0</v>
          </cell>
          <cell r="DO890">
            <v>0</v>
          </cell>
          <cell r="DP890">
            <v>0</v>
          </cell>
          <cell r="DQ890">
            <v>0</v>
          </cell>
          <cell r="DR890">
            <v>0</v>
          </cell>
          <cell r="DS890">
            <v>0</v>
          </cell>
          <cell r="DT890">
            <v>0</v>
          </cell>
          <cell r="DU890">
            <v>0</v>
          </cell>
          <cell r="DV890">
            <v>0</v>
          </cell>
          <cell r="DW890">
            <v>0</v>
          </cell>
          <cell r="DX890">
            <v>0</v>
          </cell>
          <cell r="DY890">
            <v>0</v>
          </cell>
          <cell r="DZ890">
            <v>0</v>
          </cell>
          <cell r="EA890">
            <v>0</v>
          </cell>
          <cell r="EB890">
            <v>0</v>
          </cell>
          <cell r="EC890">
            <v>0</v>
          </cell>
          <cell r="ED890">
            <v>0</v>
          </cell>
        </row>
        <row r="891"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0</v>
          </cell>
          <cell r="BE891">
            <v>0</v>
          </cell>
          <cell r="BF891">
            <v>0</v>
          </cell>
          <cell r="BG891">
            <v>0</v>
          </cell>
          <cell r="BH891">
            <v>0</v>
          </cell>
          <cell r="BI891">
            <v>0</v>
          </cell>
          <cell r="BJ891">
            <v>0</v>
          </cell>
          <cell r="BK891">
            <v>0</v>
          </cell>
          <cell r="BL891">
            <v>0</v>
          </cell>
          <cell r="BM891">
            <v>0</v>
          </cell>
          <cell r="BN891">
            <v>0</v>
          </cell>
          <cell r="BO891">
            <v>0</v>
          </cell>
          <cell r="BP891">
            <v>0</v>
          </cell>
          <cell r="BQ891">
            <v>0</v>
          </cell>
          <cell r="BR891">
            <v>0</v>
          </cell>
          <cell r="BS891">
            <v>0</v>
          </cell>
          <cell r="BT891">
            <v>0</v>
          </cell>
          <cell r="BU891">
            <v>0</v>
          </cell>
          <cell r="BV891">
            <v>0</v>
          </cell>
          <cell r="BW891">
            <v>0</v>
          </cell>
          <cell r="BX891">
            <v>0</v>
          </cell>
          <cell r="BY891">
            <v>0</v>
          </cell>
          <cell r="BZ891">
            <v>0</v>
          </cell>
          <cell r="CA891">
            <v>0</v>
          </cell>
          <cell r="CB891">
            <v>0</v>
          </cell>
          <cell r="CC891">
            <v>0</v>
          </cell>
          <cell r="CD891">
            <v>0</v>
          </cell>
          <cell r="CE891">
            <v>0</v>
          </cell>
          <cell r="CF891">
            <v>0</v>
          </cell>
          <cell r="CG891">
            <v>0</v>
          </cell>
          <cell r="CH891">
            <v>0</v>
          </cell>
          <cell r="CI891">
            <v>0</v>
          </cell>
          <cell r="CJ891">
            <v>0</v>
          </cell>
          <cell r="CK891">
            <v>0</v>
          </cell>
          <cell r="CL891">
            <v>0</v>
          </cell>
          <cell r="CM891">
            <v>0</v>
          </cell>
          <cell r="CN891">
            <v>0</v>
          </cell>
          <cell r="CO891">
            <v>0</v>
          </cell>
          <cell r="CP891">
            <v>0</v>
          </cell>
          <cell r="CQ891">
            <v>0</v>
          </cell>
          <cell r="CR891">
            <v>0</v>
          </cell>
          <cell r="CS891">
            <v>0</v>
          </cell>
          <cell r="CT891">
            <v>0</v>
          </cell>
          <cell r="CU891">
            <v>0</v>
          </cell>
          <cell r="CV891">
            <v>0</v>
          </cell>
          <cell r="CW891">
            <v>0</v>
          </cell>
          <cell r="CX891">
            <v>0</v>
          </cell>
          <cell r="CY891">
            <v>0</v>
          </cell>
          <cell r="CZ891">
            <v>0</v>
          </cell>
          <cell r="DA891">
            <v>0</v>
          </cell>
          <cell r="DB891">
            <v>0</v>
          </cell>
          <cell r="DC891">
            <v>0</v>
          </cell>
          <cell r="DD891">
            <v>0</v>
          </cell>
          <cell r="DE891">
            <v>0</v>
          </cell>
          <cell r="DF891">
            <v>0</v>
          </cell>
          <cell r="DG891">
            <v>0</v>
          </cell>
          <cell r="DH891">
            <v>0</v>
          </cell>
          <cell r="DI891">
            <v>0</v>
          </cell>
          <cell r="DJ891">
            <v>0</v>
          </cell>
          <cell r="DK891">
            <v>0</v>
          </cell>
          <cell r="DL891">
            <v>0</v>
          </cell>
          <cell r="DM891">
            <v>0</v>
          </cell>
          <cell r="DN891">
            <v>0</v>
          </cell>
          <cell r="DO891">
            <v>0</v>
          </cell>
          <cell r="DP891">
            <v>0</v>
          </cell>
          <cell r="DQ891">
            <v>0</v>
          </cell>
          <cell r="DR891">
            <v>0</v>
          </cell>
          <cell r="DS891">
            <v>0</v>
          </cell>
          <cell r="DT891">
            <v>0</v>
          </cell>
          <cell r="DU891">
            <v>0</v>
          </cell>
          <cell r="DV891">
            <v>0</v>
          </cell>
          <cell r="DW891">
            <v>0</v>
          </cell>
          <cell r="DX891">
            <v>0</v>
          </cell>
          <cell r="DY891">
            <v>0</v>
          </cell>
          <cell r="DZ891">
            <v>0</v>
          </cell>
          <cell r="EA891">
            <v>0</v>
          </cell>
          <cell r="EB891">
            <v>0</v>
          </cell>
          <cell r="EC891">
            <v>0</v>
          </cell>
          <cell r="ED891">
            <v>0</v>
          </cell>
        </row>
        <row r="892"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E892">
            <v>-7.712204007637169E-7</v>
          </cell>
          <cell r="BF892">
            <v>0</v>
          </cell>
          <cell r="BG892">
            <v>0</v>
          </cell>
          <cell r="BH892">
            <v>0</v>
          </cell>
          <cell r="BI892">
            <v>0</v>
          </cell>
          <cell r="BJ892">
            <v>0</v>
          </cell>
          <cell r="BK892">
            <v>0</v>
          </cell>
          <cell r="BL892">
            <v>0</v>
          </cell>
          <cell r="BM892">
            <v>0</v>
          </cell>
          <cell r="BN892">
            <v>0</v>
          </cell>
          <cell r="BO892">
            <v>-9.105376344131777E-6</v>
          </cell>
          <cell r="BP892">
            <v>0</v>
          </cell>
          <cell r="BQ892">
            <v>0</v>
          </cell>
          <cell r="BR892">
            <v>0</v>
          </cell>
          <cell r="BS892">
            <v>0</v>
          </cell>
          <cell r="BT892">
            <v>0</v>
          </cell>
          <cell r="BU892">
            <v>0</v>
          </cell>
          <cell r="BV892">
            <v>0</v>
          </cell>
          <cell r="BW892">
            <v>0</v>
          </cell>
          <cell r="BX892">
            <v>0</v>
          </cell>
          <cell r="BY892">
            <v>0</v>
          </cell>
          <cell r="BZ892">
            <v>0</v>
          </cell>
          <cell r="CA892">
            <v>0</v>
          </cell>
          <cell r="CB892">
            <v>0</v>
          </cell>
          <cell r="CC892">
            <v>0</v>
          </cell>
          <cell r="CD892">
            <v>0</v>
          </cell>
          <cell r="CE892">
            <v>0</v>
          </cell>
          <cell r="CF892">
            <v>0</v>
          </cell>
          <cell r="CG892">
            <v>0</v>
          </cell>
          <cell r="CH892">
            <v>0</v>
          </cell>
          <cell r="CI892">
            <v>0</v>
          </cell>
          <cell r="CJ892">
            <v>0</v>
          </cell>
          <cell r="CK892">
            <v>0</v>
          </cell>
          <cell r="CL892">
            <v>0</v>
          </cell>
          <cell r="CM892">
            <v>0</v>
          </cell>
          <cell r="CN892">
            <v>0</v>
          </cell>
          <cell r="CO892">
            <v>0</v>
          </cell>
          <cell r="CP892">
            <v>0</v>
          </cell>
          <cell r="CQ892">
            <v>0</v>
          </cell>
          <cell r="CR892">
            <v>0</v>
          </cell>
          <cell r="CS892">
            <v>0</v>
          </cell>
          <cell r="CT892">
            <v>0</v>
          </cell>
          <cell r="CU892">
            <v>0</v>
          </cell>
          <cell r="CV892">
            <v>0</v>
          </cell>
          <cell r="CW892">
            <v>0</v>
          </cell>
          <cell r="CX892">
            <v>0</v>
          </cell>
          <cell r="CY892">
            <v>0</v>
          </cell>
          <cell r="CZ892">
            <v>0</v>
          </cell>
          <cell r="DA892">
            <v>0</v>
          </cell>
          <cell r="DB892">
            <v>0</v>
          </cell>
          <cell r="DC892">
            <v>0</v>
          </cell>
          <cell r="DD892">
            <v>0</v>
          </cell>
          <cell r="DE892">
            <v>0</v>
          </cell>
          <cell r="DF892">
            <v>0</v>
          </cell>
          <cell r="DG892">
            <v>0</v>
          </cell>
          <cell r="DH892">
            <v>0</v>
          </cell>
          <cell r="DI892">
            <v>0</v>
          </cell>
          <cell r="DJ892">
            <v>0</v>
          </cell>
          <cell r="DK892">
            <v>0</v>
          </cell>
          <cell r="DL892">
            <v>0</v>
          </cell>
          <cell r="DM892">
            <v>0</v>
          </cell>
          <cell r="DN892">
            <v>0</v>
          </cell>
          <cell r="DO892">
            <v>0</v>
          </cell>
          <cell r="DP892">
            <v>0</v>
          </cell>
          <cell r="DQ892">
            <v>0</v>
          </cell>
          <cell r="DR892">
            <v>0</v>
          </cell>
          <cell r="DS892">
            <v>0</v>
          </cell>
          <cell r="DT892">
            <v>0</v>
          </cell>
          <cell r="DU892">
            <v>0</v>
          </cell>
          <cell r="DV892">
            <v>0</v>
          </cell>
          <cell r="DW892">
            <v>0</v>
          </cell>
          <cell r="DX892">
            <v>0</v>
          </cell>
          <cell r="DY892">
            <v>0</v>
          </cell>
          <cell r="DZ892">
            <v>0</v>
          </cell>
          <cell r="EA892">
            <v>0</v>
          </cell>
          <cell r="EB892">
            <v>0</v>
          </cell>
          <cell r="EC892">
            <v>0</v>
          </cell>
          <cell r="ED892">
            <v>0</v>
          </cell>
        </row>
        <row r="893"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>
            <v>0</v>
          </cell>
          <cell r="BJ893">
            <v>0</v>
          </cell>
          <cell r="BK893">
            <v>0</v>
          </cell>
          <cell r="BL893">
            <v>0</v>
          </cell>
          <cell r="BM893">
            <v>0</v>
          </cell>
          <cell r="BN893">
            <v>0</v>
          </cell>
          <cell r="BO893">
            <v>0</v>
          </cell>
          <cell r="BP893">
            <v>0</v>
          </cell>
          <cell r="BQ893">
            <v>0</v>
          </cell>
          <cell r="BR893">
            <v>0</v>
          </cell>
          <cell r="BS893">
            <v>0</v>
          </cell>
          <cell r="BT893">
            <v>0</v>
          </cell>
          <cell r="BU893">
            <v>0</v>
          </cell>
          <cell r="BV893">
            <v>0</v>
          </cell>
          <cell r="BW893">
            <v>0</v>
          </cell>
          <cell r="BX893">
            <v>0</v>
          </cell>
          <cell r="BY893">
            <v>0</v>
          </cell>
          <cell r="BZ893">
            <v>0</v>
          </cell>
          <cell r="CA893">
            <v>0</v>
          </cell>
          <cell r="CB893">
            <v>0</v>
          </cell>
          <cell r="CC893">
            <v>0</v>
          </cell>
          <cell r="CD893">
            <v>0</v>
          </cell>
          <cell r="CE893">
            <v>0</v>
          </cell>
          <cell r="CF893">
            <v>0</v>
          </cell>
          <cell r="CG893">
            <v>0</v>
          </cell>
          <cell r="CH893">
            <v>0</v>
          </cell>
          <cell r="CI893">
            <v>0</v>
          </cell>
          <cell r="CJ893">
            <v>0</v>
          </cell>
          <cell r="CK893">
            <v>0</v>
          </cell>
          <cell r="CL893">
            <v>0</v>
          </cell>
          <cell r="CM893">
            <v>0</v>
          </cell>
          <cell r="CN893">
            <v>0</v>
          </cell>
          <cell r="CO893">
            <v>0</v>
          </cell>
          <cell r="CP893">
            <v>0</v>
          </cell>
          <cell r="CQ893">
            <v>0</v>
          </cell>
          <cell r="CR893">
            <v>0</v>
          </cell>
          <cell r="CS893">
            <v>0</v>
          </cell>
          <cell r="CT893">
            <v>0</v>
          </cell>
          <cell r="CU893">
            <v>0</v>
          </cell>
          <cell r="CV893">
            <v>0</v>
          </cell>
          <cell r="CW893">
            <v>0</v>
          </cell>
          <cell r="CX893">
            <v>0</v>
          </cell>
          <cell r="CY893">
            <v>0</v>
          </cell>
          <cell r="CZ893">
            <v>0</v>
          </cell>
          <cell r="DA893">
            <v>0</v>
          </cell>
          <cell r="DB893">
            <v>0</v>
          </cell>
          <cell r="DC893">
            <v>0</v>
          </cell>
          <cell r="DD893">
            <v>0</v>
          </cell>
          <cell r="DE893">
            <v>0</v>
          </cell>
          <cell r="DF893">
            <v>0</v>
          </cell>
          <cell r="DG893">
            <v>0</v>
          </cell>
          <cell r="DH893">
            <v>0</v>
          </cell>
          <cell r="DI893">
            <v>0</v>
          </cell>
          <cell r="DJ893">
            <v>0</v>
          </cell>
          <cell r="DK893">
            <v>0</v>
          </cell>
          <cell r="DL893">
            <v>0</v>
          </cell>
          <cell r="DM893">
            <v>0</v>
          </cell>
          <cell r="DN893">
            <v>0</v>
          </cell>
          <cell r="DO893">
            <v>0</v>
          </cell>
          <cell r="DP893">
            <v>0</v>
          </cell>
          <cell r="DQ893">
            <v>0</v>
          </cell>
          <cell r="DR893">
            <v>0</v>
          </cell>
          <cell r="DS893">
            <v>0</v>
          </cell>
          <cell r="DT893">
            <v>0</v>
          </cell>
          <cell r="DU893">
            <v>0</v>
          </cell>
          <cell r="DV893">
            <v>0</v>
          </cell>
          <cell r="DW893">
            <v>0</v>
          </cell>
          <cell r="DX893">
            <v>0</v>
          </cell>
          <cell r="DY893">
            <v>0</v>
          </cell>
          <cell r="DZ893">
            <v>0</v>
          </cell>
          <cell r="EA893">
            <v>0</v>
          </cell>
          <cell r="EB893">
            <v>0</v>
          </cell>
          <cell r="EC893">
            <v>0</v>
          </cell>
          <cell r="ED893">
            <v>0</v>
          </cell>
        </row>
        <row r="894"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  <cell r="BL894">
            <v>0</v>
          </cell>
          <cell r="BM894">
            <v>0</v>
          </cell>
          <cell r="BN894">
            <v>0</v>
          </cell>
          <cell r="BO894">
            <v>0</v>
          </cell>
          <cell r="BP894">
            <v>0</v>
          </cell>
          <cell r="BQ894">
            <v>0</v>
          </cell>
          <cell r="BR894">
            <v>0</v>
          </cell>
          <cell r="BS894">
            <v>0</v>
          </cell>
          <cell r="BT894">
            <v>0</v>
          </cell>
          <cell r="BU894">
            <v>0</v>
          </cell>
          <cell r="BV894">
            <v>0</v>
          </cell>
          <cell r="BW894">
            <v>0</v>
          </cell>
          <cell r="BX894">
            <v>0</v>
          </cell>
          <cell r="BY894">
            <v>0</v>
          </cell>
          <cell r="BZ894">
            <v>0</v>
          </cell>
          <cell r="CA894">
            <v>0</v>
          </cell>
          <cell r="CB894">
            <v>0</v>
          </cell>
          <cell r="CC894">
            <v>0</v>
          </cell>
          <cell r="CD894">
            <v>0</v>
          </cell>
          <cell r="CE894">
            <v>0</v>
          </cell>
          <cell r="CF894">
            <v>0</v>
          </cell>
          <cell r="CG894">
            <v>0</v>
          </cell>
          <cell r="CH894">
            <v>0</v>
          </cell>
          <cell r="CI894">
            <v>0</v>
          </cell>
          <cell r="CJ894">
            <v>0</v>
          </cell>
          <cell r="CK894">
            <v>0</v>
          </cell>
          <cell r="CL894">
            <v>0</v>
          </cell>
          <cell r="CM894">
            <v>0</v>
          </cell>
          <cell r="CN894">
            <v>0</v>
          </cell>
          <cell r="CO894">
            <v>0</v>
          </cell>
          <cell r="CP894">
            <v>0</v>
          </cell>
          <cell r="CQ894">
            <v>0</v>
          </cell>
          <cell r="CR894">
            <v>0</v>
          </cell>
          <cell r="CS894">
            <v>0</v>
          </cell>
          <cell r="CT894">
            <v>0</v>
          </cell>
          <cell r="CU894">
            <v>0</v>
          </cell>
          <cell r="CV894">
            <v>0</v>
          </cell>
          <cell r="CW894">
            <v>0</v>
          </cell>
          <cell r="CX894">
            <v>0</v>
          </cell>
          <cell r="CY894">
            <v>0</v>
          </cell>
          <cell r="CZ894">
            <v>0</v>
          </cell>
          <cell r="DA894">
            <v>0</v>
          </cell>
          <cell r="DB894">
            <v>0</v>
          </cell>
          <cell r="DC894">
            <v>0</v>
          </cell>
          <cell r="DD894">
            <v>0</v>
          </cell>
          <cell r="DE894">
            <v>0</v>
          </cell>
          <cell r="DF894">
            <v>0</v>
          </cell>
          <cell r="DG894">
            <v>0</v>
          </cell>
          <cell r="DH894">
            <v>0</v>
          </cell>
          <cell r="DI894">
            <v>0</v>
          </cell>
          <cell r="DJ894">
            <v>0</v>
          </cell>
          <cell r="DK894">
            <v>0</v>
          </cell>
          <cell r="DL894">
            <v>0</v>
          </cell>
          <cell r="DM894">
            <v>0</v>
          </cell>
          <cell r="DN894">
            <v>0</v>
          </cell>
          <cell r="DO894">
            <v>0</v>
          </cell>
          <cell r="DP894">
            <v>0</v>
          </cell>
          <cell r="DQ894">
            <v>0</v>
          </cell>
          <cell r="DR894">
            <v>0</v>
          </cell>
          <cell r="DS894">
            <v>0</v>
          </cell>
          <cell r="DT894">
            <v>0</v>
          </cell>
          <cell r="DU894">
            <v>0</v>
          </cell>
          <cell r="DV894">
            <v>0</v>
          </cell>
          <cell r="DW894">
            <v>0</v>
          </cell>
          <cell r="DX894">
            <v>0</v>
          </cell>
          <cell r="DY894">
            <v>0</v>
          </cell>
          <cell r="DZ894">
            <v>0</v>
          </cell>
          <cell r="EA894">
            <v>0</v>
          </cell>
          <cell r="EB894">
            <v>0</v>
          </cell>
          <cell r="EC894">
            <v>0</v>
          </cell>
          <cell r="ED894">
            <v>0</v>
          </cell>
        </row>
        <row r="895"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>
            <v>0</v>
          </cell>
          <cell r="BH895">
            <v>0</v>
          </cell>
          <cell r="BI895">
            <v>0</v>
          </cell>
          <cell r="BJ895">
            <v>0</v>
          </cell>
          <cell r="BK895">
            <v>0</v>
          </cell>
          <cell r="BL895">
            <v>0</v>
          </cell>
          <cell r="BM895">
            <v>0</v>
          </cell>
          <cell r="BN895">
            <v>0</v>
          </cell>
          <cell r="BO895">
            <v>0</v>
          </cell>
          <cell r="BP895">
            <v>0</v>
          </cell>
          <cell r="BQ895">
            <v>0</v>
          </cell>
          <cell r="BR895">
            <v>0</v>
          </cell>
          <cell r="BS895">
            <v>0</v>
          </cell>
          <cell r="BT895">
            <v>0</v>
          </cell>
          <cell r="BU895">
            <v>0</v>
          </cell>
          <cell r="BV895">
            <v>0</v>
          </cell>
          <cell r="BW895">
            <v>0</v>
          </cell>
          <cell r="BX895">
            <v>0</v>
          </cell>
          <cell r="BY895">
            <v>0</v>
          </cell>
          <cell r="BZ895">
            <v>0</v>
          </cell>
          <cell r="CA895">
            <v>0</v>
          </cell>
          <cell r="CB895">
            <v>0</v>
          </cell>
          <cell r="CC895">
            <v>0</v>
          </cell>
          <cell r="CD895">
            <v>0</v>
          </cell>
          <cell r="CE895">
            <v>0</v>
          </cell>
          <cell r="CF895">
            <v>0</v>
          </cell>
          <cell r="CG895">
            <v>0</v>
          </cell>
          <cell r="CH895">
            <v>0</v>
          </cell>
          <cell r="CI895">
            <v>0</v>
          </cell>
          <cell r="CJ895">
            <v>0</v>
          </cell>
          <cell r="CK895">
            <v>0</v>
          </cell>
          <cell r="CL895">
            <v>0</v>
          </cell>
          <cell r="CM895">
            <v>0</v>
          </cell>
          <cell r="CN895">
            <v>0</v>
          </cell>
          <cell r="CO895">
            <v>0</v>
          </cell>
          <cell r="CP895">
            <v>0</v>
          </cell>
          <cell r="CQ895">
            <v>0</v>
          </cell>
          <cell r="CR895">
            <v>0</v>
          </cell>
          <cell r="CS895">
            <v>0</v>
          </cell>
          <cell r="CT895">
            <v>0</v>
          </cell>
          <cell r="CU895">
            <v>0</v>
          </cell>
          <cell r="CV895">
            <v>0</v>
          </cell>
          <cell r="CW895">
            <v>0</v>
          </cell>
          <cell r="CX895">
            <v>0</v>
          </cell>
          <cell r="CY895">
            <v>0</v>
          </cell>
          <cell r="CZ895">
            <v>0</v>
          </cell>
          <cell r="DA895">
            <v>0</v>
          </cell>
          <cell r="DB895">
            <v>0</v>
          </cell>
          <cell r="DC895">
            <v>0</v>
          </cell>
          <cell r="DD895">
            <v>0</v>
          </cell>
          <cell r="DE895">
            <v>0</v>
          </cell>
          <cell r="DF895">
            <v>0</v>
          </cell>
          <cell r="DG895">
            <v>0</v>
          </cell>
          <cell r="DH895">
            <v>0</v>
          </cell>
          <cell r="DI895">
            <v>0</v>
          </cell>
          <cell r="DJ895">
            <v>0</v>
          </cell>
          <cell r="DK895">
            <v>0</v>
          </cell>
          <cell r="DL895">
            <v>0</v>
          </cell>
          <cell r="DM895">
            <v>0</v>
          </cell>
          <cell r="DN895">
            <v>0</v>
          </cell>
          <cell r="DO895">
            <v>0</v>
          </cell>
          <cell r="DP895">
            <v>0</v>
          </cell>
          <cell r="DQ895">
            <v>0</v>
          </cell>
          <cell r="DR895">
            <v>0</v>
          </cell>
          <cell r="DS895">
            <v>0</v>
          </cell>
          <cell r="DT895">
            <v>0</v>
          </cell>
          <cell r="DU895">
            <v>0</v>
          </cell>
          <cell r="DV895">
            <v>0</v>
          </cell>
          <cell r="DW895">
            <v>0</v>
          </cell>
          <cell r="DX895">
            <v>0</v>
          </cell>
          <cell r="DY895">
            <v>0</v>
          </cell>
          <cell r="DZ895">
            <v>0</v>
          </cell>
          <cell r="EA895">
            <v>0</v>
          </cell>
          <cell r="EB895">
            <v>0</v>
          </cell>
          <cell r="EC895">
            <v>0</v>
          </cell>
          <cell r="ED895">
            <v>0</v>
          </cell>
        </row>
        <row r="896"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0</v>
          </cell>
          <cell r="BE896">
            <v>0</v>
          </cell>
          <cell r="BF896">
            <v>0</v>
          </cell>
          <cell r="BG896">
            <v>0</v>
          </cell>
          <cell r="BH896">
            <v>0</v>
          </cell>
          <cell r="BI896">
            <v>0</v>
          </cell>
          <cell r="BJ896">
            <v>0</v>
          </cell>
          <cell r="BK896">
            <v>0</v>
          </cell>
          <cell r="BL896">
            <v>0</v>
          </cell>
          <cell r="BM896">
            <v>0</v>
          </cell>
          <cell r="BN896">
            <v>0</v>
          </cell>
          <cell r="BO896">
            <v>0</v>
          </cell>
          <cell r="BP896">
            <v>0</v>
          </cell>
          <cell r="BQ896">
            <v>0</v>
          </cell>
          <cell r="BR896">
            <v>0</v>
          </cell>
          <cell r="BS896">
            <v>0</v>
          </cell>
          <cell r="BT896">
            <v>0</v>
          </cell>
          <cell r="BU896">
            <v>0</v>
          </cell>
          <cell r="BV896">
            <v>0</v>
          </cell>
          <cell r="BW896">
            <v>0</v>
          </cell>
          <cell r="BX896">
            <v>0</v>
          </cell>
          <cell r="BY896">
            <v>0</v>
          </cell>
          <cell r="BZ896">
            <v>0</v>
          </cell>
          <cell r="CA896">
            <v>0</v>
          </cell>
          <cell r="CB896">
            <v>0</v>
          </cell>
          <cell r="CC896">
            <v>0</v>
          </cell>
          <cell r="CD896">
            <v>0</v>
          </cell>
          <cell r="CE896">
            <v>0</v>
          </cell>
          <cell r="CF896">
            <v>0</v>
          </cell>
          <cell r="CG896">
            <v>0</v>
          </cell>
          <cell r="CH896">
            <v>0</v>
          </cell>
          <cell r="CI896">
            <v>0</v>
          </cell>
          <cell r="CJ896">
            <v>0</v>
          </cell>
          <cell r="CK896">
            <v>0</v>
          </cell>
          <cell r="CL896">
            <v>0</v>
          </cell>
          <cell r="CM896">
            <v>0</v>
          </cell>
          <cell r="CN896">
            <v>0</v>
          </cell>
          <cell r="CO896">
            <v>0</v>
          </cell>
          <cell r="CP896">
            <v>0</v>
          </cell>
          <cell r="CQ896">
            <v>0</v>
          </cell>
          <cell r="CR896">
            <v>0</v>
          </cell>
          <cell r="CS896">
            <v>0</v>
          </cell>
          <cell r="CT896">
            <v>0</v>
          </cell>
          <cell r="CU896">
            <v>0</v>
          </cell>
          <cell r="CV896">
            <v>0</v>
          </cell>
          <cell r="CW896">
            <v>0</v>
          </cell>
          <cell r="CX896">
            <v>0</v>
          </cell>
          <cell r="CY896">
            <v>0</v>
          </cell>
          <cell r="CZ896">
            <v>0</v>
          </cell>
          <cell r="DA896">
            <v>0</v>
          </cell>
          <cell r="DB896">
            <v>0</v>
          </cell>
          <cell r="DC896">
            <v>0</v>
          </cell>
          <cell r="DD896">
            <v>0</v>
          </cell>
          <cell r="DE896">
            <v>0</v>
          </cell>
          <cell r="DF896">
            <v>0</v>
          </cell>
          <cell r="DG896">
            <v>0</v>
          </cell>
          <cell r="DH896">
            <v>0</v>
          </cell>
          <cell r="DI896">
            <v>0</v>
          </cell>
          <cell r="DJ896">
            <v>0</v>
          </cell>
          <cell r="DK896">
            <v>0</v>
          </cell>
          <cell r="DL896">
            <v>0</v>
          </cell>
          <cell r="DM896">
            <v>0</v>
          </cell>
          <cell r="DN896">
            <v>0</v>
          </cell>
          <cell r="DO896">
            <v>0</v>
          </cell>
          <cell r="DP896">
            <v>0</v>
          </cell>
          <cell r="DQ896">
            <v>0</v>
          </cell>
          <cell r="DR896">
            <v>0</v>
          </cell>
          <cell r="DS896">
            <v>0</v>
          </cell>
          <cell r="DT896">
            <v>0</v>
          </cell>
          <cell r="DU896">
            <v>0</v>
          </cell>
          <cell r="DV896">
            <v>0</v>
          </cell>
          <cell r="DW896">
            <v>0</v>
          </cell>
          <cell r="DX896">
            <v>0</v>
          </cell>
          <cell r="DY896">
            <v>0</v>
          </cell>
          <cell r="DZ896">
            <v>0</v>
          </cell>
          <cell r="EA896">
            <v>0</v>
          </cell>
          <cell r="EB896">
            <v>0</v>
          </cell>
          <cell r="EC896">
            <v>0</v>
          </cell>
          <cell r="ED896">
            <v>0</v>
          </cell>
        </row>
        <row r="897"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0</v>
          </cell>
          <cell r="AX897">
            <v>0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0</v>
          </cell>
          <cell r="BD897">
            <v>0</v>
          </cell>
          <cell r="BE897">
            <v>-4.1071134845860335E-6</v>
          </cell>
          <cell r="BF897">
            <v>-1.8191810579049061E-5</v>
          </cell>
          <cell r="BG897">
            <v>0</v>
          </cell>
          <cell r="BH897">
            <v>0</v>
          </cell>
          <cell r="BI897">
            <v>0</v>
          </cell>
          <cell r="BJ897">
            <v>-1.030936515694636E-5</v>
          </cell>
          <cell r="BK897">
            <v>0</v>
          </cell>
          <cell r="BL897">
            <v>0</v>
          </cell>
          <cell r="BM897">
            <v>-1.9989260888475524E-5</v>
          </cell>
          <cell r="BN897">
            <v>0</v>
          </cell>
          <cell r="BO897">
            <v>0</v>
          </cell>
          <cell r="BP897">
            <v>0</v>
          </cell>
          <cell r="BQ897">
            <v>0</v>
          </cell>
          <cell r="BR897">
            <v>-1.2991512061300003E-5</v>
          </cell>
          <cell r="BS897">
            <v>-5.9292712066949527E-5</v>
          </cell>
          <cell r="BT897">
            <v>0</v>
          </cell>
          <cell r="BU897">
            <v>0</v>
          </cell>
          <cell r="BV897">
            <v>-6.6651441077425488E-5</v>
          </cell>
          <cell r="BW897">
            <v>-2.5389430596323148E-5</v>
          </cell>
          <cell r="BX897">
            <v>-2.6745681818207689E-5</v>
          </cell>
          <cell r="BY897">
            <v>0</v>
          </cell>
          <cell r="BZ897">
            <v>0</v>
          </cell>
          <cell r="CA897">
            <v>0</v>
          </cell>
          <cell r="CB897">
            <v>0</v>
          </cell>
          <cell r="CC897">
            <v>4.4433329124515808E-5</v>
          </cell>
          <cell r="CD897">
            <v>-2.0898118279544242E-5</v>
          </cell>
          <cell r="CE897">
            <v>-1.6658603466224164E-5</v>
          </cell>
          <cell r="CF897">
            <v>8.2611716628600007E-6</v>
          </cell>
          <cell r="CG897">
            <v>-5.8321984728215703E-5</v>
          </cell>
          <cell r="CH897">
            <v>-5.8562363283387597E-5</v>
          </cell>
          <cell r="CI897">
            <v>-9.6414520202037224E-6</v>
          </cell>
          <cell r="CJ897">
            <v>-4.8836392147255658E-5</v>
          </cell>
          <cell r="CK897">
            <v>0</v>
          </cell>
          <cell r="CL897">
            <v>0</v>
          </cell>
          <cell r="CM897">
            <v>0</v>
          </cell>
          <cell r="CN897">
            <v>0</v>
          </cell>
          <cell r="CO897">
            <v>-2.7486474964644181E-5</v>
          </cell>
          <cell r="CP897">
            <v>0</v>
          </cell>
          <cell r="CQ897">
            <v>-7.5092035950463654E-6</v>
          </cell>
          <cell r="CR897">
            <v>4.3005763226133809E-6</v>
          </cell>
          <cell r="CS897">
            <v>0</v>
          </cell>
          <cell r="CT897">
            <v>0</v>
          </cell>
          <cell r="CU897">
            <v>-7.6554292929298384E-6</v>
          </cell>
          <cell r="CV897">
            <v>4.2984444444393866E-5</v>
          </cell>
          <cell r="CW897">
            <v>0</v>
          </cell>
          <cell r="CX897">
            <v>-9.2218322110260154E-6</v>
          </cell>
          <cell r="CY897">
            <v>0</v>
          </cell>
          <cell r="CZ897">
            <v>0</v>
          </cell>
          <cell r="DA897">
            <v>0</v>
          </cell>
          <cell r="DB897">
            <v>6.4665067340041738E-5</v>
          </cell>
          <cell r="DC897">
            <v>-4.0348892957342564E-5</v>
          </cell>
          <cell r="DD897">
            <v>0</v>
          </cell>
          <cell r="DE897">
            <v>-5.5094397411470375E-6</v>
          </cell>
          <cell r="DF897">
            <v>-3.6249321169190551E-6</v>
          </cell>
          <cell r="DG897">
            <v>-5.1753503425011615E-5</v>
          </cell>
          <cell r="DH897">
            <v>0</v>
          </cell>
          <cell r="DI897">
            <v>1.1210115039239632E-5</v>
          </cell>
          <cell r="DJ897">
            <v>0</v>
          </cell>
          <cell r="DK897">
            <v>0</v>
          </cell>
          <cell r="DL897">
            <v>0</v>
          </cell>
          <cell r="DM897">
            <v>0</v>
          </cell>
          <cell r="DN897">
            <v>0</v>
          </cell>
          <cell r="DO897">
            <v>0</v>
          </cell>
          <cell r="DP897">
            <v>-2.465113005051256E-5</v>
          </cell>
          <cell r="DQ897">
            <v>0</v>
          </cell>
          <cell r="DR897">
            <v>-2.5867581615213187E-5</v>
          </cell>
          <cell r="DS897">
            <v>-1.7926631910580859E-5</v>
          </cell>
          <cell r="DT897">
            <v>-4.6061267436225961E-5</v>
          </cell>
          <cell r="DU897">
            <v>-4.5150839035446033E-5</v>
          </cell>
          <cell r="DV897">
            <v>-2.2896461840948845E-6</v>
          </cell>
          <cell r="DW897">
            <v>0</v>
          </cell>
          <cell r="DX897">
            <v>0</v>
          </cell>
          <cell r="DY897">
            <v>0</v>
          </cell>
          <cell r="DZ897">
            <v>0</v>
          </cell>
          <cell r="EA897">
            <v>-8.1776028338975681E-5</v>
          </cell>
          <cell r="EB897">
            <v>-3.9881340284542155E-5</v>
          </cell>
          <cell r="EC897">
            <v>-7.0520945566698856E-5</v>
          </cell>
          <cell r="ED897">
            <v>-1.0407420984015481E-5</v>
          </cell>
        </row>
        <row r="898"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-2.2170586964631589E-6</v>
          </cell>
          <cell r="BF898">
            <v>0</v>
          </cell>
          <cell r="BG898">
            <v>0</v>
          </cell>
          <cell r="BH898">
            <v>0</v>
          </cell>
          <cell r="BI898">
            <v>7.3144373219924397E-6</v>
          </cell>
          <cell r="BJ898">
            <v>0</v>
          </cell>
          <cell r="BK898">
            <v>0</v>
          </cell>
          <cell r="BL898">
            <v>0</v>
          </cell>
          <cell r="BM898">
            <v>0</v>
          </cell>
          <cell r="BN898">
            <v>-8.976050569764471E-6</v>
          </cell>
          <cell r="BO898">
            <v>0</v>
          </cell>
          <cell r="BP898">
            <v>0</v>
          </cell>
          <cell r="BQ898">
            <v>-2.4567583402301807E-5</v>
          </cell>
          <cell r="BR898">
            <v>-1.1600721636806366E-5</v>
          </cell>
          <cell r="BS898">
            <v>-2.3352202233262176E-5</v>
          </cell>
          <cell r="BT898">
            <v>0</v>
          </cell>
          <cell r="BU898">
            <v>0</v>
          </cell>
          <cell r="BV898">
            <v>4.2162126068223671E-6</v>
          </cell>
          <cell r="BW898">
            <v>-1.9411788323764334E-5</v>
          </cell>
          <cell r="BX898">
            <v>-1.6141493233612358E-4</v>
          </cell>
          <cell r="BY898">
            <v>0</v>
          </cell>
          <cell r="BZ898">
            <v>0</v>
          </cell>
          <cell r="CA898">
            <v>0</v>
          </cell>
          <cell r="CB898">
            <v>1.9273318168644415E-6</v>
          </cell>
          <cell r="CC898">
            <v>5.8254487179443259E-5</v>
          </cell>
          <cell r="CD898">
            <v>0</v>
          </cell>
          <cell r="CE898">
            <v>-2.4335594719537834E-5</v>
          </cell>
          <cell r="CF898">
            <v>2.6895150951278257E-5</v>
          </cell>
          <cell r="CG898">
            <v>1.5530467032953688E-5</v>
          </cell>
          <cell r="CH898">
            <v>-1.028276261373362E-4</v>
          </cell>
          <cell r="CI898">
            <v>-1.225149430199024E-4</v>
          </cell>
          <cell r="CJ898">
            <v>-8.8239064653938826E-5</v>
          </cell>
          <cell r="CK898">
            <v>0</v>
          </cell>
          <cell r="CL898">
            <v>0</v>
          </cell>
          <cell r="CM898">
            <v>0</v>
          </cell>
          <cell r="CN898">
            <v>0</v>
          </cell>
          <cell r="CO898">
            <v>-1.7825133030058282E-5</v>
          </cell>
          <cell r="CP898">
            <v>0</v>
          </cell>
          <cell r="CQ898">
            <v>0</v>
          </cell>
          <cell r="CR898">
            <v>-1.369292837494207E-5</v>
          </cell>
          <cell r="CS898">
            <v>0</v>
          </cell>
          <cell r="CT898">
            <v>0</v>
          </cell>
          <cell r="CU898">
            <v>0</v>
          </cell>
          <cell r="CV898">
            <v>0</v>
          </cell>
          <cell r="CW898">
            <v>0</v>
          </cell>
          <cell r="CX898">
            <v>-4.8817859686911547E-6</v>
          </cell>
          <cell r="CY898">
            <v>0</v>
          </cell>
          <cell r="CZ898">
            <v>0</v>
          </cell>
          <cell r="DA898">
            <v>0</v>
          </cell>
          <cell r="DB898">
            <v>-7.0867435208232799E-5</v>
          </cell>
          <cell r="DC898">
            <v>-8.8485826210793483E-5</v>
          </cell>
          <cell r="DD898">
            <v>0</v>
          </cell>
          <cell r="DE898">
            <v>-3.7224239234412426E-5</v>
          </cell>
          <cell r="DF898">
            <v>0</v>
          </cell>
          <cell r="DG898">
            <v>-2.1364503757737019E-4</v>
          </cell>
          <cell r="DH898">
            <v>-1.6990766473712338E-5</v>
          </cell>
          <cell r="DI898">
            <v>-4.7925242165236526E-5</v>
          </cell>
          <cell r="DJ898">
            <v>-9.2535408050709034E-5</v>
          </cell>
          <cell r="DK898">
            <v>0</v>
          </cell>
          <cell r="DL898">
            <v>0</v>
          </cell>
          <cell r="DM898">
            <v>-8.3719251447511578E-5</v>
          </cell>
          <cell r="DN898">
            <v>0</v>
          </cell>
          <cell r="DO898">
            <v>0</v>
          </cell>
          <cell r="DP898">
            <v>0</v>
          </cell>
          <cell r="DQ898">
            <v>0</v>
          </cell>
          <cell r="DR898">
            <v>-8.9112658236856213E-5</v>
          </cell>
          <cell r="DS898">
            <v>-1.2766670113073531E-5</v>
          </cell>
          <cell r="DT898">
            <v>-7.2419768772979953E-5</v>
          </cell>
          <cell r="DU898">
            <v>-1.3807045423219755E-4</v>
          </cell>
          <cell r="DV898">
            <v>-2.6777386039622542E-6</v>
          </cell>
          <cell r="DW898">
            <v>0</v>
          </cell>
          <cell r="DX898">
            <v>0</v>
          </cell>
          <cell r="DY898">
            <v>-2.1119694651183796E-5</v>
          </cell>
          <cell r="DZ898">
            <v>0</v>
          </cell>
          <cell r="EA898">
            <v>-9.8658051994326978E-5</v>
          </cell>
          <cell r="EB898">
            <v>0</v>
          </cell>
          <cell r="EC898">
            <v>-7.1724999999966954E-5</v>
          </cell>
          <cell r="ED898">
            <v>-6.4438327819132946E-4</v>
          </cell>
        </row>
        <row r="899"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0</v>
          </cell>
          <cell r="BD899">
            <v>0</v>
          </cell>
          <cell r="BE899">
            <v>0</v>
          </cell>
          <cell r="BF899">
            <v>0</v>
          </cell>
          <cell r="BG899">
            <v>0</v>
          </cell>
          <cell r="BH899">
            <v>0</v>
          </cell>
          <cell r="BI899">
            <v>0</v>
          </cell>
          <cell r="BJ899">
            <v>0</v>
          </cell>
          <cell r="BK899">
            <v>0</v>
          </cell>
          <cell r="BL899">
            <v>0</v>
          </cell>
          <cell r="BM899">
            <v>0</v>
          </cell>
          <cell r="BN899">
            <v>0</v>
          </cell>
          <cell r="BO899">
            <v>0</v>
          </cell>
          <cell r="BP899">
            <v>0</v>
          </cell>
          <cell r="BQ899">
            <v>0</v>
          </cell>
          <cell r="BR899">
            <v>0</v>
          </cell>
          <cell r="BS899">
            <v>0</v>
          </cell>
          <cell r="BT899">
            <v>0</v>
          </cell>
          <cell r="BU899">
            <v>0</v>
          </cell>
          <cell r="BV899">
            <v>0</v>
          </cell>
          <cell r="BW899">
            <v>0</v>
          </cell>
          <cell r="BX899">
            <v>0</v>
          </cell>
          <cell r="BY899">
            <v>0</v>
          </cell>
          <cell r="BZ899">
            <v>0</v>
          </cell>
          <cell r="CA899">
            <v>0</v>
          </cell>
          <cell r="CB899">
            <v>0</v>
          </cell>
          <cell r="CC899">
            <v>0</v>
          </cell>
          <cell r="CD899">
            <v>0</v>
          </cell>
          <cell r="CE899">
            <v>0</v>
          </cell>
          <cell r="CF899">
            <v>0</v>
          </cell>
          <cell r="CG899">
            <v>0</v>
          </cell>
          <cell r="CH899">
            <v>0</v>
          </cell>
          <cell r="CI899">
            <v>0</v>
          </cell>
          <cell r="CJ899">
            <v>0</v>
          </cell>
          <cell r="CK899">
            <v>0</v>
          </cell>
          <cell r="CL899">
            <v>0</v>
          </cell>
          <cell r="CM899">
            <v>0</v>
          </cell>
          <cell r="CN899">
            <v>0</v>
          </cell>
          <cell r="CO899">
            <v>0</v>
          </cell>
          <cell r="CP899">
            <v>0</v>
          </cell>
          <cell r="CQ899">
            <v>0</v>
          </cell>
          <cell r="CR899">
            <v>0</v>
          </cell>
          <cell r="CS899">
            <v>0</v>
          </cell>
          <cell r="CT899">
            <v>0</v>
          </cell>
          <cell r="CU899">
            <v>0</v>
          </cell>
          <cell r="CV899">
            <v>0</v>
          </cell>
          <cell r="CW899">
            <v>0</v>
          </cell>
          <cell r="CX899">
            <v>0</v>
          </cell>
          <cell r="CY899">
            <v>0</v>
          </cell>
          <cell r="CZ899">
            <v>0</v>
          </cell>
          <cell r="DA899">
            <v>0</v>
          </cell>
          <cell r="DB899">
            <v>0</v>
          </cell>
          <cell r="DC899">
            <v>0</v>
          </cell>
          <cell r="DD899">
            <v>0</v>
          </cell>
          <cell r="DE899">
            <v>0</v>
          </cell>
          <cell r="DF899">
            <v>0</v>
          </cell>
          <cell r="DG899">
            <v>0</v>
          </cell>
          <cell r="DH899">
            <v>0</v>
          </cell>
          <cell r="DI899">
            <v>0</v>
          </cell>
          <cell r="DJ899">
            <v>0</v>
          </cell>
          <cell r="DK899">
            <v>0</v>
          </cell>
          <cell r="DL899">
            <v>0</v>
          </cell>
          <cell r="DM899">
            <v>0</v>
          </cell>
          <cell r="DN899">
            <v>0</v>
          </cell>
          <cell r="DO899">
            <v>0</v>
          </cell>
          <cell r="DP899">
            <v>0</v>
          </cell>
          <cell r="DQ899">
            <v>0</v>
          </cell>
          <cell r="DR899">
            <v>0</v>
          </cell>
          <cell r="DS899">
            <v>0</v>
          </cell>
          <cell r="DT899">
            <v>0</v>
          </cell>
          <cell r="DU899">
            <v>0</v>
          </cell>
          <cell r="DV899">
            <v>0</v>
          </cell>
          <cell r="DW899">
            <v>0</v>
          </cell>
          <cell r="DX899">
            <v>0</v>
          </cell>
          <cell r="DY899">
            <v>0</v>
          </cell>
          <cell r="DZ899">
            <v>0</v>
          </cell>
          <cell r="EA899">
            <v>0</v>
          </cell>
          <cell r="EB899">
            <v>0</v>
          </cell>
          <cell r="EC899">
            <v>0</v>
          </cell>
          <cell r="ED899">
            <v>0</v>
          </cell>
        </row>
        <row r="900"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P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0</v>
          </cell>
          <cell r="AX900">
            <v>0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0</v>
          </cell>
          <cell r="BD900">
            <v>0</v>
          </cell>
          <cell r="BE900">
            <v>0</v>
          </cell>
          <cell r="BF900">
            <v>0</v>
          </cell>
          <cell r="BG900">
            <v>0</v>
          </cell>
          <cell r="BH900">
            <v>0</v>
          </cell>
          <cell r="BI900">
            <v>0</v>
          </cell>
          <cell r="BJ900">
            <v>0</v>
          </cell>
          <cell r="BK900">
            <v>0</v>
          </cell>
          <cell r="BL900">
            <v>0</v>
          </cell>
          <cell r="BM900">
            <v>0</v>
          </cell>
          <cell r="BN900">
            <v>0</v>
          </cell>
          <cell r="BO900">
            <v>0</v>
          </cell>
          <cell r="BP900">
            <v>0</v>
          </cell>
          <cell r="BQ900">
            <v>0</v>
          </cell>
          <cell r="BR900">
            <v>0</v>
          </cell>
          <cell r="BS900">
            <v>0</v>
          </cell>
          <cell r="BT900">
            <v>0</v>
          </cell>
          <cell r="BU900">
            <v>0</v>
          </cell>
          <cell r="BV900">
            <v>0</v>
          </cell>
          <cell r="BW900">
            <v>0</v>
          </cell>
          <cell r="BX900">
            <v>0</v>
          </cell>
          <cell r="BY900">
            <v>0</v>
          </cell>
          <cell r="BZ900">
            <v>0</v>
          </cell>
          <cell r="CA900">
            <v>0</v>
          </cell>
          <cell r="CB900">
            <v>0</v>
          </cell>
          <cell r="CC900">
            <v>0</v>
          </cell>
          <cell r="CD900">
            <v>0</v>
          </cell>
          <cell r="CE900">
            <v>0</v>
          </cell>
          <cell r="CF900">
            <v>0</v>
          </cell>
          <cell r="CG900">
            <v>0</v>
          </cell>
          <cell r="CH900">
            <v>0</v>
          </cell>
          <cell r="CI900">
            <v>0</v>
          </cell>
          <cell r="CJ900">
            <v>0</v>
          </cell>
          <cell r="CK900">
            <v>0</v>
          </cell>
          <cell r="CL900">
            <v>0</v>
          </cell>
          <cell r="CM900">
            <v>0</v>
          </cell>
          <cell r="CN900">
            <v>0</v>
          </cell>
          <cell r="CO900">
            <v>0</v>
          </cell>
          <cell r="CP900">
            <v>0</v>
          </cell>
          <cell r="CQ900">
            <v>0</v>
          </cell>
          <cell r="CR900">
            <v>0</v>
          </cell>
          <cell r="CS900">
            <v>0</v>
          </cell>
          <cell r="CT900">
            <v>0</v>
          </cell>
          <cell r="CU900">
            <v>0</v>
          </cell>
          <cell r="CV900">
            <v>0</v>
          </cell>
          <cell r="CW900">
            <v>0</v>
          </cell>
          <cell r="CX900">
            <v>0</v>
          </cell>
          <cell r="CY900">
            <v>0</v>
          </cell>
          <cell r="CZ900">
            <v>0</v>
          </cell>
          <cell r="DA900">
            <v>0</v>
          </cell>
          <cell r="DB900">
            <v>0</v>
          </cell>
          <cell r="DC900">
            <v>0</v>
          </cell>
          <cell r="DD900">
            <v>0</v>
          </cell>
          <cell r="DE900">
            <v>0</v>
          </cell>
          <cell r="DF900">
            <v>0</v>
          </cell>
          <cell r="DG900">
            <v>0</v>
          </cell>
          <cell r="DH900">
            <v>0</v>
          </cell>
          <cell r="DI900">
            <v>0</v>
          </cell>
          <cell r="DJ900">
            <v>0</v>
          </cell>
          <cell r="DK900">
            <v>0</v>
          </cell>
          <cell r="DL900">
            <v>0</v>
          </cell>
          <cell r="DM900">
            <v>0</v>
          </cell>
          <cell r="DN900">
            <v>0</v>
          </cell>
          <cell r="DO900">
            <v>0</v>
          </cell>
          <cell r="DP900">
            <v>0</v>
          </cell>
          <cell r="DQ900">
            <v>0</v>
          </cell>
          <cell r="DR900">
            <v>-4.7591531755930561E-5</v>
          </cell>
          <cell r="DS900">
            <v>0</v>
          </cell>
          <cell r="DT900">
            <v>0</v>
          </cell>
          <cell r="DU900">
            <v>0</v>
          </cell>
          <cell r="DV900">
            <v>0</v>
          </cell>
          <cell r="DW900">
            <v>0</v>
          </cell>
          <cell r="DX900">
            <v>0</v>
          </cell>
          <cell r="DY900">
            <v>0</v>
          </cell>
          <cell r="DZ900">
            <v>0</v>
          </cell>
          <cell r="EA900">
            <v>0</v>
          </cell>
          <cell r="EB900">
            <v>0</v>
          </cell>
          <cell r="EC900">
            <v>-5.3116864478114367E-4</v>
          </cell>
          <cell r="ED900">
            <v>-4.6317733789547066E-5</v>
          </cell>
        </row>
        <row r="901"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0</v>
          </cell>
          <cell r="AO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0</v>
          </cell>
          <cell r="AX901">
            <v>0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0</v>
          </cell>
          <cell r="BD901">
            <v>0</v>
          </cell>
          <cell r="BE901">
            <v>-1.1214646258861372E-6</v>
          </cell>
          <cell r="BF901">
            <v>0</v>
          </cell>
          <cell r="BG901">
            <v>0</v>
          </cell>
          <cell r="BH901">
            <v>0</v>
          </cell>
          <cell r="BI901">
            <v>0</v>
          </cell>
          <cell r="BJ901">
            <v>0</v>
          </cell>
          <cell r="BK901">
            <v>0</v>
          </cell>
          <cell r="BL901">
            <v>0</v>
          </cell>
          <cell r="BM901">
            <v>-1.324051784090674E-5</v>
          </cell>
          <cell r="BN901">
            <v>0</v>
          </cell>
          <cell r="BO901">
            <v>0</v>
          </cell>
          <cell r="BP901">
            <v>0</v>
          </cell>
          <cell r="BQ901">
            <v>0</v>
          </cell>
          <cell r="BR901">
            <v>0</v>
          </cell>
          <cell r="BS901">
            <v>0</v>
          </cell>
          <cell r="BT901">
            <v>0</v>
          </cell>
          <cell r="BU901">
            <v>0</v>
          </cell>
          <cell r="BV901">
            <v>0</v>
          </cell>
          <cell r="BW901">
            <v>0</v>
          </cell>
          <cell r="BX901">
            <v>0</v>
          </cell>
          <cell r="BY901">
            <v>0</v>
          </cell>
          <cell r="BZ901">
            <v>0</v>
          </cell>
          <cell r="CA901">
            <v>0</v>
          </cell>
          <cell r="CB901">
            <v>0</v>
          </cell>
          <cell r="CC901">
            <v>0</v>
          </cell>
          <cell r="CD901">
            <v>0</v>
          </cell>
          <cell r="CE901">
            <v>0</v>
          </cell>
          <cell r="CF901">
            <v>0</v>
          </cell>
          <cell r="CG901">
            <v>0</v>
          </cell>
          <cell r="CH901">
            <v>0</v>
          </cell>
          <cell r="CI901">
            <v>0</v>
          </cell>
          <cell r="CJ901">
            <v>0</v>
          </cell>
          <cell r="CK901">
            <v>0</v>
          </cell>
          <cell r="CL901">
            <v>0</v>
          </cell>
          <cell r="CM901">
            <v>0</v>
          </cell>
          <cell r="CN901">
            <v>0</v>
          </cell>
          <cell r="CO901">
            <v>0</v>
          </cell>
          <cell r="CP901">
            <v>0</v>
          </cell>
          <cell r="CQ901">
            <v>0</v>
          </cell>
          <cell r="CR901">
            <v>0</v>
          </cell>
          <cell r="CS901">
            <v>0</v>
          </cell>
          <cell r="CT901">
            <v>0</v>
          </cell>
          <cell r="CU901">
            <v>0</v>
          </cell>
          <cell r="CV901">
            <v>0</v>
          </cell>
          <cell r="CW901">
            <v>0</v>
          </cell>
          <cell r="CX901">
            <v>0</v>
          </cell>
          <cell r="CY901">
            <v>0</v>
          </cell>
          <cell r="CZ901">
            <v>0</v>
          </cell>
          <cell r="DA901">
            <v>0</v>
          </cell>
          <cell r="DB901">
            <v>0</v>
          </cell>
          <cell r="DC901">
            <v>0</v>
          </cell>
          <cell r="DD901">
            <v>0</v>
          </cell>
          <cell r="DE901">
            <v>-1.1554278924186256E-5</v>
          </cell>
          <cell r="DF901">
            <v>0</v>
          </cell>
          <cell r="DG901">
            <v>0</v>
          </cell>
          <cell r="DH901">
            <v>2.7282619162294353E-5</v>
          </cell>
          <cell r="DI901">
            <v>2.8192274737437462E-5</v>
          </cell>
          <cell r="DJ901">
            <v>-5.456586690211207E-5</v>
          </cell>
          <cell r="DK901">
            <v>-8.457700386960143E-5</v>
          </cell>
          <cell r="DL901">
            <v>0</v>
          </cell>
          <cell r="DM901">
            <v>0</v>
          </cell>
          <cell r="DN901">
            <v>-5.6384784411334099E-5</v>
          </cell>
          <cell r="DO901">
            <v>0</v>
          </cell>
          <cell r="DP901">
            <v>0</v>
          </cell>
          <cell r="DQ901">
            <v>0</v>
          </cell>
          <cell r="DR901">
            <v>-6.9515890865345931E-6</v>
          </cell>
          <cell r="DS901">
            <v>0</v>
          </cell>
          <cell r="DT901">
            <v>0</v>
          </cell>
          <cell r="DU901">
            <v>-2.7282806398076787E-5</v>
          </cell>
          <cell r="DV901">
            <v>-2.8192509673841126E-5</v>
          </cell>
          <cell r="DW901">
            <v>0</v>
          </cell>
          <cell r="DX901">
            <v>0</v>
          </cell>
          <cell r="DY901">
            <v>0</v>
          </cell>
          <cell r="DZ901">
            <v>0</v>
          </cell>
          <cell r="EA901">
            <v>0</v>
          </cell>
          <cell r="EB901">
            <v>-2.7283475097616972E-5</v>
          </cell>
          <cell r="EC901">
            <v>0</v>
          </cell>
          <cell r="ED901">
            <v>0</v>
          </cell>
        </row>
        <row r="902"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0</v>
          </cell>
          <cell r="AX902">
            <v>0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  <cell r="BD902">
            <v>0</v>
          </cell>
          <cell r="BE902">
            <v>0</v>
          </cell>
          <cell r="BF902">
            <v>0</v>
          </cell>
          <cell r="BG902">
            <v>0</v>
          </cell>
          <cell r="BH902">
            <v>0</v>
          </cell>
          <cell r="BI902">
            <v>0</v>
          </cell>
          <cell r="BJ902">
            <v>0</v>
          </cell>
          <cell r="BK902">
            <v>0</v>
          </cell>
          <cell r="BL902">
            <v>0</v>
          </cell>
          <cell r="BM902">
            <v>0</v>
          </cell>
          <cell r="BN902">
            <v>0</v>
          </cell>
          <cell r="BO902">
            <v>0</v>
          </cell>
          <cell r="BP902">
            <v>0</v>
          </cell>
          <cell r="BQ902">
            <v>0</v>
          </cell>
          <cell r="BR902">
            <v>0</v>
          </cell>
          <cell r="BS902">
            <v>0</v>
          </cell>
          <cell r="BT902">
            <v>0</v>
          </cell>
          <cell r="BU902">
            <v>0</v>
          </cell>
          <cell r="BV902">
            <v>0</v>
          </cell>
          <cell r="BW902">
            <v>0</v>
          </cell>
          <cell r="BX902">
            <v>0</v>
          </cell>
          <cell r="BY902">
            <v>0</v>
          </cell>
          <cell r="BZ902">
            <v>0</v>
          </cell>
          <cell r="CA902">
            <v>0</v>
          </cell>
          <cell r="CB902">
            <v>0</v>
          </cell>
          <cell r="CC902">
            <v>0</v>
          </cell>
          <cell r="CD902">
            <v>0</v>
          </cell>
          <cell r="CE902">
            <v>0</v>
          </cell>
          <cell r="CF902">
            <v>0</v>
          </cell>
          <cell r="CG902">
            <v>0</v>
          </cell>
          <cell r="CH902">
            <v>0</v>
          </cell>
          <cell r="CI902">
            <v>0</v>
          </cell>
          <cell r="CJ902">
            <v>0</v>
          </cell>
          <cell r="CK902">
            <v>0</v>
          </cell>
          <cell r="CL902">
            <v>0</v>
          </cell>
          <cell r="CM902">
            <v>0</v>
          </cell>
          <cell r="CN902">
            <v>0</v>
          </cell>
          <cell r="CO902">
            <v>0</v>
          </cell>
          <cell r="CP902">
            <v>0</v>
          </cell>
          <cell r="CQ902">
            <v>0</v>
          </cell>
          <cell r="CR902">
            <v>0</v>
          </cell>
          <cell r="CS902">
            <v>0</v>
          </cell>
          <cell r="CT902">
            <v>0</v>
          </cell>
          <cell r="CU902">
            <v>0</v>
          </cell>
          <cell r="CV902">
            <v>0</v>
          </cell>
          <cell r="CW902">
            <v>0</v>
          </cell>
          <cell r="CX902">
            <v>0</v>
          </cell>
          <cell r="CY902">
            <v>0</v>
          </cell>
          <cell r="CZ902">
            <v>0</v>
          </cell>
          <cell r="DA902">
            <v>0</v>
          </cell>
          <cell r="DB902">
            <v>0</v>
          </cell>
          <cell r="DC902">
            <v>0</v>
          </cell>
          <cell r="DD902">
            <v>0</v>
          </cell>
          <cell r="DE902">
            <v>0</v>
          </cell>
          <cell r="DF902">
            <v>0</v>
          </cell>
          <cell r="DG902">
            <v>0</v>
          </cell>
          <cell r="DH902">
            <v>0</v>
          </cell>
          <cell r="DI902">
            <v>0</v>
          </cell>
          <cell r="DJ902">
            <v>0</v>
          </cell>
          <cell r="DK902">
            <v>0</v>
          </cell>
          <cell r="DL902">
            <v>0</v>
          </cell>
          <cell r="DM902">
            <v>0</v>
          </cell>
          <cell r="DN902">
            <v>0</v>
          </cell>
          <cell r="DO902">
            <v>0</v>
          </cell>
          <cell r="DP902">
            <v>0</v>
          </cell>
          <cell r="DQ902">
            <v>0</v>
          </cell>
          <cell r="DR902">
            <v>-5.4478013405967474E-6</v>
          </cell>
          <cell r="DS902">
            <v>0</v>
          </cell>
          <cell r="DT902">
            <v>0</v>
          </cell>
          <cell r="DU902">
            <v>0</v>
          </cell>
          <cell r="DV902">
            <v>0</v>
          </cell>
          <cell r="DW902">
            <v>0</v>
          </cell>
          <cell r="DX902">
            <v>0</v>
          </cell>
          <cell r="DY902">
            <v>0</v>
          </cell>
          <cell r="DZ902">
            <v>0</v>
          </cell>
          <cell r="EA902">
            <v>0</v>
          </cell>
          <cell r="EB902">
            <v>0</v>
          </cell>
          <cell r="EC902">
            <v>0</v>
          </cell>
          <cell r="ED902">
            <v>-6.4143467397248521E-5</v>
          </cell>
        </row>
        <row r="903"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  <cell r="AM903">
            <v>0</v>
          </cell>
          <cell r="AN903">
            <v>0</v>
          </cell>
          <cell r="AO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0</v>
          </cell>
          <cell r="AX903">
            <v>0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0</v>
          </cell>
          <cell r="BD903">
            <v>0</v>
          </cell>
          <cell r="BE903">
            <v>0</v>
          </cell>
          <cell r="BF903">
            <v>0</v>
          </cell>
          <cell r="BG903">
            <v>0</v>
          </cell>
          <cell r="BH903">
            <v>0</v>
          </cell>
          <cell r="BI903">
            <v>0</v>
          </cell>
          <cell r="BJ903">
            <v>0</v>
          </cell>
          <cell r="BK903">
            <v>0</v>
          </cell>
          <cell r="BL903">
            <v>0</v>
          </cell>
          <cell r="BM903">
            <v>0</v>
          </cell>
          <cell r="BN903">
            <v>0</v>
          </cell>
          <cell r="BO903">
            <v>0</v>
          </cell>
          <cell r="BP903">
            <v>0</v>
          </cell>
          <cell r="BQ903">
            <v>0</v>
          </cell>
          <cell r="BR903">
            <v>0</v>
          </cell>
          <cell r="BS903">
            <v>0</v>
          </cell>
          <cell r="BT903">
            <v>0</v>
          </cell>
          <cell r="BU903">
            <v>0</v>
          </cell>
          <cell r="BV903">
            <v>0</v>
          </cell>
          <cell r="BW903">
            <v>0</v>
          </cell>
          <cell r="BX903">
            <v>0</v>
          </cell>
          <cell r="BY903">
            <v>0</v>
          </cell>
          <cell r="BZ903">
            <v>0</v>
          </cell>
          <cell r="CA903">
            <v>0</v>
          </cell>
          <cell r="CB903">
            <v>0</v>
          </cell>
          <cell r="CC903">
            <v>0</v>
          </cell>
          <cell r="CD903">
            <v>0</v>
          </cell>
          <cell r="CE903">
            <v>0</v>
          </cell>
          <cell r="CF903">
            <v>0</v>
          </cell>
          <cell r="CG903">
            <v>0</v>
          </cell>
          <cell r="CH903">
            <v>0</v>
          </cell>
          <cell r="CI903">
            <v>0</v>
          </cell>
          <cell r="CJ903">
            <v>0</v>
          </cell>
          <cell r="CK903">
            <v>0</v>
          </cell>
          <cell r="CL903">
            <v>0</v>
          </cell>
          <cell r="CM903">
            <v>0</v>
          </cell>
          <cell r="CN903">
            <v>0</v>
          </cell>
          <cell r="CO903">
            <v>0</v>
          </cell>
          <cell r="CP903">
            <v>0</v>
          </cell>
          <cell r="CQ903">
            <v>0</v>
          </cell>
          <cell r="CR903">
            <v>0</v>
          </cell>
          <cell r="CS903">
            <v>0</v>
          </cell>
          <cell r="CT903">
            <v>0</v>
          </cell>
          <cell r="CU903">
            <v>0</v>
          </cell>
          <cell r="CV903">
            <v>0</v>
          </cell>
          <cell r="CW903">
            <v>0</v>
          </cell>
          <cell r="CX903">
            <v>0</v>
          </cell>
          <cell r="CY903">
            <v>0</v>
          </cell>
          <cell r="CZ903">
            <v>0</v>
          </cell>
          <cell r="DA903">
            <v>0</v>
          </cell>
          <cell r="DB903">
            <v>0</v>
          </cell>
          <cell r="DC903">
            <v>0</v>
          </cell>
          <cell r="DD903">
            <v>0</v>
          </cell>
          <cell r="DE903">
            <v>0</v>
          </cell>
          <cell r="DF903">
            <v>0</v>
          </cell>
          <cell r="DG903">
            <v>0</v>
          </cell>
          <cell r="DH903">
            <v>0</v>
          </cell>
          <cell r="DI903">
            <v>0</v>
          </cell>
          <cell r="DJ903">
            <v>0</v>
          </cell>
          <cell r="DK903">
            <v>0</v>
          </cell>
          <cell r="DL903">
            <v>0</v>
          </cell>
          <cell r="DM903">
            <v>0</v>
          </cell>
          <cell r="DN903">
            <v>0</v>
          </cell>
          <cell r="DO903">
            <v>0</v>
          </cell>
          <cell r="DP903">
            <v>0</v>
          </cell>
          <cell r="DQ903">
            <v>0</v>
          </cell>
          <cell r="DR903">
            <v>0</v>
          </cell>
          <cell r="DS903">
            <v>0</v>
          </cell>
          <cell r="DT903">
            <v>0</v>
          </cell>
          <cell r="DU903">
            <v>0</v>
          </cell>
          <cell r="DV903">
            <v>0</v>
          </cell>
          <cell r="DW903">
            <v>0</v>
          </cell>
          <cell r="DX903">
            <v>0</v>
          </cell>
          <cell r="DY903">
            <v>0</v>
          </cell>
          <cell r="DZ903">
            <v>0</v>
          </cell>
          <cell r="EA903">
            <v>0</v>
          </cell>
          <cell r="EB903">
            <v>0</v>
          </cell>
          <cell r="EC903">
            <v>0</v>
          </cell>
          <cell r="ED903">
            <v>0</v>
          </cell>
        </row>
        <row r="904"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0</v>
          </cell>
          <cell r="AX904">
            <v>0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0</v>
          </cell>
          <cell r="BD904">
            <v>0</v>
          </cell>
          <cell r="BE904">
            <v>0</v>
          </cell>
          <cell r="BF904">
            <v>0</v>
          </cell>
          <cell r="BG904">
            <v>0</v>
          </cell>
          <cell r="BH904">
            <v>0</v>
          </cell>
          <cell r="BI904">
            <v>0</v>
          </cell>
          <cell r="BJ904">
            <v>0</v>
          </cell>
          <cell r="BK904">
            <v>0</v>
          </cell>
          <cell r="BL904">
            <v>0</v>
          </cell>
          <cell r="BM904">
            <v>0</v>
          </cell>
          <cell r="BN904">
            <v>0</v>
          </cell>
          <cell r="BO904">
            <v>0</v>
          </cell>
          <cell r="BP904">
            <v>0</v>
          </cell>
          <cell r="BQ904">
            <v>0</v>
          </cell>
          <cell r="BR904">
            <v>0</v>
          </cell>
          <cell r="BS904">
            <v>0</v>
          </cell>
          <cell r="BT904">
            <v>0</v>
          </cell>
          <cell r="BU904">
            <v>0</v>
          </cell>
          <cell r="BV904">
            <v>0</v>
          </cell>
          <cell r="BW904">
            <v>0</v>
          </cell>
          <cell r="BX904">
            <v>0</v>
          </cell>
          <cell r="BY904">
            <v>0</v>
          </cell>
          <cell r="BZ904">
            <v>0</v>
          </cell>
          <cell r="CA904">
            <v>0</v>
          </cell>
          <cell r="CB904">
            <v>0</v>
          </cell>
          <cell r="CC904">
            <v>0</v>
          </cell>
          <cell r="CD904">
            <v>0</v>
          </cell>
          <cell r="CE904">
            <v>0</v>
          </cell>
          <cell r="CF904">
            <v>0</v>
          </cell>
          <cell r="CG904">
            <v>0</v>
          </cell>
          <cell r="CH904">
            <v>0</v>
          </cell>
          <cell r="CI904">
            <v>0</v>
          </cell>
          <cell r="CJ904">
            <v>0</v>
          </cell>
          <cell r="CK904">
            <v>0</v>
          </cell>
          <cell r="CL904">
            <v>0</v>
          </cell>
          <cell r="CM904">
            <v>0</v>
          </cell>
          <cell r="CN904">
            <v>0</v>
          </cell>
          <cell r="CO904">
            <v>0</v>
          </cell>
          <cell r="CP904">
            <v>0</v>
          </cell>
          <cell r="CQ904">
            <v>0</v>
          </cell>
          <cell r="CR904">
            <v>0</v>
          </cell>
          <cell r="CS904">
            <v>0</v>
          </cell>
          <cell r="CT904">
            <v>0</v>
          </cell>
          <cell r="CU904">
            <v>0</v>
          </cell>
          <cell r="CV904">
            <v>0</v>
          </cell>
          <cell r="CW904">
            <v>0</v>
          </cell>
          <cell r="CX904">
            <v>0</v>
          </cell>
          <cell r="CY904">
            <v>0</v>
          </cell>
          <cell r="CZ904">
            <v>0</v>
          </cell>
          <cell r="DA904">
            <v>0</v>
          </cell>
          <cell r="DB904">
            <v>0</v>
          </cell>
          <cell r="DC904">
            <v>0</v>
          </cell>
          <cell r="DD904">
            <v>0</v>
          </cell>
          <cell r="DE904">
            <v>0</v>
          </cell>
          <cell r="DF904">
            <v>0</v>
          </cell>
          <cell r="DG904">
            <v>0</v>
          </cell>
          <cell r="DH904">
            <v>0</v>
          </cell>
          <cell r="DI904">
            <v>0</v>
          </cell>
          <cell r="DJ904">
            <v>0</v>
          </cell>
          <cell r="DK904">
            <v>0</v>
          </cell>
          <cell r="DL904">
            <v>0</v>
          </cell>
          <cell r="DM904">
            <v>0</v>
          </cell>
          <cell r="DN904">
            <v>0</v>
          </cell>
          <cell r="DO904">
            <v>0</v>
          </cell>
          <cell r="DP904">
            <v>0</v>
          </cell>
          <cell r="DQ904">
            <v>0</v>
          </cell>
          <cell r="DR904">
            <v>-6.3342393254839369E-5</v>
          </cell>
          <cell r="DS904">
            <v>0</v>
          </cell>
          <cell r="DT904">
            <v>0</v>
          </cell>
          <cell r="DU904">
            <v>0</v>
          </cell>
          <cell r="DV904">
            <v>0</v>
          </cell>
          <cell r="DW904">
            <v>0</v>
          </cell>
          <cell r="DX904">
            <v>0</v>
          </cell>
          <cell r="DY904">
            <v>0</v>
          </cell>
          <cell r="DZ904">
            <v>0</v>
          </cell>
          <cell r="EA904">
            <v>0</v>
          </cell>
          <cell r="EB904">
            <v>0</v>
          </cell>
          <cell r="EC904">
            <v>-9.8292007797262659E-5</v>
          </cell>
          <cell r="ED904">
            <v>-6.5068430013209833E-4</v>
          </cell>
        </row>
        <row r="906"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-5.7192426549113051E-6</v>
          </cell>
          <cell r="AF906">
            <v>0</v>
          </cell>
          <cell r="AG906">
            <v>0</v>
          </cell>
          <cell r="AH906">
            <v>-6.7339469968563659E-5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-6.5828363544628843E-6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-7.7507589334224747E-5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E906">
            <v>-9.8734832386093707E-6</v>
          </cell>
          <cell r="BF906">
            <v>0</v>
          </cell>
          <cell r="BG906">
            <v>-1.0363868570728574E-5</v>
          </cell>
          <cell r="BH906">
            <v>0</v>
          </cell>
          <cell r="BI906">
            <v>3.3629349049935087E-7</v>
          </cell>
          <cell r="BJ906">
            <v>0</v>
          </cell>
          <cell r="BK906">
            <v>-5.044497755335442E-5</v>
          </cell>
          <cell r="BL906">
            <v>0</v>
          </cell>
          <cell r="BM906">
            <v>-4.9784688280707368E-5</v>
          </cell>
          <cell r="BN906">
            <v>0</v>
          </cell>
          <cell r="BO906">
            <v>0</v>
          </cell>
          <cell r="BP906">
            <v>0</v>
          </cell>
          <cell r="BQ906">
            <v>-8.5986070381682822E-6</v>
          </cell>
          <cell r="BR906">
            <v>-3.5857767169966692E-6</v>
          </cell>
          <cell r="BS906">
            <v>0</v>
          </cell>
          <cell r="BT906">
            <v>0</v>
          </cell>
          <cell r="BU906">
            <v>0</v>
          </cell>
          <cell r="BV906">
            <v>0</v>
          </cell>
          <cell r="BW906">
            <v>0</v>
          </cell>
          <cell r="BX906">
            <v>-4.3626950056108171E-5</v>
          </cell>
          <cell r="BY906">
            <v>0</v>
          </cell>
          <cell r="BZ906">
            <v>0</v>
          </cell>
          <cell r="CA906">
            <v>0</v>
          </cell>
          <cell r="CB906">
            <v>0</v>
          </cell>
          <cell r="CC906">
            <v>0</v>
          </cell>
          <cell r="CD906">
            <v>0</v>
          </cell>
          <cell r="CE906">
            <v>-9.2065091554238698E-6</v>
          </cell>
          <cell r="CF906">
            <v>0</v>
          </cell>
          <cell r="CG906">
            <v>0</v>
          </cell>
          <cell r="CH906">
            <v>-4.2067312914784161E-6</v>
          </cell>
          <cell r="CI906">
            <v>-1.6548035914665249E-5</v>
          </cell>
          <cell r="CJ906">
            <v>0</v>
          </cell>
          <cell r="CK906">
            <v>0</v>
          </cell>
          <cell r="CL906">
            <v>0</v>
          </cell>
          <cell r="CM906">
            <v>0</v>
          </cell>
          <cell r="CN906">
            <v>-9.1117536475893157E-5</v>
          </cell>
          <cell r="CO906">
            <v>0</v>
          </cell>
          <cell r="CP906">
            <v>0</v>
          </cell>
          <cell r="CQ906">
            <v>0</v>
          </cell>
          <cell r="CR906">
            <v>-4.8911212582325447E-6</v>
          </cell>
          <cell r="CS906">
            <v>0</v>
          </cell>
          <cell r="CT906">
            <v>0</v>
          </cell>
          <cell r="CU906">
            <v>-1.5180976431494742E-6</v>
          </cell>
          <cell r="CV906">
            <v>0</v>
          </cell>
          <cell r="CW906">
            <v>0</v>
          </cell>
          <cell r="CX906">
            <v>0</v>
          </cell>
          <cell r="CY906">
            <v>0</v>
          </cell>
          <cell r="CZ906">
            <v>0</v>
          </cell>
          <cell r="DA906">
            <v>0</v>
          </cell>
          <cell r="DB906">
            <v>-5.6070910720074085E-5</v>
          </cell>
          <cell r="DC906">
            <v>0</v>
          </cell>
          <cell r="DD906">
            <v>0</v>
          </cell>
          <cell r="DE906">
            <v>-7.7910928501512267E-6</v>
          </cell>
          <cell r="DF906">
            <v>0</v>
          </cell>
          <cell r="DG906">
            <v>-2.7057950191533564E-5</v>
          </cell>
          <cell r="DH906">
            <v>0</v>
          </cell>
          <cell r="DI906">
            <v>0</v>
          </cell>
          <cell r="DJ906">
            <v>0</v>
          </cell>
          <cell r="DK906">
            <v>-6.8895314253691886E-5</v>
          </cell>
          <cell r="DL906">
            <v>0</v>
          </cell>
          <cell r="DM906">
            <v>0</v>
          </cell>
          <cell r="DN906">
            <v>0</v>
          </cell>
          <cell r="DO906">
            <v>0</v>
          </cell>
          <cell r="DP906">
            <v>0</v>
          </cell>
          <cell r="DQ906">
            <v>0</v>
          </cell>
          <cell r="DR906">
            <v>-3.7572371546501504E-5</v>
          </cell>
          <cell r="DS906">
            <v>0</v>
          </cell>
          <cell r="DT906">
            <v>6.2445286195811356E-6</v>
          </cell>
          <cell r="DU906">
            <v>0</v>
          </cell>
          <cell r="DV906">
            <v>1.8254026374897592E-5</v>
          </cell>
          <cell r="DW906">
            <v>-1.3806777451885743E-5</v>
          </cell>
          <cell r="DX906">
            <v>0</v>
          </cell>
          <cell r="DY906">
            <v>0</v>
          </cell>
          <cell r="DZ906">
            <v>0</v>
          </cell>
          <cell r="EA906">
            <v>-8.1775343714896032E-5</v>
          </cell>
          <cell r="EB906">
            <v>-2.1348365781470591E-4</v>
          </cell>
          <cell r="EC906">
            <v>-1.7074332211003407E-4</v>
          </cell>
          <cell r="ED906">
            <v>5.9735568045393705E-6</v>
          </cell>
        </row>
        <row r="907"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0</v>
          </cell>
          <cell r="AW907">
            <v>0</v>
          </cell>
          <cell r="AX907">
            <v>0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0</v>
          </cell>
          <cell r="BD907">
            <v>0</v>
          </cell>
          <cell r="BE907">
            <v>0</v>
          </cell>
          <cell r="BF907">
            <v>0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  <cell r="BQ907">
            <v>0</v>
          </cell>
          <cell r="BR907">
            <v>0</v>
          </cell>
          <cell r="BS907">
            <v>0</v>
          </cell>
          <cell r="BT907">
            <v>0</v>
          </cell>
          <cell r="BU907">
            <v>0</v>
          </cell>
          <cell r="BV907">
            <v>0</v>
          </cell>
          <cell r="BW907">
            <v>0</v>
          </cell>
          <cell r="BX907">
            <v>0</v>
          </cell>
          <cell r="BY907">
            <v>0</v>
          </cell>
          <cell r="BZ907">
            <v>0</v>
          </cell>
          <cell r="CA907">
            <v>0</v>
          </cell>
          <cell r="CB907">
            <v>0</v>
          </cell>
          <cell r="CC907">
            <v>0</v>
          </cell>
          <cell r="CD907">
            <v>0</v>
          </cell>
          <cell r="CE907">
            <v>0</v>
          </cell>
          <cell r="CF907">
            <v>0</v>
          </cell>
          <cell r="CG907">
            <v>0</v>
          </cell>
          <cell r="CH907">
            <v>0</v>
          </cell>
          <cell r="CI907">
            <v>0</v>
          </cell>
          <cell r="CJ907">
            <v>0</v>
          </cell>
          <cell r="CK907">
            <v>0</v>
          </cell>
          <cell r="CL907">
            <v>0</v>
          </cell>
          <cell r="CM907">
            <v>0</v>
          </cell>
          <cell r="CN907">
            <v>0</v>
          </cell>
          <cell r="CO907">
            <v>0</v>
          </cell>
          <cell r="CP907">
            <v>0</v>
          </cell>
          <cell r="CQ907">
            <v>0</v>
          </cell>
          <cell r="CR907">
            <v>0</v>
          </cell>
          <cell r="CS907">
            <v>0</v>
          </cell>
          <cell r="CT907">
            <v>0</v>
          </cell>
          <cell r="CU907">
            <v>0</v>
          </cell>
          <cell r="CV907">
            <v>0</v>
          </cell>
          <cell r="CW907">
            <v>0</v>
          </cell>
          <cell r="CX907">
            <v>0</v>
          </cell>
          <cell r="CY907">
            <v>0</v>
          </cell>
          <cell r="CZ907">
            <v>0</v>
          </cell>
          <cell r="DA907">
            <v>0</v>
          </cell>
          <cell r="DB907">
            <v>0</v>
          </cell>
          <cell r="DC907">
            <v>0</v>
          </cell>
          <cell r="DD907">
            <v>0</v>
          </cell>
          <cell r="DE907">
            <v>0</v>
          </cell>
          <cell r="DF907">
            <v>0</v>
          </cell>
          <cell r="DG907">
            <v>0</v>
          </cell>
          <cell r="DH907">
            <v>0</v>
          </cell>
          <cell r="DI907">
            <v>0</v>
          </cell>
          <cell r="DJ907">
            <v>0</v>
          </cell>
          <cell r="DK907">
            <v>0</v>
          </cell>
          <cell r="DL907">
            <v>0</v>
          </cell>
          <cell r="DM907">
            <v>0</v>
          </cell>
          <cell r="DN907">
            <v>0</v>
          </cell>
          <cell r="DO907">
            <v>0</v>
          </cell>
          <cell r="DP907">
            <v>0</v>
          </cell>
          <cell r="DQ907">
            <v>0</v>
          </cell>
          <cell r="DR907">
            <v>-1.3995129560434583E-4</v>
          </cell>
          <cell r="DS907">
            <v>0</v>
          </cell>
          <cell r="DT907">
            <v>0</v>
          </cell>
          <cell r="DU907">
            <v>0</v>
          </cell>
          <cell r="DV907">
            <v>0</v>
          </cell>
          <cell r="DW907">
            <v>0</v>
          </cell>
          <cell r="DX907">
            <v>0</v>
          </cell>
          <cell r="DY907">
            <v>-1.6929890300859674E-4</v>
          </cell>
          <cell r="DZ907">
            <v>-2.2677718040597927E-5</v>
          </cell>
          <cell r="EA907">
            <v>-6.1036514169471312E-4</v>
          </cell>
          <cell r="EB907">
            <v>-1.52322553491957E-4</v>
          </cell>
          <cell r="EC907">
            <v>-5.8407919472502901E-4</v>
          </cell>
          <cell r="ED907">
            <v>-1.4760059329865793E-4</v>
          </cell>
        </row>
        <row r="908"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P908">
            <v>0</v>
          </cell>
          <cell r="AQ908">
            <v>0</v>
          </cell>
          <cell r="AR908">
            <v>0</v>
          </cell>
          <cell r="AS908">
            <v>0</v>
          </cell>
          <cell r="AT908">
            <v>0</v>
          </cell>
          <cell r="AU908">
            <v>0</v>
          </cell>
          <cell r="AV908">
            <v>0</v>
          </cell>
          <cell r="AW908">
            <v>0</v>
          </cell>
          <cell r="AX908">
            <v>0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0</v>
          </cell>
          <cell r="BD908">
            <v>0</v>
          </cell>
          <cell r="BE908">
            <v>0</v>
          </cell>
          <cell r="BF908">
            <v>0</v>
          </cell>
          <cell r="BG908">
            <v>0</v>
          </cell>
          <cell r="BH908">
            <v>0</v>
          </cell>
          <cell r="BI908">
            <v>0</v>
          </cell>
          <cell r="BJ908">
            <v>0</v>
          </cell>
          <cell r="BK908">
            <v>0</v>
          </cell>
          <cell r="BL908">
            <v>0</v>
          </cell>
          <cell r="BM908">
            <v>0</v>
          </cell>
          <cell r="BN908">
            <v>0</v>
          </cell>
          <cell r="BO908">
            <v>0</v>
          </cell>
          <cell r="BP908">
            <v>0</v>
          </cell>
          <cell r="BQ908">
            <v>0</v>
          </cell>
          <cell r="BR908">
            <v>0</v>
          </cell>
          <cell r="BS908">
            <v>0</v>
          </cell>
          <cell r="BT908">
            <v>0</v>
          </cell>
          <cell r="BU908">
            <v>0</v>
          </cell>
          <cell r="BV908">
            <v>0</v>
          </cell>
          <cell r="BW908">
            <v>0</v>
          </cell>
          <cell r="BX908">
            <v>0</v>
          </cell>
          <cell r="BY908">
            <v>0</v>
          </cell>
          <cell r="BZ908">
            <v>0</v>
          </cell>
          <cell r="CA908">
            <v>0</v>
          </cell>
          <cell r="CB908">
            <v>0</v>
          </cell>
          <cell r="CC908">
            <v>0</v>
          </cell>
          <cell r="CD908">
            <v>0</v>
          </cell>
          <cell r="CE908">
            <v>0</v>
          </cell>
          <cell r="CF908">
            <v>0</v>
          </cell>
          <cell r="CG908">
            <v>0</v>
          </cell>
          <cell r="CH908">
            <v>0</v>
          </cell>
          <cell r="CI908">
            <v>0</v>
          </cell>
          <cell r="CJ908">
            <v>0</v>
          </cell>
          <cell r="CK908">
            <v>0</v>
          </cell>
          <cell r="CL908">
            <v>0</v>
          </cell>
          <cell r="CM908">
            <v>0</v>
          </cell>
          <cell r="CN908">
            <v>0</v>
          </cell>
          <cell r="CO908">
            <v>0</v>
          </cell>
          <cell r="CP908">
            <v>0</v>
          </cell>
          <cell r="CQ908">
            <v>0</v>
          </cell>
          <cell r="CR908">
            <v>0</v>
          </cell>
          <cell r="CS908">
            <v>0</v>
          </cell>
          <cell r="CT908">
            <v>0</v>
          </cell>
          <cell r="CU908">
            <v>0</v>
          </cell>
          <cell r="CV908">
            <v>0</v>
          </cell>
          <cell r="CW908">
            <v>0</v>
          </cell>
          <cell r="CX908">
            <v>0</v>
          </cell>
          <cell r="CY908">
            <v>0</v>
          </cell>
          <cell r="CZ908">
            <v>0</v>
          </cell>
          <cell r="DA908">
            <v>0</v>
          </cell>
          <cell r="DB908">
            <v>0</v>
          </cell>
          <cell r="DC908">
            <v>0</v>
          </cell>
          <cell r="DD908">
            <v>0</v>
          </cell>
          <cell r="DE908">
            <v>0</v>
          </cell>
          <cell r="DF908">
            <v>0</v>
          </cell>
          <cell r="DG908">
            <v>0</v>
          </cell>
          <cell r="DH908">
            <v>0</v>
          </cell>
          <cell r="DI908">
            <v>0</v>
          </cell>
          <cell r="DJ908">
            <v>0</v>
          </cell>
          <cell r="DK908">
            <v>0</v>
          </cell>
          <cell r="DL908">
            <v>0</v>
          </cell>
          <cell r="DM908">
            <v>0</v>
          </cell>
          <cell r="DN908">
            <v>0</v>
          </cell>
          <cell r="DO908">
            <v>0</v>
          </cell>
          <cell r="DP908">
            <v>0</v>
          </cell>
          <cell r="DQ908">
            <v>0</v>
          </cell>
          <cell r="DR908">
            <v>-9.5579095714726225E-5</v>
          </cell>
          <cell r="DS908">
            <v>0</v>
          </cell>
          <cell r="DT908">
            <v>0</v>
          </cell>
          <cell r="DU908">
            <v>0</v>
          </cell>
          <cell r="DV908">
            <v>0</v>
          </cell>
          <cell r="DW908">
            <v>0</v>
          </cell>
          <cell r="DX908">
            <v>0</v>
          </cell>
          <cell r="DY908">
            <v>-3.4349310725112492E-4</v>
          </cell>
          <cell r="DZ908">
            <v>0</v>
          </cell>
          <cell r="EA908">
            <v>-2.5229738105408961E-4</v>
          </cell>
          <cell r="EB908">
            <v>0</v>
          </cell>
          <cell r="EC908">
            <v>-2.6982554131060876E-4</v>
          </cell>
          <cell r="ED908">
            <v>-2.7659341742480859E-4</v>
          </cell>
        </row>
        <row r="910">
          <cell r="A910" t="str">
            <v>Integration Charge</v>
          </cell>
        </row>
        <row r="912"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O912">
            <v>0</v>
          </cell>
          <cell r="AP912">
            <v>0</v>
          </cell>
          <cell r="AQ912">
            <v>0</v>
          </cell>
          <cell r="AR912">
            <v>0</v>
          </cell>
          <cell r="AS912">
            <v>0</v>
          </cell>
          <cell r="AT912">
            <v>0</v>
          </cell>
          <cell r="AU912">
            <v>0</v>
          </cell>
          <cell r="AV912">
            <v>0</v>
          </cell>
          <cell r="AW912">
            <v>0</v>
          </cell>
          <cell r="AX912">
            <v>0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0</v>
          </cell>
          <cell r="BD912">
            <v>0</v>
          </cell>
          <cell r="BE912">
            <v>0</v>
          </cell>
          <cell r="BF912">
            <v>0</v>
          </cell>
          <cell r="BG912">
            <v>0</v>
          </cell>
          <cell r="BH912">
            <v>0</v>
          </cell>
          <cell r="BI912">
            <v>0</v>
          </cell>
          <cell r="BJ912">
            <v>0</v>
          </cell>
          <cell r="BK912">
            <v>0</v>
          </cell>
          <cell r="BL912">
            <v>0</v>
          </cell>
          <cell r="BM912">
            <v>0</v>
          </cell>
          <cell r="BN912">
            <v>0</v>
          </cell>
          <cell r="BO912">
            <v>0</v>
          </cell>
          <cell r="BP912">
            <v>0</v>
          </cell>
          <cell r="BQ912">
            <v>0</v>
          </cell>
          <cell r="BR912">
            <v>0</v>
          </cell>
          <cell r="BS912">
            <v>0</v>
          </cell>
          <cell r="BT912">
            <v>0</v>
          </cell>
          <cell r="BU912">
            <v>0</v>
          </cell>
          <cell r="BV912">
            <v>0</v>
          </cell>
          <cell r="BW912">
            <v>0</v>
          </cell>
          <cell r="BX912">
            <v>0</v>
          </cell>
          <cell r="BY912">
            <v>0</v>
          </cell>
          <cell r="BZ912">
            <v>0</v>
          </cell>
          <cell r="CA912">
            <v>0</v>
          </cell>
          <cell r="CB912">
            <v>0</v>
          </cell>
          <cell r="CC912">
            <v>0</v>
          </cell>
          <cell r="CD912">
            <v>0</v>
          </cell>
          <cell r="CE912">
            <v>0</v>
          </cell>
          <cell r="CF912">
            <v>0</v>
          </cell>
          <cell r="CG912">
            <v>0</v>
          </cell>
          <cell r="CH912">
            <v>0</v>
          </cell>
          <cell r="CI912">
            <v>0</v>
          </cell>
          <cell r="CJ912">
            <v>0</v>
          </cell>
          <cell r="CK912">
            <v>0</v>
          </cell>
          <cell r="CL912">
            <v>0</v>
          </cell>
          <cell r="CM912">
            <v>0</v>
          </cell>
          <cell r="CN912">
            <v>0</v>
          </cell>
          <cell r="CO912">
            <v>0</v>
          </cell>
          <cell r="CP912">
            <v>0</v>
          </cell>
          <cell r="CQ912">
            <v>0</v>
          </cell>
          <cell r="CR912">
            <v>0</v>
          </cell>
          <cell r="CS912">
            <v>0</v>
          </cell>
          <cell r="CT912">
            <v>0</v>
          </cell>
          <cell r="CU912">
            <v>0</v>
          </cell>
          <cell r="CV912">
            <v>0</v>
          </cell>
          <cell r="CW912">
            <v>0</v>
          </cell>
          <cell r="CX912">
            <v>0</v>
          </cell>
          <cell r="CY912">
            <v>0</v>
          </cell>
          <cell r="CZ912">
            <v>0</v>
          </cell>
          <cell r="DA912">
            <v>0</v>
          </cell>
          <cell r="DB912">
            <v>0</v>
          </cell>
          <cell r="DC912">
            <v>0</v>
          </cell>
          <cell r="DD912">
            <v>0</v>
          </cell>
          <cell r="DE912">
            <v>0</v>
          </cell>
          <cell r="DF912">
            <v>0</v>
          </cell>
          <cell r="DG912">
            <v>0</v>
          </cell>
          <cell r="DH912">
            <v>0</v>
          </cell>
          <cell r="DI912">
            <v>0</v>
          </cell>
          <cell r="DJ912">
            <v>0</v>
          </cell>
          <cell r="DK912">
            <v>0</v>
          </cell>
          <cell r="DL912">
            <v>0</v>
          </cell>
          <cell r="DM912">
            <v>0</v>
          </cell>
          <cell r="DN912">
            <v>0</v>
          </cell>
          <cell r="DO912">
            <v>0</v>
          </cell>
          <cell r="DP912">
            <v>0</v>
          </cell>
          <cell r="DQ912">
            <v>0</v>
          </cell>
          <cell r="DR912">
            <v>0</v>
          </cell>
          <cell r="DS912">
            <v>0</v>
          </cell>
          <cell r="DT912">
            <v>0</v>
          </cell>
          <cell r="DU912">
            <v>0</v>
          </cell>
          <cell r="DV912">
            <v>0</v>
          </cell>
          <cell r="DW912">
            <v>0</v>
          </cell>
          <cell r="DX912">
            <v>0</v>
          </cell>
          <cell r="DY912">
            <v>0</v>
          </cell>
          <cell r="DZ912">
            <v>0</v>
          </cell>
          <cell r="EA912">
            <v>0</v>
          </cell>
          <cell r="EB912">
            <v>0</v>
          </cell>
          <cell r="EC912">
            <v>0</v>
          </cell>
          <cell r="ED912">
            <v>0</v>
          </cell>
        </row>
        <row r="913"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O913">
            <v>0</v>
          </cell>
          <cell r="AP913">
            <v>0</v>
          </cell>
          <cell r="AQ913">
            <v>0</v>
          </cell>
          <cell r="AR913">
            <v>0</v>
          </cell>
          <cell r="AS913">
            <v>0</v>
          </cell>
          <cell r="AT913">
            <v>0</v>
          </cell>
          <cell r="AU913">
            <v>0</v>
          </cell>
          <cell r="AV913">
            <v>0</v>
          </cell>
          <cell r="AW913">
            <v>0</v>
          </cell>
          <cell r="AX913">
            <v>0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0</v>
          </cell>
          <cell r="BD913">
            <v>0</v>
          </cell>
          <cell r="BE913">
            <v>0</v>
          </cell>
          <cell r="BF913">
            <v>0</v>
          </cell>
          <cell r="BG913">
            <v>0</v>
          </cell>
          <cell r="BH913">
            <v>0</v>
          </cell>
          <cell r="BI913">
            <v>0</v>
          </cell>
          <cell r="BJ913">
            <v>0</v>
          </cell>
          <cell r="BK913">
            <v>0</v>
          </cell>
          <cell r="BL913">
            <v>0</v>
          </cell>
          <cell r="BM913">
            <v>0</v>
          </cell>
          <cell r="BN913">
            <v>0</v>
          </cell>
          <cell r="BO913">
            <v>0</v>
          </cell>
          <cell r="BP913">
            <v>0</v>
          </cell>
          <cell r="BQ913">
            <v>0</v>
          </cell>
          <cell r="BR913">
            <v>0</v>
          </cell>
          <cell r="BS913">
            <v>0</v>
          </cell>
          <cell r="BT913">
            <v>0</v>
          </cell>
          <cell r="BU913">
            <v>0</v>
          </cell>
          <cell r="BV913">
            <v>0</v>
          </cell>
          <cell r="BW913">
            <v>0</v>
          </cell>
          <cell r="BX913">
            <v>0</v>
          </cell>
          <cell r="BY913">
            <v>0</v>
          </cell>
          <cell r="BZ913">
            <v>0</v>
          </cell>
          <cell r="CA913">
            <v>0</v>
          </cell>
          <cell r="CB913">
            <v>0</v>
          </cell>
          <cell r="CC913">
            <v>0</v>
          </cell>
          <cell r="CD913">
            <v>0</v>
          </cell>
          <cell r="CE913">
            <v>0</v>
          </cell>
          <cell r="CF913">
            <v>0</v>
          </cell>
          <cell r="CG913">
            <v>0</v>
          </cell>
          <cell r="CH913">
            <v>0</v>
          </cell>
          <cell r="CI913">
            <v>0</v>
          </cell>
          <cell r="CJ913">
            <v>0</v>
          </cell>
          <cell r="CK913">
            <v>0</v>
          </cell>
          <cell r="CL913">
            <v>0</v>
          </cell>
          <cell r="CM913">
            <v>0</v>
          </cell>
          <cell r="CN913">
            <v>0</v>
          </cell>
          <cell r="CO913">
            <v>0</v>
          </cell>
          <cell r="CP913">
            <v>0</v>
          </cell>
          <cell r="CQ913">
            <v>0</v>
          </cell>
          <cell r="CR913">
            <v>0</v>
          </cell>
          <cell r="CS913">
            <v>0</v>
          </cell>
          <cell r="CT913">
            <v>0</v>
          </cell>
          <cell r="CU913">
            <v>0</v>
          </cell>
          <cell r="CV913">
            <v>0</v>
          </cell>
          <cell r="CW913">
            <v>0</v>
          </cell>
          <cell r="CX913">
            <v>0</v>
          </cell>
          <cell r="CY913">
            <v>0</v>
          </cell>
          <cell r="CZ913">
            <v>0</v>
          </cell>
          <cell r="DA913">
            <v>0</v>
          </cell>
          <cell r="DB913">
            <v>0</v>
          </cell>
          <cell r="DC913">
            <v>0</v>
          </cell>
          <cell r="DD913">
            <v>0</v>
          </cell>
          <cell r="DE913">
            <v>0</v>
          </cell>
          <cell r="DF913">
            <v>0</v>
          </cell>
          <cell r="DG913">
            <v>0</v>
          </cell>
          <cell r="DH913">
            <v>0</v>
          </cell>
          <cell r="DI913">
            <v>0</v>
          </cell>
          <cell r="DJ913">
            <v>0</v>
          </cell>
          <cell r="DK913">
            <v>0</v>
          </cell>
          <cell r="DL913">
            <v>0</v>
          </cell>
          <cell r="DM913">
            <v>0</v>
          </cell>
          <cell r="DN913">
            <v>0</v>
          </cell>
          <cell r="DO913">
            <v>0</v>
          </cell>
          <cell r="DP913">
            <v>0</v>
          </cell>
          <cell r="DQ913">
            <v>0</v>
          </cell>
          <cell r="DR913">
            <v>0</v>
          </cell>
          <cell r="DS913">
            <v>0</v>
          </cell>
          <cell r="DT913">
            <v>0</v>
          </cell>
          <cell r="DU913">
            <v>0</v>
          </cell>
          <cell r="DV913">
            <v>0</v>
          </cell>
          <cell r="DW913">
            <v>0</v>
          </cell>
          <cell r="DX913">
            <v>0</v>
          </cell>
          <cell r="DY913">
            <v>0</v>
          </cell>
          <cell r="DZ913">
            <v>0</v>
          </cell>
          <cell r="EA913">
            <v>0</v>
          </cell>
          <cell r="EB913">
            <v>0</v>
          </cell>
          <cell r="EC913">
            <v>0</v>
          </cell>
          <cell r="ED913">
            <v>0</v>
          </cell>
        </row>
        <row r="914"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0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0</v>
          </cell>
          <cell r="AX914">
            <v>0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0</v>
          </cell>
          <cell r="BD914">
            <v>0</v>
          </cell>
          <cell r="BE914">
            <v>0</v>
          </cell>
          <cell r="BF914">
            <v>0</v>
          </cell>
          <cell r="BG914">
            <v>0</v>
          </cell>
          <cell r="BH914">
            <v>0</v>
          </cell>
          <cell r="BI914">
            <v>0</v>
          </cell>
          <cell r="BJ914">
            <v>0</v>
          </cell>
          <cell r="BK914">
            <v>0</v>
          </cell>
          <cell r="BL914">
            <v>0</v>
          </cell>
          <cell r="BM914">
            <v>0</v>
          </cell>
          <cell r="BN914">
            <v>0</v>
          </cell>
          <cell r="BO914">
            <v>0</v>
          </cell>
          <cell r="BP914">
            <v>0</v>
          </cell>
          <cell r="BQ914">
            <v>0</v>
          </cell>
          <cell r="BR914">
            <v>0</v>
          </cell>
          <cell r="BS914">
            <v>0</v>
          </cell>
          <cell r="BT914">
            <v>0</v>
          </cell>
          <cell r="BU914">
            <v>0</v>
          </cell>
          <cell r="BV914">
            <v>0</v>
          </cell>
          <cell r="BW914">
            <v>0</v>
          </cell>
          <cell r="BX914">
            <v>0</v>
          </cell>
          <cell r="BY914">
            <v>0</v>
          </cell>
          <cell r="BZ914">
            <v>0</v>
          </cell>
          <cell r="CA914">
            <v>0</v>
          </cell>
          <cell r="CB914">
            <v>0</v>
          </cell>
          <cell r="CC914">
            <v>0</v>
          </cell>
          <cell r="CD914">
            <v>0</v>
          </cell>
          <cell r="CE914">
            <v>0</v>
          </cell>
          <cell r="CF914">
            <v>0</v>
          </cell>
          <cell r="CG914">
            <v>0</v>
          </cell>
          <cell r="CH914">
            <v>0</v>
          </cell>
          <cell r="CI914">
            <v>0</v>
          </cell>
          <cell r="CJ914">
            <v>0</v>
          </cell>
          <cell r="CK914">
            <v>0</v>
          </cell>
          <cell r="CL914">
            <v>0</v>
          </cell>
          <cell r="CM914">
            <v>0</v>
          </cell>
          <cell r="CN914">
            <v>0</v>
          </cell>
          <cell r="CO914">
            <v>0</v>
          </cell>
          <cell r="CP914">
            <v>0</v>
          </cell>
          <cell r="CQ914">
            <v>0</v>
          </cell>
          <cell r="CR914">
            <v>0</v>
          </cell>
          <cell r="CS914">
            <v>0</v>
          </cell>
          <cell r="CT914">
            <v>0</v>
          </cell>
          <cell r="CU914">
            <v>0</v>
          </cell>
          <cell r="CV914">
            <v>0</v>
          </cell>
          <cell r="CW914">
            <v>0</v>
          </cell>
          <cell r="CX914">
            <v>0</v>
          </cell>
          <cell r="CY914">
            <v>0</v>
          </cell>
          <cell r="CZ914">
            <v>0</v>
          </cell>
          <cell r="DA914">
            <v>0</v>
          </cell>
          <cell r="DB914">
            <v>0</v>
          </cell>
          <cell r="DC914">
            <v>0</v>
          </cell>
          <cell r="DD914">
            <v>0</v>
          </cell>
          <cell r="DE914">
            <v>0</v>
          </cell>
          <cell r="DF914">
            <v>0</v>
          </cell>
          <cell r="DG914">
            <v>0</v>
          </cell>
          <cell r="DH914">
            <v>0</v>
          </cell>
          <cell r="DI914">
            <v>0</v>
          </cell>
          <cell r="DJ914">
            <v>0</v>
          </cell>
          <cell r="DK914">
            <v>0</v>
          </cell>
          <cell r="DL914">
            <v>0</v>
          </cell>
          <cell r="DM914">
            <v>0</v>
          </cell>
          <cell r="DN914">
            <v>0</v>
          </cell>
          <cell r="DO914">
            <v>0</v>
          </cell>
          <cell r="DP914">
            <v>0</v>
          </cell>
          <cell r="DQ914">
            <v>0</v>
          </cell>
          <cell r="DR914">
            <v>0</v>
          </cell>
          <cell r="DS914">
            <v>0</v>
          </cell>
          <cell r="DT914">
            <v>0</v>
          </cell>
          <cell r="DU914">
            <v>0</v>
          </cell>
          <cell r="DV914">
            <v>0</v>
          </cell>
          <cell r="DW914">
            <v>0</v>
          </cell>
          <cell r="DX914">
            <v>0</v>
          </cell>
          <cell r="DY914">
            <v>0</v>
          </cell>
          <cell r="DZ914">
            <v>0</v>
          </cell>
          <cell r="EA914">
            <v>0</v>
          </cell>
          <cell r="EB914">
            <v>0</v>
          </cell>
          <cell r="EC914">
            <v>0</v>
          </cell>
          <cell r="ED914">
            <v>0</v>
          </cell>
        </row>
        <row r="917">
          <cell r="F917">
            <v>1556.758265728</v>
          </cell>
          <cell r="G917">
            <v>1594.3410385100001</v>
          </cell>
          <cell r="H917">
            <v>2116.7741572720001</v>
          </cell>
          <cell r="I917">
            <v>2509.1791948710002</v>
          </cell>
          <cell r="J917">
            <v>3433.7442987660002</v>
          </cell>
          <cell r="K917">
            <v>3145.924070299</v>
          </cell>
          <cell r="L917">
            <v>3208.901532163</v>
          </cell>
          <cell r="M917">
            <v>2880.1636627110001</v>
          </cell>
          <cell r="N917">
            <v>2748.1472910399998</v>
          </cell>
          <cell r="O917">
            <v>2296.1968505320001</v>
          </cell>
          <cell r="P917">
            <v>1622.82554863</v>
          </cell>
          <cell r="Q917">
            <v>1159.873288517</v>
          </cell>
          <cell r="R917">
            <v>28055.902795960996</v>
          </cell>
          <cell r="S917">
            <v>1548.9744737440001</v>
          </cell>
          <cell r="T917">
            <v>1510.8071013179999</v>
          </cell>
          <cell r="U917">
            <v>2106.1903013850001</v>
          </cell>
          <cell r="V917">
            <v>2496.633310271</v>
          </cell>
          <cell r="W917">
            <v>3416.575572746</v>
          </cell>
          <cell r="X917">
            <v>3130.194467927</v>
          </cell>
          <cell r="Y917">
            <v>3192.856989892</v>
          </cell>
          <cell r="Z917">
            <v>2865.7628281289999</v>
          </cell>
          <cell r="AA917">
            <v>2734.4065420699999</v>
          </cell>
          <cell r="AB917">
            <v>2284.7158643050002</v>
          </cell>
          <cell r="AC917">
            <v>1614.71142046</v>
          </cell>
          <cell r="AD917">
            <v>1154.0739237140001</v>
          </cell>
          <cell r="AE917">
            <v>27915.623224659998</v>
          </cell>
          <cell r="AF917">
            <v>1541.2296049179999</v>
          </cell>
          <cell r="AG917">
            <v>1503.2530622300001</v>
          </cell>
          <cell r="AH917">
            <v>2095.659347624</v>
          </cell>
          <cell r="AI917">
            <v>2484.15010957</v>
          </cell>
          <cell r="AJ917">
            <v>3399.492670091</v>
          </cell>
          <cell r="AK917">
            <v>3114.5434961020001</v>
          </cell>
          <cell r="AL917">
            <v>3176.8927586730001</v>
          </cell>
          <cell r="AM917">
            <v>2851.4339548910002</v>
          </cell>
          <cell r="AN917">
            <v>2720.7345161100002</v>
          </cell>
          <cell r="AO917">
            <v>2273.292289856</v>
          </cell>
          <cell r="AP917">
            <v>1606.6378645</v>
          </cell>
          <cell r="AQ917">
            <v>1148.303550095</v>
          </cell>
          <cell r="AR917">
            <v>27776.045257318001</v>
          </cell>
          <cell r="AS917">
            <v>1533.523450336</v>
          </cell>
          <cell r="AT917">
            <v>1495.73679913</v>
          </cell>
          <cell r="AU917">
            <v>2085.181052898</v>
          </cell>
          <cell r="AV917">
            <v>2471.7293596489999</v>
          </cell>
          <cell r="AW917">
            <v>3382.495230683</v>
          </cell>
          <cell r="AX917">
            <v>3098.9707709119998</v>
          </cell>
          <cell r="AY917">
            <v>3161.0083281279999</v>
          </cell>
          <cell r="AZ917">
            <v>2837.1768500409999</v>
          </cell>
          <cell r="BA917">
            <v>2707.1308459900001</v>
          </cell>
          <cell r="BB917">
            <v>2261.9258536490001</v>
          </cell>
          <cell r="BC917">
            <v>1598.6046807299999</v>
          </cell>
          <cell r="BD917">
            <v>1142.5620351719999</v>
          </cell>
          <cell r="BE917">
            <v>27711.599398596005</v>
          </cell>
          <cell r="BF917">
            <v>1525.8558369140001</v>
          </cell>
          <cell r="BG917">
            <v>1562.6925733349999</v>
          </cell>
          <cell r="BH917">
            <v>2074.7551473970002</v>
          </cell>
          <cell r="BI917">
            <v>2459.3706932290002</v>
          </cell>
          <cell r="BJ917">
            <v>3365.5827550720001</v>
          </cell>
          <cell r="BK917">
            <v>3083.4759253980001</v>
          </cell>
          <cell r="BL917">
            <v>3145.2032563819998</v>
          </cell>
          <cell r="BM917">
            <v>2822.9909589479998</v>
          </cell>
          <cell r="BN917">
            <v>2693.5951939900001</v>
          </cell>
          <cell r="BO917">
            <v>2250.6161815959999</v>
          </cell>
          <cell r="BP917">
            <v>1590.61165091</v>
          </cell>
          <cell r="BQ917">
            <v>1136.849225425</v>
          </cell>
          <cell r="BR917">
            <v>27498.978965835999</v>
          </cell>
          <cell r="BS917">
            <v>1518.22655164</v>
          </cell>
          <cell r="BT917">
            <v>1480.81682376</v>
          </cell>
          <cell r="BU917">
            <v>2064.38137684</v>
          </cell>
          <cell r="BV917">
            <v>2447.073846413</v>
          </cell>
          <cell r="BW917">
            <v>3348.75475297</v>
          </cell>
          <cell r="BX917">
            <v>3068.05853149</v>
          </cell>
          <cell r="BY917">
            <v>3129.4771878440001</v>
          </cell>
          <cell r="BZ917">
            <v>2808.8759824570002</v>
          </cell>
          <cell r="CA917">
            <v>2680.12722377</v>
          </cell>
          <cell r="CB917">
            <v>2239.3631190279998</v>
          </cell>
          <cell r="CC917">
            <v>1582.6585912800001</v>
          </cell>
          <cell r="CD917">
            <v>1131.164978344</v>
          </cell>
          <cell r="CE917">
            <v>27361.484182813994</v>
          </cell>
          <cell r="CF917">
            <v>1510.635421644</v>
          </cell>
          <cell r="CG917">
            <v>1473.4127404159999</v>
          </cell>
          <cell r="CH917">
            <v>2054.0594730050002</v>
          </cell>
          <cell r="CI917">
            <v>2434.838481107</v>
          </cell>
          <cell r="CJ917">
            <v>3332.0110699749998</v>
          </cell>
          <cell r="CK917">
            <v>3052.718248528</v>
          </cell>
          <cell r="CL917">
            <v>3113.8298236350001</v>
          </cell>
          <cell r="CM917">
            <v>2794.8316004449998</v>
          </cell>
          <cell r="CN917">
            <v>2666.7265829600001</v>
          </cell>
          <cell r="CO917">
            <v>2228.1662907919999</v>
          </cell>
          <cell r="CP917">
            <v>1574.7452965099999</v>
          </cell>
          <cell r="CQ917">
            <v>1125.509153797</v>
          </cell>
          <cell r="CR917">
            <v>27224.676894664</v>
          </cell>
          <cell r="CS917">
            <v>1503.082241457</v>
          </cell>
          <cell r="CT917">
            <v>1466.0456766360001</v>
          </cell>
          <cell r="CU917">
            <v>2043.7891582909999</v>
          </cell>
          <cell r="CV917">
            <v>2422.6643039850001</v>
          </cell>
          <cell r="CW917">
            <v>3315.3510945160001</v>
          </cell>
          <cell r="CX917">
            <v>3037.4546529009999</v>
          </cell>
          <cell r="CY917">
            <v>3098.2607342870001</v>
          </cell>
          <cell r="CZ917">
            <v>2780.857438427</v>
          </cell>
          <cell r="DA917">
            <v>2653.39295429</v>
          </cell>
          <cell r="DB917">
            <v>2217.0254596300001</v>
          </cell>
          <cell r="DC917">
            <v>1566.8715707599999</v>
          </cell>
          <cell r="DD917">
            <v>1119.8816094839999</v>
          </cell>
          <cell r="DE917">
            <v>27161.510448953002</v>
          </cell>
          <cell r="DF917">
            <v>1495.56683563</v>
          </cell>
          <cell r="DG917">
            <v>1531.6723438480001</v>
          </cell>
          <cell r="DH917">
            <v>2033.5702400370001</v>
          </cell>
          <cell r="DI917">
            <v>2410.550981801</v>
          </cell>
          <cell r="DJ917">
            <v>3298.774339224</v>
          </cell>
          <cell r="DK917">
            <v>3022.2673787099998</v>
          </cell>
          <cell r="DL917">
            <v>3082.7694314280002</v>
          </cell>
          <cell r="DM917">
            <v>2766.953143185</v>
          </cell>
          <cell r="DN917">
            <v>2640.1259891099999</v>
          </cell>
          <cell r="DO917">
            <v>2205.940344099</v>
          </cell>
          <cell r="DP917">
            <v>1559.03722109</v>
          </cell>
          <cell r="DQ917">
            <v>1114.2822007909999</v>
          </cell>
          <cell r="DR917">
            <v>26953.110734054997</v>
          </cell>
          <cell r="DS917">
            <v>1488.0890028040001</v>
          </cell>
          <cell r="DT917">
            <v>1451.4218677700001</v>
          </cell>
          <cell r="DU917">
            <v>2023.402360371</v>
          </cell>
          <cell r="DV917">
            <v>2398.4982250110002</v>
          </cell>
          <cell r="DW917">
            <v>3282.2804157099999</v>
          </cell>
          <cell r="DX917">
            <v>3007.156058005</v>
          </cell>
          <cell r="DY917">
            <v>3067.3555484369999</v>
          </cell>
          <cell r="DZ917">
            <v>2753.1184362549998</v>
          </cell>
          <cell r="EA917">
            <v>2626.9253543599998</v>
          </cell>
          <cell r="EB917">
            <v>2194.9106405739999</v>
          </cell>
          <cell r="EC917">
            <v>1551.2420327899999</v>
          </cell>
          <cell r="ED917">
            <v>1108.710791968</v>
          </cell>
        </row>
        <row r="918"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K918">
            <v>0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>
            <v>0</v>
          </cell>
          <cell r="BR918">
            <v>0</v>
          </cell>
          <cell r="BS918">
            <v>0</v>
          </cell>
          <cell r="BT918">
            <v>0</v>
          </cell>
          <cell r="BU918">
            <v>0</v>
          </cell>
          <cell r="BV918">
            <v>0</v>
          </cell>
          <cell r="BW918">
            <v>0</v>
          </cell>
          <cell r="BX918">
            <v>0</v>
          </cell>
          <cell r="BY918">
            <v>0</v>
          </cell>
          <cell r="BZ918">
            <v>0</v>
          </cell>
          <cell r="CA918">
            <v>0</v>
          </cell>
          <cell r="CB918">
            <v>0</v>
          </cell>
          <cell r="CC918">
            <v>0</v>
          </cell>
          <cell r="CD918">
            <v>0</v>
          </cell>
          <cell r="CE918">
            <v>0</v>
          </cell>
          <cell r="CF918">
            <v>0</v>
          </cell>
          <cell r="CG918">
            <v>0</v>
          </cell>
          <cell r="CH918">
            <v>0</v>
          </cell>
          <cell r="CI918">
            <v>0</v>
          </cell>
          <cell r="CJ918">
            <v>0</v>
          </cell>
          <cell r="CK918">
            <v>0</v>
          </cell>
          <cell r="CL918">
            <v>0</v>
          </cell>
          <cell r="CM918">
            <v>0</v>
          </cell>
          <cell r="CN918">
            <v>0</v>
          </cell>
          <cell r="CO918">
            <v>0</v>
          </cell>
          <cell r="CP918">
            <v>0</v>
          </cell>
          <cell r="CQ918">
            <v>0</v>
          </cell>
          <cell r="CR918">
            <v>0</v>
          </cell>
          <cell r="CS918">
            <v>0</v>
          </cell>
          <cell r="CT918">
            <v>0</v>
          </cell>
          <cell r="CU918">
            <v>0</v>
          </cell>
          <cell r="CV918">
            <v>0</v>
          </cell>
          <cell r="CW918">
            <v>0</v>
          </cell>
          <cell r="CX918">
            <v>0</v>
          </cell>
          <cell r="CY918">
            <v>0</v>
          </cell>
          <cell r="CZ918">
            <v>0</v>
          </cell>
          <cell r="DA918">
            <v>0</v>
          </cell>
          <cell r="DB918">
            <v>0</v>
          </cell>
          <cell r="DC918">
            <v>0</v>
          </cell>
          <cell r="DD918">
            <v>0</v>
          </cell>
          <cell r="DE918">
            <v>0</v>
          </cell>
          <cell r="DF918">
            <v>0</v>
          </cell>
          <cell r="DG918">
            <v>0</v>
          </cell>
          <cell r="DH918">
            <v>0</v>
          </cell>
          <cell r="DI918">
            <v>0</v>
          </cell>
          <cell r="DJ918">
            <v>0</v>
          </cell>
          <cell r="DK918">
            <v>0</v>
          </cell>
          <cell r="DL918">
            <v>0</v>
          </cell>
          <cell r="DM918">
            <v>0</v>
          </cell>
          <cell r="DN918">
            <v>0</v>
          </cell>
          <cell r="DO918">
            <v>0</v>
          </cell>
          <cell r="DP918">
            <v>0</v>
          </cell>
          <cell r="DQ918">
            <v>0</v>
          </cell>
          <cell r="DR918">
            <v>0</v>
          </cell>
          <cell r="DS918">
            <v>0</v>
          </cell>
          <cell r="DT918">
            <v>0</v>
          </cell>
          <cell r="DU918">
            <v>0</v>
          </cell>
          <cell r="DV918">
            <v>0</v>
          </cell>
          <cell r="DW918">
            <v>0</v>
          </cell>
          <cell r="DX918">
            <v>0</v>
          </cell>
          <cell r="DY918">
            <v>0</v>
          </cell>
          <cell r="DZ918">
            <v>0</v>
          </cell>
          <cell r="EA918">
            <v>0</v>
          </cell>
          <cell r="EB918">
            <v>0</v>
          </cell>
          <cell r="EC918">
            <v>0</v>
          </cell>
          <cell r="ED918">
            <v>0</v>
          </cell>
        </row>
        <row r="919"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  <cell r="BD919">
            <v>0</v>
          </cell>
          <cell r="BE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K919">
            <v>0</v>
          </cell>
          <cell r="BL919">
            <v>0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  <cell r="BQ919">
            <v>0</v>
          </cell>
          <cell r="BR919">
            <v>0</v>
          </cell>
          <cell r="BS919">
            <v>0</v>
          </cell>
          <cell r="BT919">
            <v>0</v>
          </cell>
          <cell r="BU919">
            <v>0</v>
          </cell>
          <cell r="BV919">
            <v>0</v>
          </cell>
          <cell r="BW919">
            <v>0</v>
          </cell>
          <cell r="BX919">
            <v>0</v>
          </cell>
          <cell r="BY919">
            <v>0</v>
          </cell>
          <cell r="BZ919">
            <v>0</v>
          </cell>
          <cell r="CA919">
            <v>0</v>
          </cell>
          <cell r="CB919">
            <v>0</v>
          </cell>
          <cell r="CC919">
            <v>0</v>
          </cell>
          <cell r="CD919">
            <v>0</v>
          </cell>
          <cell r="CE919">
            <v>0</v>
          </cell>
          <cell r="CF919">
            <v>0</v>
          </cell>
          <cell r="CG919">
            <v>0</v>
          </cell>
          <cell r="CH919">
            <v>0</v>
          </cell>
          <cell r="CI919">
            <v>0</v>
          </cell>
          <cell r="CJ919">
            <v>0</v>
          </cell>
          <cell r="CK919">
            <v>0</v>
          </cell>
          <cell r="CL919">
            <v>0</v>
          </cell>
          <cell r="CM919">
            <v>0</v>
          </cell>
          <cell r="CN919">
            <v>0</v>
          </cell>
          <cell r="CO919">
            <v>0</v>
          </cell>
          <cell r="CP919">
            <v>0</v>
          </cell>
          <cell r="CQ919">
            <v>0</v>
          </cell>
          <cell r="CR919">
            <v>0</v>
          </cell>
          <cell r="CS919">
            <v>0</v>
          </cell>
          <cell r="CT919">
            <v>0</v>
          </cell>
          <cell r="CU919">
            <v>0</v>
          </cell>
          <cell r="CV919">
            <v>0</v>
          </cell>
          <cell r="CW919">
            <v>0</v>
          </cell>
          <cell r="CX919">
            <v>0</v>
          </cell>
          <cell r="CY919">
            <v>0</v>
          </cell>
          <cell r="CZ919">
            <v>0</v>
          </cell>
          <cell r="DA919">
            <v>0</v>
          </cell>
          <cell r="DB919">
            <v>0</v>
          </cell>
          <cell r="DC919">
            <v>0</v>
          </cell>
          <cell r="DD919">
            <v>0</v>
          </cell>
          <cell r="DE919">
            <v>0</v>
          </cell>
          <cell r="DF919">
            <v>0</v>
          </cell>
          <cell r="DG919">
            <v>0</v>
          </cell>
          <cell r="DH919">
            <v>0</v>
          </cell>
          <cell r="DI919">
            <v>0</v>
          </cell>
          <cell r="DJ919">
            <v>0</v>
          </cell>
          <cell r="DK919">
            <v>0</v>
          </cell>
          <cell r="DL919">
            <v>0</v>
          </cell>
          <cell r="DM919">
            <v>0</v>
          </cell>
          <cell r="DN919">
            <v>0</v>
          </cell>
          <cell r="DO919">
            <v>0</v>
          </cell>
          <cell r="DP919">
            <v>0</v>
          </cell>
          <cell r="DQ919">
            <v>0</v>
          </cell>
          <cell r="DR919">
            <v>0</v>
          </cell>
          <cell r="DS919">
            <v>0</v>
          </cell>
          <cell r="DT919">
            <v>0</v>
          </cell>
          <cell r="DU919">
            <v>0</v>
          </cell>
          <cell r="DV919">
            <v>0</v>
          </cell>
          <cell r="DW919">
            <v>0</v>
          </cell>
          <cell r="DX919">
            <v>0</v>
          </cell>
          <cell r="DY919">
            <v>0</v>
          </cell>
          <cell r="DZ919">
            <v>0</v>
          </cell>
          <cell r="EA919">
            <v>0</v>
          </cell>
          <cell r="EB919">
            <v>0</v>
          </cell>
          <cell r="EC919">
            <v>0</v>
          </cell>
          <cell r="ED919">
            <v>0</v>
          </cell>
        </row>
        <row r="920">
          <cell r="F920">
            <v>1556.758265728</v>
          </cell>
          <cell r="G920">
            <v>1594.3410385100001</v>
          </cell>
          <cell r="H920">
            <v>2116.7741572720001</v>
          </cell>
          <cell r="I920">
            <v>2509.1791948710002</v>
          </cell>
          <cell r="J920">
            <v>3433.7442987660002</v>
          </cell>
          <cell r="K920">
            <v>3145.924070299</v>
          </cell>
          <cell r="L920">
            <v>3208.901532163</v>
          </cell>
          <cell r="M920">
            <v>2880.1636627110001</v>
          </cell>
          <cell r="N920">
            <v>2748.1472910399998</v>
          </cell>
          <cell r="O920">
            <v>2296.1968505320001</v>
          </cell>
          <cell r="P920">
            <v>1622.82554863</v>
          </cell>
          <cell r="Q920">
            <v>1159.873288517</v>
          </cell>
          <cell r="R920">
            <v>28055.902795960996</v>
          </cell>
          <cell r="S920">
            <v>1548.9744737440001</v>
          </cell>
          <cell r="T920">
            <v>1510.8071013179999</v>
          </cell>
          <cell r="U920">
            <v>2106.1903013850001</v>
          </cell>
          <cell r="V920">
            <v>2496.633310271</v>
          </cell>
          <cell r="W920">
            <v>3416.575572746</v>
          </cell>
          <cell r="X920">
            <v>3130.194467927</v>
          </cell>
          <cell r="Y920">
            <v>3192.856989892</v>
          </cell>
          <cell r="Z920">
            <v>2865.7628281289999</v>
          </cell>
          <cell r="AA920">
            <v>2734.4065420699999</v>
          </cell>
          <cell r="AB920">
            <v>2284.7158643050002</v>
          </cell>
          <cell r="AC920">
            <v>1614.71142046</v>
          </cell>
          <cell r="AD920">
            <v>1154.0739237140001</v>
          </cell>
          <cell r="AE920">
            <v>27915.623224659998</v>
          </cell>
          <cell r="AF920">
            <v>1541.2296049179999</v>
          </cell>
          <cell r="AG920">
            <v>1503.2530622300001</v>
          </cell>
          <cell r="AH920">
            <v>2095.659347624</v>
          </cell>
          <cell r="AI920">
            <v>2484.15010957</v>
          </cell>
          <cell r="AJ920">
            <v>3399.492670091</v>
          </cell>
          <cell r="AK920">
            <v>3114.5434961020001</v>
          </cell>
          <cell r="AL920">
            <v>3176.8927586730001</v>
          </cell>
          <cell r="AM920">
            <v>2851.4339548910002</v>
          </cell>
          <cell r="AN920">
            <v>2720.7345161100002</v>
          </cell>
          <cell r="AO920">
            <v>2273.292289856</v>
          </cell>
          <cell r="AP920">
            <v>1606.6378645</v>
          </cell>
          <cell r="AQ920">
            <v>1148.303550095</v>
          </cell>
          <cell r="AR920">
            <v>27776.045257318001</v>
          </cell>
          <cell r="AS920">
            <v>1533.523450336</v>
          </cell>
          <cell r="AT920">
            <v>1495.73679913</v>
          </cell>
          <cell r="AU920">
            <v>2085.181052898</v>
          </cell>
          <cell r="AV920">
            <v>2471.7293596489999</v>
          </cell>
          <cell r="AW920">
            <v>3382.495230683</v>
          </cell>
          <cell r="AX920">
            <v>3098.9707709119998</v>
          </cell>
          <cell r="AY920">
            <v>3161.0083281279999</v>
          </cell>
          <cell r="AZ920">
            <v>2837.1768500409999</v>
          </cell>
          <cell r="BA920">
            <v>2707.1308459900001</v>
          </cell>
          <cell r="BB920">
            <v>2261.9258536490001</v>
          </cell>
          <cell r="BC920">
            <v>1598.6046807299999</v>
          </cell>
          <cell r="BD920">
            <v>1142.5620351719999</v>
          </cell>
          <cell r="BE920">
            <v>27711.599398596005</v>
          </cell>
          <cell r="BF920">
            <v>1525.8558369140001</v>
          </cell>
          <cell r="BG920">
            <v>1562.6925733349999</v>
          </cell>
          <cell r="BH920">
            <v>2074.7551473970002</v>
          </cell>
          <cell r="BI920">
            <v>2459.3706932290002</v>
          </cell>
          <cell r="BJ920">
            <v>3365.5827550720001</v>
          </cell>
          <cell r="BK920">
            <v>3083.4759253980001</v>
          </cell>
          <cell r="BL920">
            <v>3145.2032563819998</v>
          </cell>
          <cell r="BM920">
            <v>2822.9909589479998</v>
          </cell>
          <cell r="BN920">
            <v>2693.5951939900001</v>
          </cell>
          <cell r="BO920">
            <v>2250.6161815959999</v>
          </cell>
          <cell r="BP920">
            <v>1590.61165091</v>
          </cell>
          <cell r="BQ920">
            <v>1136.849225425</v>
          </cell>
          <cell r="BR920">
            <v>27498.978965835999</v>
          </cell>
          <cell r="BS920">
            <v>1518.22655164</v>
          </cell>
          <cell r="BT920">
            <v>1480.81682376</v>
          </cell>
          <cell r="BU920">
            <v>2064.38137684</v>
          </cell>
          <cell r="BV920">
            <v>2447.073846413</v>
          </cell>
          <cell r="BW920">
            <v>3348.75475297</v>
          </cell>
          <cell r="BX920">
            <v>3068.05853149</v>
          </cell>
          <cell r="BY920">
            <v>3129.4771878440001</v>
          </cell>
          <cell r="BZ920">
            <v>2808.8759824570002</v>
          </cell>
          <cell r="CA920">
            <v>2680.12722377</v>
          </cell>
          <cell r="CB920">
            <v>2239.3631190279998</v>
          </cell>
          <cell r="CC920">
            <v>1582.6585912800001</v>
          </cell>
          <cell r="CD920">
            <v>1131.164978344</v>
          </cell>
          <cell r="CE920">
            <v>27361.484182813994</v>
          </cell>
          <cell r="CF920">
            <v>1510.635421644</v>
          </cell>
          <cell r="CG920">
            <v>1473.4127404159999</v>
          </cell>
          <cell r="CH920">
            <v>2054.0594730050002</v>
          </cell>
          <cell r="CI920">
            <v>2434.838481107</v>
          </cell>
          <cell r="CJ920">
            <v>3332.0110699749998</v>
          </cell>
          <cell r="CK920">
            <v>3052.718248528</v>
          </cell>
          <cell r="CL920">
            <v>3113.8298236350001</v>
          </cell>
          <cell r="CM920">
            <v>2794.8316004449998</v>
          </cell>
          <cell r="CN920">
            <v>2666.7265829600001</v>
          </cell>
          <cell r="CO920">
            <v>2228.1662907919999</v>
          </cell>
          <cell r="CP920">
            <v>1574.7452965099999</v>
          </cell>
          <cell r="CQ920">
            <v>1125.509153797</v>
          </cell>
          <cell r="CR920">
            <v>27224.676894664</v>
          </cell>
          <cell r="CS920">
            <v>1503.082241457</v>
          </cell>
          <cell r="CT920">
            <v>1466.0456766360001</v>
          </cell>
          <cell r="CU920">
            <v>2043.7891582909999</v>
          </cell>
          <cell r="CV920">
            <v>2422.6643039850001</v>
          </cell>
          <cell r="CW920">
            <v>3315.3510945160001</v>
          </cell>
          <cell r="CX920">
            <v>3037.4546529009999</v>
          </cell>
          <cell r="CY920">
            <v>3098.2607342870001</v>
          </cell>
          <cell r="CZ920">
            <v>2780.857438427</v>
          </cell>
          <cell r="DA920">
            <v>2653.39295429</v>
          </cell>
          <cell r="DB920">
            <v>2217.0254596300001</v>
          </cell>
          <cell r="DC920">
            <v>1566.8715707599999</v>
          </cell>
          <cell r="DD920">
            <v>1119.8816094839999</v>
          </cell>
          <cell r="DE920">
            <v>27161.510448953002</v>
          </cell>
          <cell r="DF920">
            <v>1495.56683563</v>
          </cell>
          <cell r="DG920">
            <v>1531.6723438480001</v>
          </cell>
          <cell r="DH920">
            <v>2033.5702400370001</v>
          </cell>
          <cell r="DI920">
            <v>2410.550981801</v>
          </cell>
          <cell r="DJ920">
            <v>3298.774339224</v>
          </cell>
          <cell r="DK920">
            <v>3022.2673787099998</v>
          </cell>
          <cell r="DL920">
            <v>3082.7694314280002</v>
          </cell>
          <cell r="DM920">
            <v>2766.953143185</v>
          </cell>
          <cell r="DN920">
            <v>2640.1259891099999</v>
          </cell>
          <cell r="DO920">
            <v>2205.940344099</v>
          </cell>
          <cell r="DP920">
            <v>1559.03722109</v>
          </cell>
          <cell r="DQ920">
            <v>1114.2822007909999</v>
          </cell>
          <cell r="DR920">
            <v>26953.110734054997</v>
          </cell>
          <cell r="DS920">
            <v>1488.0890028040001</v>
          </cell>
          <cell r="DT920">
            <v>1451.4218677700001</v>
          </cell>
          <cell r="DU920">
            <v>2023.402360371</v>
          </cell>
          <cell r="DV920">
            <v>2398.4982250110002</v>
          </cell>
          <cell r="DW920">
            <v>3282.2804157099999</v>
          </cell>
          <cell r="DX920">
            <v>3007.156058005</v>
          </cell>
          <cell r="DY920">
            <v>3067.3555484369999</v>
          </cell>
          <cell r="DZ920">
            <v>2753.1184362549998</v>
          </cell>
          <cell r="EA920">
            <v>2626.9253543599998</v>
          </cell>
          <cell r="EB920">
            <v>2194.9106405739999</v>
          </cell>
          <cell r="EC920">
            <v>1551.2420327899999</v>
          </cell>
          <cell r="ED920">
            <v>1108.710791968</v>
          </cell>
        </row>
        <row r="921"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  <cell r="BD921">
            <v>0</v>
          </cell>
          <cell r="BE921">
            <v>0</v>
          </cell>
          <cell r="BF921">
            <v>0</v>
          </cell>
          <cell r="BG921">
            <v>0</v>
          </cell>
          <cell r="BH921">
            <v>0</v>
          </cell>
          <cell r="BI921">
            <v>0</v>
          </cell>
          <cell r="BJ921">
            <v>0</v>
          </cell>
          <cell r="BK921">
            <v>0</v>
          </cell>
          <cell r="BL921">
            <v>0</v>
          </cell>
          <cell r="BM921">
            <v>0</v>
          </cell>
          <cell r="BN921">
            <v>0</v>
          </cell>
          <cell r="BO921">
            <v>0</v>
          </cell>
          <cell r="BP921">
            <v>0</v>
          </cell>
          <cell r="BQ921">
            <v>0</v>
          </cell>
          <cell r="BR921">
            <v>0</v>
          </cell>
          <cell r="BS921">
            <v>0</v>
          </cell>
          <cell r="BT921">
            <v>0</v>
          </cell>
          <cell r="BU921">
            <v>0</v>
          </cell>
          <cell r="BV921">
            <v>0</v>
          </cell>
          <cell r="BW921">
            <v>0</v>
          </cell>
          <cell r="BX921">
            <v>0</v>
          </cell>
          <cell r="BY921">
            <v>0</v>
          </cell>
          <cell r="BZ921">
            <v>0</v>
          </cell>
          <cell r="CA921">
            <v>0</v>
          </cell>
          <cell r="CB921">
            <v>0</v>
          </cell>
          <cell r="CC921">
            <v>0</v>
          </cell>
          <cell r="CD921">
            <v>0</v>
          </cell>
          <cell r="CE921">
            <v>0</v>
          </cell>
          <cell r="CF921">
            <v>0</v>
          </cell>
          <cell r="CG921">
            <v>0</v>
          </cell>
          <cell r="CH921">
            <v>0</v>
          </cell>
          <cell r="CI921">
            <v>0</v>
          </cell>
          <cell r="CJ921">
            <v>0</v>
          </cell>
          <cell r="CK921">
            <v>0</v>
          </cell>
          <cell r="CL921">
            <v>0</v>
          </cell>
          <cell r="CM921">
            <v>0</v>
          </cell>
          <cell r="CN921">
            <v>0</v>
          </cell>
          <cell r="CO921">
            <v>0</v>
          </cell>
          <cell r="CP921">
            <v>0</v>
          </cell>
          <cell r="CQ921">
            <v>0</v>
          </cell>
          <cell r="CR921">
            <v>0</v>
          </cell>
          <cell r="CS921">
            <v>0</v>
          </cell>
          <cell r="CT921">
            <v>0</v>
          </cell>
          <cell r="CU921">
            <v>0</v>
          </cell>
          <cell r="CV921">
            <v>0</v>
          </cell>
          <cell r="CW921">
            <v>0</v>
          </cell>
          <cell r="CX921">
            <v>0</v>
          </cell>
          <cell r="CY921">
            <v>0</v>
          </cell>
          <cell r="CZ921">
            <v>0</v>
          </cell>
          <cell r="DA921">
            <v>0</v>
          </cell>
          <cell r="DB921">
            <v>0</v>
          </cell>
          <cell r="DC921">
            <v>0</v>
          </cell>
          <cell r="DD921">
            <v>0</v>
          </cell>
          <cell r="DE921">
            <v>0</v>
          </cell>
          <cell r="DF921">
            <v>0</v>
          </cell>
          <cell r="DG921">
            <v>0</v>
          </cell>
          <cell r="DH921">
            <v>0</v>
          </cell>
          <cell r="DI921">
            <v>0</v>
          </cell>
          <cell r="DJ921">
            <v>0</v>
          </cell>
          <cell r="DK921">
            <v>0</v>
          </cell>
          <cell r="DL921">
            <v>0</v>
          </cell>
          <cell r="DM921">
            <v>0</v>
          </cell>
          <cell r="DN921">
            <v>0</v>
          </cell>
          <cell r="DO921">
            <v>0</v>
          </cell>
          <cell r="DP921">
            <v>0</v>
          </cell>
          <cell r="DQ921">
            <v>0</v>
          </cell>
          <cell r="DR921">
            <v>0</v>
          </cell>
          <cell r="DS921">
            <v>0</v>
          </cell>
          <cell r="DT921">
            <v>0</v>
          </cell>
          <cell r="DU921">
            <v>0</v>
          </cell>
          <cell r="DV921">
            <v>0</v>
          </cell>
          <cell r="DW921">
            <v>0</v>
          </cell>
          <cell r="DX921">
            <v>0</v>
          </cell>
          <cell r="DY921">
            <v>0</v>
          </cell>
          <cell r="DZ921">
            <v>0</v>
          </cell>
          <cell r="EA921">
            <v>0</v>
          </cell>
          <cell r="EB921">
            <v>0</v>
          </cell>
          <cell r="EC921">
            <v>0</v>
          </cell>
          <cell r="ED921">
            <v>0</v>
          </cell>
        </row>
        <row r="922"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K922">
            <v>0</v>
          </cell>
          <cell r="BL922">
            <v>0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  <cell r="BQ922">
            <v>0</v>
          </cell>
          <cell r="BR922">
            <v>0</v>
          </cell>
          <cell r="BS922">
            <v>0</v>
          </cell>
          <cell r="BT922">
            <v>0</v>
          </cell>
          <cell r="BU922">
            <v>0</v>
          </cell>
          <cell r="BV922">
            <v>0</v>
          </cell>
          <cell r="BW922">
            <v>0</v>
          </cell>
          <cell r="BX922">
            <v>0</v>
          </cell>
          <cell r="BY922">
            <v>0</v>
          </cell>
          <cell r="BZ922">
            <v>0</v>
          </cell>
          <cell r="CA922">
            <v>0</v>
          </cell>
          <cell r="CB922">
            <v>0</v>
          </cell>
          <cell r="CC922">
            <v>0</v>
          </cell>
          <cell r="CD922">
            <v>0</v>
          </cell>
          <cell r="CE922">
            <v>0</v>
          </cell>
          <cell r="CF922">
            <v>0</v>
          </cell>
          <cell r="CG922">
            <v>0</v>
          </cell>
          <cell r="CH922">
            <v>0</v>
          </cell>
          <cell r="CI922">
            <v>0</v>
          </cell>
          <cell r="CJ922">
            <v>0</v>
          </cell>
          <cell r="CK922">
            <v>0</v>
          </cell>
          <cell r="CL922">
            <v>0</v>
          </cell>
          <cell r="CM922">
            <v>0</v>
          </cell>
          <cell r="CN922">
            <v>0</v>
          </cell>
          <cell r="CO922">
            <v>0</v>
          </cell>
          <cell r="CP922">
            <v>0</v>
          </cell>
          <cell r="CQ922">
            <v>0</v>
          </cell>
          <cell r="CR922">
            <v>0</v>
          </cell>
          <cell r="CS922">
            <v>0</v>
          </cell>
          <cell r="CT922">
            <v>0</v>
          </cell>
          <cell r="CU922">
            <v>0</v>
          </cell>
          <cell r="CV922">
            <v>0</v>
          </cell>
          <cell r="CW922">
            <v>0</v>
          </cell>
          <cell r="CX922">
            <v>0</v>
          </cell>
          <cell r="CY922">
            <v>0</v>
          </cell>
          <cell r="CZ922">
            <v>0</v>
          </cell>
          <cell r="DA922">
            <v>0</v>
          </cell>
          <cell r="DB922">
            <v>0</v>
          </cell>
          <cell r="DC922">
            <v>0</v>
          </cell>
          <cell r="DD922">
            <v>0</v>
          </cell>
          <cell r="DE922">
            <v>0</v>
          </cell>
          <cell r="DF922">
            <v>0</v>
          </cell>
          <cell r="DG922">
            <v>0</v>
          </cell>
          <cell r="DH922">
            <v>0</v>
          </cell>
          <cell r="DI922">
            <v>0</v>
          </cell>
          <cell r="DJ922">
            <v>0</v>
          </cell>
          <cell r="DK922">
            <v>0</v>
          </cell>
          <cell r="DL922">
            <v>0</v>
          </cell>
          <cell r="DM922">
            <v>0</v>
          </cell>
          <cell r="DN922">
            <v>0</v>
          </cell>
          <cell r="DO922">
            <v>0</v>
          </cell>
          <cell r="DP922">
            <v>0</v>
          </cell>
          <cell r="DQ922">
            <v>0</v>
          </cell>
          <cell r="DR922">
            <v>0</v>
          </cell>
          <cell r="DS922">
            <v>0</v>
          </cell>
          <cell r="DT922">
            <v>0</v>
          </cell>
          <cell r="DU922">
            <v>0</v>
          </cell>
          <cell r="DV922">
            <v>0</v>
          </cell>
          <cell r="DW922">
            <v>0</v>
          </cell>
          <cell r="DX922">
            <v>0</v>
          </cell>
          <cell r="DY922">
            <v>0</v>
          </cell>
          <cell r="DZ922">
            <v>0</v>
          </cell>
          <cell r="EA922">
            <v>0</v>
          </cell>
          <cell r="EB922">
            <v>0</v>
          </cell>
          <cell r="EC922">
            <v>0</v>
          </cell>
          <cell r="ED922">
            <v>0</v>
          </cell>
        </row>
        <row r="925"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0</v>
          </cell>
          <cell r="BD925">
            <v>0</v>
          </cell>
          <cell r="BE925">
            <v>0</v>
          </cell>
          <cell r="BF925">
            <v>0</v>
          </cell>
          <cell r="BG925">
            <v>0</v>
          </cell>
          <cell r="BH925">
            <v>0</v>
          </cell>
          <cell r="BI925">
            <v>0</v>
          </cell>
          <cell r="BJ925">
            <v>0</v>
          </cell>
          <cell r="BK925">
            <v>0</v>
          </cell>
          <cell r="BL925">
            <v>0</v>
          </cell>
          <cell r="BM925">
            <v>0</v>
          </cell>
          <cell r="BN925">
            <v>0</v>
          </cell>
          <cell r="BO925">
            <v>0</v>
          </cell>
          <cell r="BP925">
            <v>0</v>
          </cell>
          <cell r="BQ925">
            <v>0</v>
          </cell>
          <cell r="BR925">
            <v>0</v>
          </cell>
          <cell r="BS925">
            <v>0</v>
          </cell>
          <cell r="BT925">
            <v>0</v>
          </cell>
          <cell r="BU925">
            <v>0</v>
          </cell>
          <cell r="BV925">
            <v>0</v>
          </cell>
          <cell r="BW925">
            <v>0</v>
          </cell>
          <cell r="BX925">
            <v>0</v>
          </cell>
          <cell r="BY925">
            <v>0</v>
          </cell>
          <cell r="BZ925">
            <v>0</v>
          </cell>
          <cell r="CA925">
            <v>0</v>
          </cell>
          <cell r="CB925">
            <v>0</v>
          </cell>
          <cell r="CC925">
            <v>0</v>
          </cell>
          <cell r="CD925">
            <v>0</v>
          </cell>
          <cell r="CE925">
            <v>0</v>
          </cell>
          <cell r="CF925">
            <v>0</v>
          </cell>
          <cell r="CG925">
            <v>0</v>
          </cell>
          <cell r="CH925">
            <v>0</v>
          </cell>
          <cell r="CI925">
            <v>0</v>
          </cell>
          <cell r="CJ925">
            <v>0</v>
          </cell>
          <cell r="CK925">
            <v>0</v>
          </cell>
          <cell r="CL925">
            <v>0</v>
          </cell>
          <cell r="CM925">
            <v>0</v>
          </cell>
          <cell r="CN925">
            <v>0</v>
          </cell>
          <cell r="CO925">
            <v>0</v>
          </cell>
          <cell r="CP925">
            <v>0</v>
          </cell>
          <cell r="CQ925">
            <v>0</v>
          </cell>
          <cell r="CR925">
            <v>0</v>
          </cell>
          <cell r="CS925">
            <v>0</v>
          </cell>
          <cell r="CT925">
            <v>0</v>
          </cell>
          <cell r="CU925">
            <v>0</v>
          </cell>
          <cell r="CV925">
            <v>0</v>
          </cell>
          <cell r="CW925">
            <v>0</v>
          </cell>
          <cell r="CX925">
            <v>0</v>
          </cell>
          <cell r="CY925">
            <v>0</v>
          </cell>
          <cell r="CZ925">
            <v>0</v>
          </cell>
          <cell r="DA925">
            <v>0</v>
          </cell>
          <cell r="DB925">
            <v>0</v>
          </cell>
          <cell r="DC925">
            <v>0</v>
          </cell>
          <cell r="DD925">
            <v>0</v>
          </cell>
          <cell r="DE925">
            <v>0</v>
          </cell>
          <cell r="DF925">
            <v>0</v>
          </cell>
          <cell r="DG925">
            <v>0</v>
          </cell>
          <cell r="DH925">
            <v>0</v>
          </cell>
          <cell r="DI925">
            <v>0</v>
          </cell>
          <cell r="DJ925">
            <v>0</v>
          </cell>
          <cell r="DK925">
            <v>0</v>
          </cell>
          <cell r="DL925">
            <v>0</v>
          </cell>
          <cell r="DM925">
            <v>0</v>
          </cell>
          <cell r="DN925">
            <v>0</v>
          </cell>
          <cell r="DO925">
            <v>0</v>
          </cell>
          <cell r="DP925">
            <v>0</v>
          </cell>
          <cell r="DQ925">
            <v>0</v>
          </cell>
          <cell r="DR925">
            <v>0</v>
          </cell>
          <cell r="DS925">
            <v>0</v>
          </cell>
          <cell r="DT925">
            <v>0</v>
          </cell>
          <cell r="DU925">
            <v>0</v>
          </cell>
          <cell r="DV925">
            <v>0</v>
          </cell>
          <cell r="DW925">
            <v>0</v>
          </cell>
          <cell r="DX925">
            <v>0</v>
          </cell>
          <cell r="DY925">
            <v>0</v>
          </cell>
          <cell r="DZ925">
            <v>0</v>
          </cell>
          <cell r="EA925">
            <v>0</v>
          </cell>
          <cell r="EB925">
            <v>0</v>
          </cell>
          <cell r="EC925">
            <v>0</v>
          </cell>
          <cell r="ED925">
            <v>0</v>
          </cell>
        </row>
        <row r="926"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0</v>
          </cell>
          <cell r="BD926">
            <v>0</v>
          </cell>
          <cell r="BE926">
            <v>0</v>
          </cell>
          <cell r="BF926">
            <v>0</v>
          </cell>
          <cell r="BG926">
            <v>0</v>
          </cell>
          <cell r="BH926">
            <v>0</v>
          </cell>
          <cell r="BI926">
            <v>0</v>
          </cell>
          <cell r="BJ926">
            <v>0</v>
          </cell>
          <cell r="BK926">
            <v>0</v>
          </cell>
          <cell r="BL926">
            <v>0</v>
          </cell>
          <cell r="BM926">
            <v>0</v>
          </cell>
          <cell r="BN926">
            <v>0</v>
          </cell>
          <cell r="BO926">
            <v>0</v>
          </cell>
          <cell r="BP926">
            <v>0</v>
          </cell>
          <cell r="BQ926">
            <v>0</v>
          </cell>
          <cell r="BR926">
            <v>0</v>
          </cell>
          <cell r="BS926">
            <v>0</v>
          </cell>
          <cell r="BT926">
            <v>0</v>
          </cell>
          <cell r="BU926">
            <v>0</v>
          </cell>
          <cell r="BV926">
            <v>0</v>
          </cell>
          <cell r="BW926">
            <v>0</v>
          </cell>
          <cell r="BX926">
            <v>0</v>
          </cell>
          <cell r="BY926">
            <v>0</v>
          </cell>
          <cell r="BZ926">
            <v>0</v>
          </cell>
          <cell r="CA926">
            <v>0</v>
          </cell>
          <cell r="CB926">
            <v>0</v>
          </cell>
          <cell r="CC926">
            <v>0</v>
          </cell>
          <cell r="CD926">
            <v>0</v>
          </cell>
          <cell r="CE926">
            <v>0</v>
          </cell>
          <cell r="CF926">
            <v>0</v>
          </cell>
          <cell r="CG926">
            <v>0</v>
          </cell>
          <cell r="CH926">
            <v>0</v>
          </cell>
          <cell r="CI926">
            <v>0</v>
          </cell>
          <cell r="CJ926">
            <v>0</v>
          </cell>
          <cell r="CK926">
            <v>0</v>
          </cell>
          <cell r="CL926">
            <v>0</v>
          </cell>
          <cell r="CM926">
            <v>0</v>
          </cell>
          <cell r="CN926">
            <v>0</v>
          </cell>
          <cell r="CO926">
            <v>0</v>
          </cell>
          <cell r="CP926">
            <v>0</v>
          </cell>
          <cell r="CQ926">
            <v>0</v>
          </cell>
          <cell r="CR926">
            <v>0</v>
          </cell>
          <cell r="CS926">
            <v>0</v>
          </cell>
          <cell r="CT926">
            <v>0</v>
          </cell>
          <cell r="CU926">
            <v>0</v>
          </cell>
          <cell r="CV926">
            <v>0</v>
          </cell>
          <cell r="CW926">
            <v>0</v>
          </cell>
          <cell r="CX926">
            <v>0</v>
          </cell>
          <cell r="CY926">
            <v>0</v>
          </cell>
          <cell r="CZ926">
            <v>0</v>
          </cell>
          <cell r="DA926">
            <v>0</v>
          </cell>
          <cell r="DB926">
            <v>0</v>
          </cell>
          <cell r="DC926">
            <v>0</v>
          </cell>
          <cell r="DD926">
            <v>0</v>
          </cell>
          <cell r="DE926">
            <v>0</v>
          </cell>
          <cell r="DF926">
            <v>0</v>
          </cell>
          <cell r="DG926">
            <v>0</v>
          </cell>
          <cell r="DH926">
            <v>0</v>
          </cell>
          <cell r="DI926">
            <v>0</v>
          </cell>
          <cell r="DJ926">
            <v>0</v>
          </cell>
          <cell r="DK926">
            <v>0</v>
          </cell>
          <cell r="DL926">
            <v>0</v>
          </cell>
          <cell r="DM926">
            <v>0</v>
          </cell>
          <cell r="DN926">
            <v>0</v>
          </cell>
          <cell r="DO926">
            <v>0</v>
          </cell>
          <cell r="DP926">
            <v>0</v>
          </cell>
          <cell r="DQ926">
            <v>0</v>
          </cell>
          <cell r="DR926">
            <v>0</v>
          </cell>
          <cell r="DS926">
            <v>0</v>
          </cell>
          <cell r="DT926">
            <v>0</v>
          </cell>
          <cell r="DU926">
            <v>0</v>
          </cell>
          <cell r="DV926">
            <v>0</v>
          </cell>
          <cell r="DW926">
            <v>0</v>
          </cell>
          <cell r="DX926">
            <v>0</v>
          </cell>
          <cell r="DY926">
            <v>0</v>
          </cell>
          <cell r="DZ926">
            <v>0</v>
          </cell>
          <cell r="EA926">
            <v>0</v>
          </cell>
          <cell r="EB926">
            <v>0</v>
          </cell>
          <cell r="EC926">
            <v>0</v>
          </cell>
          <cell r="ED926">
            <v>0</v>
          </cell>
        </row>
        <row r="928"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0</v>
          </cell>
          <cell r="BD928">
            <v>0</v>
          </cell>
          <cell r="BE928">
            <v>0</v>
          </cell>
          <cell r="BF928">
            <v>0</v>
          </cell>
          <cell r="BG928">
            <v>0</v>
          </cell>
          <cell r="BH928">
            <v>0</v>
          </cell>
          <cell r="BI928">
            <v>0</v>
          </cell>
          <cell r="BJ928">
            <v>0</v>
          </cell>
          <cell r="BK928">
            <v>0</v>
          </cell>
          <cell r="BL928">
            <v>0</v>
          </cell>
          <cell r="BM928">
            <v>0</v>
          </cell>
          <cell r="BN928">
            <v>0</v>
          </cell>
          <cell r="BO928">
            <v>0</v>
          </cell>
          <cell r="BP928">
            <v>0</v>
          </cell>
          <cell r="BQ928">
            <v>0</v>
          </cell>
          <cell r="BR928">
            <v>0</v>
          </cell>
          <cell r="BS928">
            <v>0</v>
          </cell>
          <cell r="BT928">
            <v>0</v>
          </cell>
          <cell r="BU928">
            <v>0</v>
          </cell>
          <cell r="BV928">
            <v>0</v>
          </cell>
          <cell r="BW928">
            <v>0</v>
          </cell>
          <cell r="BX928">
            <v>0</v>
          </cell>
          <cell r="BY928">
            <v>0</v>
          </cell>
          <cell r="BZ928">
            <v>0</v>
          </cell>
          <cell r="CA928">
            <v>0</v>
          </cell>
          <cell r="CB928">
            <v>0</v>
          </cell>
          <cell r="CC928">
            <v>0</v>
          </cell>
          <cell r="CD928">
            <v>0</v>
          </cell>
          <cell r="CE928">
            <v>0</v>
          </cell>
          <cell r="CF928">
            <v>0</v>
          </cell>
          <cell r="CG928">
            <v>0</v>
          </cell>
          <cell r="CH928">
            <v>0</v>
          </cell>
          <cell r="CI928">
            <v>0</v>
          </cell>
          <cell r="CJ928">
            <v>0</v>
          </cell>
          <cell r="CK928">
            <v>0</v>
          </cell>
          <cell r="CL928">
            <v>0</v>
          </cell>
          <cell r="CM928">
            <v>0</v>
          </cell>
          <cell r="CN928">
            <v>0</v>
          </cell>
          <cell r="CO928">
            <v>0</v>
          </cell>
          <cell r="CP928">
            <v>0</v>
          </cell>
          <cell r="CQ928">
            <v>0</v>
          </cell>
          <cell r="CR928">
            <v>0</v>
          </cell>
          <cell r="CS928">
            <v>0</v>
          </cell>
          <cell r="CT928">
            <v>0</v>
          </cell>
          <cell r="CU928">
            <v>0</v>
          </cell>
          <cell r="CV928">
            <v>0</v>
          </cell>
          <cell r="CW928">
            <v>0</v>
          </cell>
          <cell r="CX928">
            <v>0</v>
          </cell>
          <cell r="CY928">
            <v>0</v>
          </cell>
          <cell r="CZ928">
            <v>0</v>
          </cell>
          <cell r="DA928">
            <v>0</v>
          </cell>
          <cell r="DB928">
            <v>0</v>
          </cell>
          <cell r="DC928">
            <v>0</v>
          </cell>
          <cell r="DD928">
            <v>0</v>
          </cell>
          <cell r="DE928">
            <v>0</v>
          </cell>
          <cell r="DF928">
            <v>0</v>
          </cell>
          <cell r="DG928">
            <v>0</v>
          </cell>
          <cell r="DH928">
            <v>0</v>
          </cell>
          <cell r="DI928">
            <v>0</v>
          </cell>
          <cell r="DJ928">
            <v>0</v>
          </cell>
          <cell r="DK928">
            <v>0</v>
          </cell>
          <cell r="DL928">
            <v>0</v>
          </cell>
          <cell r="DM928">
            <v>0</v>
          </cell>
          <cell r="DN928">
            <v>0</v>
          </cell>
          <cell r="DO928">
            <v>0</v>
          </cell>
          <cell r="DP928">
            <v>0</v>
          </cell>
          <cell r="DQ928">
            <v>0</v>
          </cell>
          <cell r="DR928">
            <v>0</v>
          </cell>
          <cell r="DS928">
            <v>0</v>
          </cell>
          <cell r="DT928">
            <v>0</v>
          </cell>
          <cell r="DU928">
            <v>0</v>
          </cell>
          <cell r="DV928">
            <v>0</v>
          </cell>
          <cell r="DW928">
            <v>0</v>
          </cell>
          <cell r="DX928">
            <v>0</v>
          </cell>
          <cell r="DY928">
            <v>0</v>
          </cell>
          <cell r="DZ928">
            <v>0</v>
          </cell>
          <cell r="EA928">
            <v>0</v>
          </cell>
          <cell r="EB928">
            <v>0</v>
          </cell>
          <cell r="EC928">
            <v>0</v>
          </cell>
          <cell r="ED928">
            <v>0</v>
          </cell>
        </row>
        <row r="929"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  <cell r="BD929">
            <v>0</v>
          </cell>
          <cell r="BE929">
            <v>0</v>
          </cell>
          <cell r="BF929">
            <v>0</v>
          </cell>
          <cell r="BG929">
            <v>0</v>
          </cell>
          <cell r="BH929">
            <v>0</v>
          </cell>
          <cell r="BI929">
            <v>0</v>
          </cell>
          <cell r="BJ929">
            <v>0</v>
          </cell>
          <cell r="BK929">
            <v>0</v>
          </cell>
          <cell r="BL929">
            <v>0</v>
          </cell>
          <cell r="BM929">
            <v>0</v>
          </cell>
          <cell r="BN929">
            <v>0</v>
          </cell>
          <cell r="BO929">
            <v>0</v>
          </cell>
          <cell r="BP929">
            <v>0</v>
          </cell>
          <cell r="BQ929">
            <v>0</v>
          </cell>
          <cell r="BR929">
            <v>0</v>
          </cell>
          <cell r="BS929">
            <v>0</v>
          </cell>
          <cell r="BT929">
            <v>0</v>
          </cell>
          <cell r="BU929">
            <v>0</v>
          </cell>
          <cell r="BV929">
            <v>0</v>
          </cell>
          <cell r="BW929">
            <v>0</v>
          </cell>
          <cell r="BX929">
            <v>0</v>
          </cell>
          <cell r="BY929">
            <v>0</v>
          </cell>
          <cell r="BZ929">
            <v>0</v>
          </cell>
          <cell r="CA929">
            <v>0</v>
          </cell>
          <cell r="CB929">
            <v>0</v>
          </cell>
          <cell r="CC929">
            <v>0</v>
          </cell>
          <cell r="CD929">
            <v>0</v>
          </cell>
          <cell r="CE929">
            <v>0</v>
          </cell>
          <cell r="CF929">
            <v>0</v>
          </cell>
          <cell r="CG929">
            <v>0</v>
          </cell>
          <cell r="CH929">
            <v>0</v>
          </cell>
          <cell r="CI929">
            <v>0</v>
          </cell>
          <cell r="CJ929">
            <v>0</v>
          </cell>
          <cell r="CK929">
            <v>0</v>
          </cell>
          <cell r="CL929">
            <v>0</v>
          </cell>
          <cell r="CM929">
            <v>0</v>
          </cell>
          <cell r="CN929">
            <v>0</v>
          </cell>
          <cell r="CO929">
            <v>0</v>
          </cell>
          <cell r="CP929">
            <v>0</v>
          </cell>
          <cell r="CQ929">
            <v>0</v>
          </cell>
          <cell r="CR929">
            <v>0</v>
          </cell>
          <cell r="CS929">
            <v>0</v>
          </cell>
          <cell r="CT929">
            <v>0</v>
          </cell>
          <cell r="CU929">
            <v>0</v>
          </cell>
          <cell r="CV929">
            <v>0</v>
          </cell>
          <cell r="CW929">
            <v>0</v>
          </cell>
          <cell r="CX929">
            <v>0</v>
          </cell>
          <cell r="CY929">
            <v>0</v>
          </cell>
          <cell r="CZ929">
            <v>0</v>
          </cell>
          <cell r="DA929">
            <v>0</v>
          </cell>
          <cell r="DB929">
            <v>0</v>
          </cell>
          <cell r="DC929">
            <v>0</v>
          </cell>
          <cell r="DD929">
            <v>0</v>
          </cell>
          <cell r="DE929">
            <v>0</v>
          </cell>
          <cell r="DF929">
            <v>0</v>
          </cell>
          <cell r="DG929">
            <v>0</v>
          </cell>
          <cell r="DH929">
            <v>0</v>
          </cell>
          <cell r="DI929">
            <v>0</v>
          </cell>
          <cell r="DJ929">
            <v>0</v>
          </cell>
          <cell r="DK929">
            <v>0</v>
          </cell>
          <cell r="DL929">
            <v>0</v>
          </cell>
          <cell r="DM929">
            <v>0</v>
          </cell>
          <cell r="DN929">
            <v>0</v>
          </cell>
          <cell r="DO929">
            <v>0</v>
          </cell>
          <cell r="DP929">
            <v>0</v>
          </cell>
          <cell r="DQ929">
            <v>0</v>
          </cell>
          <cell r="DR929">
            <v>0</v>
          </cell>
          <cell r="DS929">
            <v>0</v>
          </cell>
          <cell r="DT929">
            <v>0</v>
          </cell>
          <cell r="DU929">
            <v>0</v>
          </cell>
          <cell r="DV929">
            <v>0</v>
          </cell>
          <cell r="DW929">
            <v>0</v>
          </cell>
          <cell r="DX929">
            <v>0</v>
          </cell>
          <cell r="DY929">
            <v>0</v>
          </cell>
          <cell r="DZ929">
            <v>0</v>
          </cell>
          <cell r="EA929">
            <v>0</v>
          </cell>
          <cell r="EB929">
            <v>0</v>
          </cell>
          <cell r="EC929">
            <v>0</v>
          </cell>
          <cell r="ED929">
            <v>0</v>
          </cell>
        </row>
        <row r="930"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0</v>
          </cell>
          <cell r="BD930">
            <v>0</v>
          </cell>
          <cell r="BE930">
            <v>0</v>
          </cell>
          <cell r="BF930">
            <v>0</v>
          </cell>
          <cell r="BG930">
            <v>0</v>
          </cell>
          <cell r="BH930">
            <v>0</v>
          </cell>
          <cell r="BI930">
            <v>0</v>
          </cell>
          <cell r="BJ930">
            <v>0</v>
          </cell>
          <cell r="BK930">
            <v>0</v>
          </cell>
          <cell r="BL930">
            <v>0</v>
          </cell>
          <cell r="BM930">
            <v>0</v>
          </cell>
          <cell r="BN930">
            <v>0</v>
          </cell>
          <cell r="BO930">
            <v>0</v>
          </cell>
          <cell r="BP930">
            <v>0</v>
          </cell>
          <cell r="BQ930">
            <v>0</v>
          </cell>
          <cell r="BR930">
            <v>0</v>
          </cell>
          <cell r="BS930">
            <v>0</v>
          </cell>
          <cell r="BT930">
            <v>0</v>
          </cell>
          <cell r="BU930">
            <v>0</v>
          </cell>
          <cell r="BV930">
            <v>0</v>
          </cell>
          <cell r="BW930">
            <v>0</v>
          </cell>
          <cell r="BX930">
            <v>0</v>
          </cell>
          <cell r="BY930">
            <v>0</v>
          </cell>
          <cell r="BZ930">
            <v>0</v>
          </cell>
          <cell r="CA930">
            <v>0</v>
          </cell>
          <cell r="CB930">
            <v>0</v>
          </cell>
          <cell r="CC930">
            <v>0</v>
          </cell>
          <cell r="CD930">
            <v>0</v>
          </cell>
          <cell r="CE930">
            <v>0</v>
          </cell>
          <cell r="CF930">
            <v>0</v>
          </cell>
          <cell r="CG930">
            <v>0</v>
          </cell>
          <cell r="CH930">
            <v>0</v>
          </cell>
          <cell r="CI930">
            <v>0</v>
          </cell>
          <cell r="CJ930">
            <v>0</v>
          </cell>
          <cell r="CK930">
            <v>0</v>
          </cell>
          <cell r="CL930">
            <v>0</v>
          </cell>
          <cell r="CM930">
            <v>0</v>
          </cell>
          <cell r="CN930">
            <v>0</v>
          </cell>
          <cell r="CO930">
            <v>0</v>
          </cell>
          <cell r="CP930">
            <v>0</v>
          </cell>
          <cell r="CQ930">
            <v>0</v>
          </cell>
          <cell r="CR930">
            <v>0</v>
          </cell>
          <cell r="CS930">
            <v>0</v>
          </cell>
          <cell r="CT930">
            <v>0</v>
          </cell>
          <cell r="CU930">
            <v>0</v>
          </cell>
          <cell r="CV930">
            <v>0</v>
          </cell>
          <cell r="CW930">
            <v>0</v>
          </cell>
          <cell r="CX930">
            <v>0</v>
          </cell>
          <cell r="CY930">
            <v>0</v>
          </cell>
          <cell r="CZ930">
            <v>0</v>
          </cell>
          <cell r="DA930">
            <v>0</v>
          </cell>
          <cell r="DB930">
            <v>0</v>
          </cell>
          <cell r="DC930">
            <v>0</v>
          </cell>
          <cell r="DD930">
            <v>0</v>
          </cell>
          <cell r="DE930">
            <v>0</v>
          </cell>
          <cell r="DF930">
            <v>0</v>
          </cell>
          <cell r="DG930">
            <v>0</v>
          </cell>
          <cell r="DH930">
            <v>0</v>
          </cell>
          <cell r="DI930">
            <v>0</v>
          </cell>
          <cell r="DJ930">
            <v>0</v>
          </cell>
          <cell r="DK930">
            <v>0</v>
          </cell>
          <cell r="DL930">
            <v>0</v>
          </cell>
          <cell r="DM930">
            <v>0</v>
          </cell>
          <cell r="DN930">
            <v>0</v>
          </cell>
          <cell r="DO930">
            <v>0</v>
          </cell>
          <cell r="DP930">
            <v>0</v>
          </cell>
          <cell r="DQ930">
            <v>0</v>
          </cell>
          <cell r="DR930">
            <v>0</v>
          </cell>
          <cell r="DS930">
            <v>0</v>
          </cell>
          <cell r="DT930">
            <v>0</v>
          </cell>
          <cell r="DU930">
            <v>0</v>
          </cell>
          <cell r="DV930">
            <v>0</v>
          </cell>
          <cell r="DW930">
            <v>0</v>
          </cell>
          <cell r="DX930">
            <v>0</v>
          </cell>
          <cell r="DY930">
            <v>0</v>
          </cell>
          <cell r="DZ930">
            <v>0</v>
          </cell>
          <cell r="EA930">
            <v>0</v>
          </cell>
          <cell r="EB930">
            <v>0</v>
          </cell>
          <cell r="EC930">
            <v>0</v>
          </cell>
          <cell r="ED930">
            <v>0</v>
          </cell>
        </row>
        <row r="933"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0</v>
          </cell>
          <cell r="BD933">
            <v>0</v>
          </cell>
          <cell r="BE933">
            <v>0</v>
          </cell>
          <cell r="BF933">
            <v>0</v>
          </cell>
          <cell r="BG933">
            <v>0</v>
          </cell>
          <cell r="BH933">
            <v>0</v>
          </cell>
          <cell r="BI933">
            <v>0</v>
          </cell>
          <cell r="BJ933">
            <v>0</v>
          </cell>
          <cell r="BK933">
            <v>0</v>
          </cell>
          <cell r="BL933">
            <v>0</v>
          </cell>
          <cell r="BM933">
            <v>0</v>
          </cell>
          <cell r="BN933">
            <v>0</v>
          </cell>
          <cell r="BO933">
            <v>0</v>
          </cell>
          <cell r="BP933">
            <v>0</v>
          </cell>
          <cell r="BQ933">
            <v>0</v>
          </cell>
          <cell r="BR933">
            <v>0</v>
          </cell>
          <cell r="BS933">
            <v>0</v>
          </cell>
          <cell r="BT933">
            <v>0</v>
          </cell>
          <cell r="BU933">
            <v>0</v>
          </cell>
          <cell r="BV933">
            <v>0</v>
          </cell>
          <cell r="BW933">
            <v>0</v>
          </cell>
          <cell r="BX933">
            <v>0</v>
          </cell>
          <cell r="BY933">
            <v>0</v>
          </cell>
          <cell r="BZ933">
            <v>0</v>
          </cell>
          <cell r="CA933">
            <v>0</v>
          </cell>
          <cell r="CB933">
            <v>0</v>
          </cell>
          <cell r="CC933">
            <v>0</v>
          </cell>
          <cell r="CD933">
            <v>0</v>
          </cell>
          <cell r="CE933">
            <v>0</v>
          </cell>
          <cell r="CF933">
            <v>0</v>
          </cell>
          <cell r="CG933">
            <v>0</v>
          </cell>
          <cell r="CH933">
            <v>0</v>
          </cell>
          <cell r="CI933">
            <v>0</v>
          </cell>
          <cell r="CJ933">
            <v>0</v>
          </cell>
          <cell r="CK933">
            <v>0</v>
          </cell>
          <cell r="CL933">
            <v>0</v>
          </cell>
          <cell r="CM933">
            <v>0</v>
          </cell>
          <cell r="CN933">
            <v>0</v>
          </cell>
          <cell r="CO933">
            <v>0</v>
          </cell>
          <cell r="CP933">
            <v>0</v>
          </cell>
          <cell r="CQ933">
            <v>0</v>
          </cell>
          <cell r="CR933">
            <v>0</v>
          </cell>
          <cell r="CS933">
            <v>0</v>
          </cell>
          <cell r="CT933">
            <v>0</v>
          </cell>
          <cell r="CU933">
            <v>0</v>
          </cell>
          <cell r="CV933">
            <v>0</v>
          </cell>
          <cell r="CW933">
            <v>0</v>
          </cell>
          <cell r="CX933">
            <v>0</v>
          </cell>
          <cell r="CY933">
            <v>0</v>
          </cell>
          <cell r="CZ933">
            <v>0</v>
          </cell>
          <cell r="DA933">
            <v>0</v>
          </cell>
          <cell r="DB933">
            <v>0</v>
          </cell>
          <cell r="DC933">
            <v>0</v>
          </cell>
          <cell r="DD933">
            <v>0</v>
          </cell>
          <cell r="DE933">
            <v>0</v>
          </cell>
          <cell r="DF933">
            <v>0</v>
          </cell>
          <cell r="DG933">
            <v>0</v>
          </cell>
          <cell r="DH933">
            <v>0</v>
          </cell>
          <cell r="DI933">
            <v>0</v>
          </cell>
          <cell r="DJ933">
            <v>0</v>
          </cell>
          <cell r="DK933">
            <v>0</v>
          </cell>
          <cell r="DL933">
            <v>0</v>
          </cell>
          <cell r="DM933">
            <v>0</v>
          </cell>
          <cell r="DN933">
            <v>0</v>
          </cell>
          <cell r="DO933">
            <v>0</v>
          </cell>
          <cell r="DP933">
            <v>0</v>
          </cell>
          <cell r="DQ933">
            <v>0</v>
          </cell>
          <cell r="DR933">
            <v>0</v>
          </cell>
          <cell r="DS933">
            <v>0</v>
          </cell>
          <cell r="DT933">
            <v>0</v>
          </cell>
          <cell r="DU933">
            <v>0</v>
          </cell>
          <cell r="DV933">
            <v>0</v>
          </cell>
          <cell r="DW933">
            <v>0</v>
          </cell>
          <cell r="DX933">
            <v>0</v>
          </cell>
          <cell r="DY933">
            <v>0</v>
          </cell>
          <cell r="DZ933">
            <v>0</v>
          </cell>
          <cell r="EA933">
            <v>0</v>
          </cell>
          <cell r="EB933">
            <v>0</v>
          </cell>
          <cell r="EC933">
            <v>0</v>
          </cell>
          <cell r="ED933">
            <v>0</v>
          </cell>
        </row>
        <row r="936"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  <cell r="BD936">
            <v>0</v>
          </cell>
          <cell r="BE936">
            <v>0</v>
          </cell>
          <cell r="BF936">
            <v>0</v>
          </cell>
          <cell r="BG936">
            <v>0</v>
          </cell>
          <cell r="BH936">
            <v>0</v>
          </cell>
          <cell r="BI936">
            <v>0</v>
          </cell>
          <cell r="BJ936">
            <v>0</v>
          </cell>
          <cell r="BK936">
            <v>0</v>
          </cell>
          <cell r="BL936">
            <v>0</v>
          </cell>
          <cell r="BM936">
            <v>0</v>
          </cell>
          <cell r="BN936">
            <v>0</v>
          </cell>
          <cell r="BO936">
            <v>0</v>
          </cell>
          <cell r="BP936">
            <v>0</v>
          </cell>
          <cell r="BQ936">
            <v>0</v>
          </cell>
          <cell r="BR936">
            <v>0</v>
          </cell>
          <cell r="BS936">
            <v>0</v>
          </cell>
          <cell r="BT936">
            <v>0</v>
          </cell>
          <cell r="BU936">
            <v>0</v>
          </cell>
          <cell r="BV936">
            <v>0</v>
          </cell>
          <cell r="BW936">
            <v>0</v>
          </cell>
          <cell r="BX936">
            <v>0</v>
          </cell>
          <cell r="BY936">
            <v>0</v>
          </cell>
          <cell r="BZ936">
            <v>0</v>
          </cell>
          <cell r="CA936">
            <v>0</v>
          </cell>
          <cell r="CB936">
            <v>0</v>
          </cell>
          <cell r="CC936">
            <v>0</v>
          </cell>
          <cell r="CD936">
            <v>0</v>
          </cell>
          <cell r="CE936">
            <v>0</v>
          </cell>
          <cell r="CF936">
            <v>0</v>
          </cell>
          <cell r="CG936">
            <v>0</v>
          </cell>
          <cell r="CH936">
            <v>0</v>
          </cell>
          <cell r="CI936">
            <v>0</v>
          </cell>
          <cell r="CJ936">
            <v>0</v>
          </cell>
          <cell r="CK936">
            <v>0</v>
          </cell>
          <cell r="CL936">
            <v>0</v>
          </cell>
          <cell r="CM936">
            <v>0</v>
          </cell>
          <cell r="CN936">
            <v>0</v>
          </cell>
          <cell r="CO936">
            <v>0</v>
          </cell>
          <cell r="CP936">
            <v>0</v>
          </cell>
          <cell r="CQ936">
            <v>0</v>
          </cell>
          <cell r="CR936">
            <v>0</v>
          </cell>
          <cell r="CS936">
            <v>0</v>
          </cell>
          <cell r="CT936">
            <v>0</v>
          </cell>
          <cell r="CU936">
            <v>0</v>
          </cell>
          <cell r="CV936">
            <v>0</v>
          </cell>
          <cell r="CW936">
            <v>0</v>
          </cell>
          <cell r="CX936">
            <v>0</v>
          </cell>
          <cell r="CY936">
            <v>0</v>
          </cell>
          <cell r="CZ936">
            <v>0</v>
          </cell>
          <cell r="DA936">
            <v>0</v>
          </cell>
          <cell r="DB936">
            <v>0</v>
          </cell>
          <cell r="DC936">
            <v>0</v>
          </cell>
          <cell r="DD936">
            <v>0</v>
          </cell>
          <cell r="DE936">
            <v>0</v>
          </cell>
          <cell r="DF936">
            <v>0</v>
          </cell>
          <cell r="DG936">
            <v>0</v>
          </cell>
          <cell r="DH936">
            <v>0</v>
          </cell>
          <cell r="DI936">
            <v>0</v>
          </cell>
          <cell r="DJ936">
            <v>0</v>
          </cell>
          <cell r="DK936">
            <v>0</v>
          </cell>
          <cell r="DL936">
            <v>0</v>
          </cell>
          <cell r="DM936">
            <v>0</v>
          </cell>
          <cell r="DN936">
            <v>0</v>
          </cell>
          <cell r="DO936">
            <v>0</v>
          </cell>
          <cell r="DP936">
            <v>0</v>
          </cell>
          <cell r="DQ936">
            <v>0</v>
          </cell>
          <cell r="DR936">
            <v>0</v>
          </cell>
          <cell r="DS936">
            <v>0</v>
          </cell>
          <cell r="DT936">
            <v>0</v>
          </cell>
          <cell r="DU936">
            <v>0</v>
          </cell>
          <cell r="DV936">
            <v>0</v>
          </cell>
          <cell r="DW936">
            <v>0</v>
          </cell>
          <cell r="DX936">
            <v>0</v>
          </cell>
          <cell r="DY936">
            <v>0</v>
          </cell>
          <cell r="DZ936">
            <v>0</v>
          </cell>
          <cell r="EA936">
            <v>0</v>
          </cell>
          <cell r="EB936">
            <v>0</v>
          </cell>
          <cell r="EC936">
            <v>0</v>
          </cell>
          <cell r="ED936">
            <v>0</v>
          </cell>
        </row>
        <row r="937"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0</v>
          </cell>
          <cell r="BD937">
            <v>0</v>
          </cell>
          <cell r="BE937">
            <v>0</v>
          </cell>
          <cell r="BF937">
            <v>0</v>
          </cell>
          <cell r="BG937">
            <v>0</v>
          </cell>
          <cell r="BH937">
            <v>0</v>
          </cell>
          <cell r="BI937">
            <v>0</v>
          </cell>
          <cell r="BJ937">
            <v>0</v>
          </cell>
          <cell r="BK937">
            <v>0</v>
          </cell>
          <cell r="BL937">
            <v>0</v>
          </cell>
          <cell r="BM937">
            <v>0</v>
          </cell>
          <cell r="BN937">
            <v>0</v>
          </cell>
          <cell r="BO937">
            <v>0</v>
          </cell>
          <cell r="BP937">
            <v>0</v>
          </cell>
          <cell r="BQ937">
            <v>0</v>
          </cell>
          <cell r="BR937">
            <v>0</v>
          </cell>
          <cell r="BS937">
            <v>0</v>
          </cell>
          <cell r="BT937">
            <v>0</v>
          </cell>
          <cell r="BU937">
            <v>0</v>
          </cell>
          <cell r="BV937">
            <v>0</v>
          </cell>
          <cell r="BW937">
            <v>0</v>
          </cell>
          <cell r="BX937">
            <v>0</v>
          </cell>
          <cell r="BY937">
            <v>0</v>
          </cell>
          <cell r="BZ937">
            <v>0</v>
          </cell>
          <cell r="CA937">
            <v>0</v>
          </cell>
          <cell r="CB937">
            <v>0</v>
          </cell>
          <cell r="CC937">
            <v>0</v>
          </cell>
          <cell r="CD937">
            <v>0</v>
          </cell>
          <cell r="CE937">
            <v>0</v>
          </cell>
          <cell r="CF937">
            <v>0</v>
          </cell>
          <cell r="CG937">
            <v>0</v>
          </cell>
          <cell r="CH937">
            <v>0</v>
          </cell>
          <cell r="CI937">
            <v>0</v>
          </cell>
          <cell r="CJ937">
            <v>0</v>
          </cell>
          <cell r="CK937">
            <v>0</v>
          </cell>
          <cell r="CL937">
            <v>0</v>
          </cell>
          <cell r="CM937">
            <v>0</v>
          </cell>
          <cell r="CN937">
            <v>0</v>
          </cell>
          <cell r="CO937">
            <v>0</v>
          </cell>
          <cell r="CP937">
            <v>0</v>
          </cell>
          <cell r="CQ937">
            <v>0</v>
          </cell>
          <cell r="CR937">
            <v>0</v>
          </cell>
          <cell r="CS937">
            <v>0</v>
          </cell>
          <cell r="CT937">
            <v>0</v>
          </cell>
          <cell r="CU937">
            <v>0</v>
          </cell>
          <cell r="CV937">
            <v>0</v>
          </cell>
          <cell r="CW937">
            <v>0</v>
          </cell>
          <cell r="CX937">
            <v>0</v>
          </cell>
          <cell r="CY937">
            <v>0</v>
          </cell>
          <cell r="CZ937">
            <v>0</v>
          </cell>
          <cell r="DA937">
            <v>0</v>
          </cell>
          <cell r="DB937">
            <v>0</v>
          </cell>
          <cell r="DC937">
            <v>0</v>
          </cell>
          <cell r="DD937">
            <v>0</v>
          </cell>
          <cell r="DE937">
            <v>0</v>
          </cell>
          <cell r="DF937">
            <v>0</v>
          </cell>
          <cell r="DG937">
            <v>0</v>
          </cell>
          <cell r="DH937">
            <v>0</v>
          </cell>
          <cell r="DI937">
            <v>0</v>
          </cell>
          <cell r="DJ937">
            <v>0</v>
          </cell>
          <cell r="DK937">
            <v>0</v>
          </cell>
          <cell r="DL937">
            <v>0</v>
          </cell>
          <cell r="DM937">
            <v>0</v>
          </cell>
          <cell r="DN937">
            <v>0</v>
          </cell>
          <cell r="DO937">
            <v>0</v>
          </cell>
          <cell r="DP937">
            <v>0</v>
          </cell>
          <cell r="DQ937">
            <v>0</v>
          </cell>
          <cell r="DR937">
            <v>0</v>
          </cell>
          <cell r="DS937">
            <v>0</v>
          </cell>
          <cell r="DT937">
            <v>0</v>
          </cell>
          <cell r="DU937">
            <v>0</v>
          </cell>
          <cell r="DV937">
            <v>0</v>
          </cell>
          <cell r="DW937">
            <v>0</v>
          </cell>
          <cell r="DX937">
            <v>0</v>
          </cell>
          <cell r="DY937">
            <v>0</v>
          </cell>
          <cell r="DZ937">
            <v>0</v>
          </cell>
          <cell r="EA937">
            <v>0</v>
          </cell>
          <cell r="EB937">
            <v>0</v>
          </cell>
          <cell r="EC937">
            <v>0</v>
          </cell>
          <cell r="ED937">
            <v>0</v>
          </cell>
        </row>
        <row r="940"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0</v>
          </cell>
          <cell r="AX940">
            <v>0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0</v>
          </cell>
          <cell r="BD940">
            <v>0</v>
          </cell>
          <cell r="BE940">
            <v>0.71629000000001497</v>
          </cell>
          <cell r="BF940">
            <v>0</v>
          </cell>
          <cell r="BG940">
            <v>0</v>
          </cell>
          <cell r="BH940">
            <v>0.71629000000001497</v>
          </cell>
          <cell r="BI940">
            <v>0</v>
          </cell>
          <cell r="BJ940">
            <v>0</v>
          </cell>
          <cell r="BK940">
            <v>0</v>
          </cell>
          <cell r="BL940">
            <v>0</v>
          </cell>
          <cell r="BM940">
            <v>0</v>
          </cell>
          <cell r="BN940">
            <v>0</v>
          </cell>
          <cell r="BO940">
            <v>0</v>
          </cell>
          <cell r="BP940">
            <v>0</v>
          </cell>
          <cell r="BQ940">
            <v>0</v>
          </cell>
          <cell r="BR940">
            <v>1.6731210000000374</v>
          </cell>
          <cell r="BS940">
            <v>0</v>
          </cell>
          <cell r="BT940">
            <v>0</v>
          </cell>
          <cell r="BU940">
            <v>1.5642159999999876</v>
          </cell>
          <cell r="BV940">
            <v>0.10890500000000713</v>
          </cell>
          <cell r="BW940">
            <v>0</v>
          </cell>
          <cell r="BX940">
            <v>0</v>
          </cell>
          <cell r="BY940">
            <v>0</v>
          </cell>
          <cell r="BZ940">
            <v>0</v>
          </cell>
          <cell r="CA940">
            <v>0</v>
          </cell>
          <cell r="CB940">
            <v>0</v>
          </cell>
          <cell r="CC940">
            <v>0</v>
          </cell>
          <cell r="CD940">
            <v>0</v>
          </cell>
          <cell r="CE940">
            <v>3.06992850000006</v>
          </cell>
          <cell r="CF940">
            <v>0</v>
          </cell>
          <cell r="CG940">
            <v>0</v>
          </cell>
          <cell r="CH940">
            <v>0.85649999999999693</v>
          </cell>
          <cell r="CI940">
            <v>2.2134285000000204</v>
          </cell>
          <cell r="CJ940">
            <v>0</v>
          </cell>
          <cell r="CK940">
            <v>0</v>
          </cell>
          <cell r="CL940">
            <v>0</v>
          </cell>
          <cell r="CM940">
            <v>0</v>
          </cell>
          <cell r="CN940">
            <v>0</v>
          </cell>
          <cell r="CO940">
            <v>0</v>
          </cell>
          <cell r="CP940">
            <v>0</v>
          </cell>
          <cell r="CQ940">
            <v>0</v>
          </cell>
          <cell r="CR940">
            <v>6.8352210000000468</v>
          </cell>
          <cell r="CS940">
            <v>0</v>
          </cell>
          <cell r="CT940">
            <v>0</v>
          </cell>
          <cell r="CU940">
            <v>1.5734860000000026</v>
          </cell>
          <cell r="CV940">
            <v>5.2617350000000442</v>
          </cell>
          <cell r="CW940">
            <v>0</v>
          </cell>
          <cell r="CX940">
            <v>0</v>
          </cell>
          <cell r="CY940">
            <v>0</v>
          </cell>
          <cell r="CZ940">
            <v>0</v>
          </cell>
          <cell r="DA940">
            <v>0</v>
          </cell>
          <cell r="DB940">
            <v>0</v>
          </cell>
          <cell r="DC940">
            <v>0</v>
          </cell>
          <cell r="DD940">
            <v>0</v>
          </cell>
          <cell r="DE940">
            <v>17.380305000000135</v>
          </cell>
          <cell r="DF940">
            <v>0</v>
          </cell>
          <cell r="DG940">
            <v>0</v>
          </cell>
          <cell r="DH940">
            <v>-0.97942900000003874</v>
          </cell>
          <cell r="DI940">
            <v>17.941506000000118</v>
          </cell>
          <cell r="DJ940">
            <v>0.41822799999999916</v>
          </cell>
          <cell r="DK940">
            <v>0</v>
          </cell>
          <cell r="DL940">
            <v>0</v>
          </cell>
          <cell r="DM940">
            <v>0</v>
          </cell>
          <cell r="DN940">
            <v>0</v>
          </cell>
          <cell r="DO940">
            <v>0</v>
          </cell>
          <cell r="DP940">
            <v>0</v>
          </cell>
          <cell r="DQ940">
            <v>0</v>
          </cell>
          <cell r="DR940">
            <v>14.555476999999883</v>
          </cell>
          <cell r="DS940">
            <v>0</v>
          </cell>
          <cell r="DT940">
            <v>0</v>
          </cell>
          <cell r="DU940">
            <v>5.6383599999999774</v>
          </cell>
          <cell r="DV940">
            <v>8.8441569999999956</v>
          </cell>
          <cell r="DW940">
            <v>7.2959999999998359E-2</v>
          </cell>
          <cell r="DX940">
            <v>0</v>
          </cell>
          <cell r="DY940">
            <v>0</v>
          </cell>
          <cell r="DZ940">
            <v>0</v>
          </cell>
          <cell r="EA940">
            <v>0</v>
          </cell>
          <cell r="EB940">
            <v>0</v>
          </cell>
          <cell r="EC940">
            <v>0</v>
          </cell>
          <cell r="ED940">
            <v>0</v>
          </cell>
        </row>
        <row r="941">
          <cell r="F941">
            <v>-4.5450722021449508E-3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-4.5162861112910235E-2</v>
          </cell>
          <cell r="L941">
            <v>0.20485863330510057</v>
          </cell>
          <cell r="M941">
            <v>-6.1315952917848193E-2</v>
          </cell>
          <cell r="N941">
            <v>0</v>
          </cell>
          <cell r="O941">
            <v>0</v>
          </cell>
          <cell r="P941">
            <v>0</v>
          </cell>
          <cell r="Q941">
            <v>-2.2749662633525958E-2</v>
          </cell>
          <cell r="R941">
            <v>1.1136564777354252E-2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0.12439856208816025</v>
          </cell>
          <cell r="Z941">
            <v>-4.2299032990484875E-3</v>
          </cell>
          <cell r="AA941">
            <v>-1.0829303969813964E-2</v>
          </cell>
          <cell r="AB941">
            <v>0</v>
          </cell>
          <cell r="AC941">
            <v>0</v>
          </cell>
          <cell r="AD941">
            <v>2.4299422508931912E-2</v>
          </cell>
          <cell r="AE941">
            <v>2.4714654587302931E-2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0.21775933456201102</v>
          </cell>
          <cell r="AM941">
            <v>-2.9906562679613558E-3</v>
          </cell>
          <cell r="AN941">
            <v>7.1861201033847522E-2</v>
          </cell>
          <cell r="AO941">
            <v>0</v>
          </cell>
          <cell r="AP941">
            <v>0</v>
          </cell>
          <cell r="AQ941">
            <v>9.9459757197308818E-3</v>
          </cell>
          <cell r="AR941">
            <v>1.4114059946994217E-2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-7.6106750573572413E-3</v>
          </cell>
          <cell r="AY941">
            <v>5.546086138124906E-3</v>
          </cell>
          <cell r="AZ941">
            <v>-2.7784381809112801E-3</v>
          </cell>
          <cell r="BA941">
            <v>0.15454504661263258</v>
          </cell>
          <cell r="BB941">
            <v>0</v>
          </cell>
          <cell r="BC941">
            <v>0</v>
          </cell>
          <cell r="BD941">
            <v>1.9666699851423886E-2</v>
          </cell>
          <cell r="BE941">
            <v>0</v>
          </cell>
          <cell r="BF941">
            <v>0</v>
          </cell>
          <cell r="BG941">
            <v>0</v>
          </cell>
          <cell r="BH941">
            <v>0</v>
          </cell>
          <cell r="BI941">
            <v>0</v>
          </cell>
          <cell r="BJ941">
            <v>0</v>
          </cell>
          <cell r="BK941">
            <v>-9.0811889242452537E-3</v>
          </cell>
          <cell r="BL941">
            <v>2.0812323136198074E-2</v>
          </cell>
          <cell r="BM941">
            <v>-3.2608038870236555E-3</v>
          </cell>
          <cell r="BN941">
            <v>0</v>
          </cell>
          <cell r="BO941">
            <v>0.11833035626238342</v>
          </cell>
          <cell r="BP941">
            <v>0</v>
          </cell>
          <cell r="BQ941">
            <v>2.0674481381220744E-2</v>
          </cell>
          <cell r="BR941">
            <v>0</v>
          </cell>
          <cell r="BS941">
            <v>9.0822642919125229E-2</v>
          </cell>
          <cell r="BT941">
            <v>0</v>
          </cell>
          <cell r="BU941">
            <v>0</v>
          </cell>
          <cell r="BV941">
            <v>0</v>
          </cell>
          <cell r="BW941">
            <v>0</v>
          </cell>
          <cell r="BX941">
            <v>-1.4238179149650421E-2</v>
          </cell>
          <cell r="BY941">
            <v>-5.9688366078489707E-3</v>
          </cell>
          <cell r="BZ941">
            <v>-5.8939360623426751E-3</v>
          </cell>
          <cell r="CA941">
            <v>0</v>
          </cell>
          <cell r="CB941">
            <v>0</v>
          </cell>
          <cell r="CC941">
            <v>0</v>
          </cell>
          <cell r="CD941">
            <v>2.7128610171153866E-2</v>
          </cell>
          <cell r="CE941">
            <v>0</v>
          </cell>
          <cell r="CF941">
            <v>2.4345485557791591E-2</v>
          </cell>
          <cell r="CG941">
            <v>0</v>
          </cell>
          <cell r="CH941">
            <v>0</v>
          </cell>
          <cell r="CI941">
            <v>0</v>
          </cell>
          <cell r="CJ941">
            <v>0</v>
          </cell>
          <cell r="CK941">
            <v>-1.0593216621661128E-2</v>
          </cell>
          <cell r="CL941">
            <v>-3.0567027000591622</v>
          </cell>
          <cell r="CM941">
            <v>-2.2723720983435669E-2</v>
          </cell>
          <cell r="CN941">
            <v>0</v>
          </cell>
          <cell r="CO941">
            <v>0</v>
          </cell>
          <cell r="CP941">
            <v>0</v>
          </cell>
          <cell r="CQ941">
            <v>1.2860526947836348E-2</v>
          </cell>
          <cell r="CR941">
            <v>0</v>
          </cell>
          <cell r="CS941">
            <v>-3.2161180154235645</v>
          </cell>
          <cell r="CT941">
            <v>0</v>
          </cell>
          <cell r="CU941">
            <v>0</v>
          </cell>
          <cell r="CV941">
            <v>0</v>
          </cell>
          <cell r="CW941">
            <v>0</v>
          </cell>
          <cell r="CX941">
            <v>-7.6400495420720915E-3</v>
          </cell>
          <cell r="CY941">
            <v>5.5369787941515369E-2</v>
          </cell>
          <cell r="CZ941">
            <v>5.9662887441671444</v>
          </cell>
          <cell r="DA941">
            <v>-1.4696845745969966E-2</v>
          </cell>
          <cell r="DB941">
            <v>9.6147716995830024E-2</v>
          </cell>
          <cell r="DC941">
            <v>0</v>
          </cell>
          <cell r="DD941">
            <v>3.7123125116078626E-2</v>
          </cell>
          <cell r="DE941">
            <v>0</v>
          </cell>
          <cell r="DF941">
            <v>7.6753097526022884E-2</v>
          </cell>
          <cell r="DG941">
            <v>1.9556730806073119E-2</v>
          </cell>
          <cell r="DH941">
            <v>0</v>
          </cell>
          <cell r="DI941">
            <v>0</v>
          </cell>
          <cell r="DJ941">
            <v>0</v>
          </cell>
          <cell r="DK941">
            <v>0.10720777730459474</v>
          </cell>
          <cell r="DL941">
            <v>7.7306206350215234E-2</v>
          </cell>
          <cell r="DM941">
            <v>0.23455544012037421</v>
          </cell>
          <cell r="DN941">
            <v>7.3667351108070989E-3</v>
          </cell>
          <cell r="DO941">
            <v>0</v>
          </cell>
          <cell r="DP941">
            <v>0</v>
          </cell>
          <cell r="DQ941">
            <v>1.3631155756947066E-2</v>
          </cell>
          <cell r="DR941">
            <v>3.1510991549452139E-4</v>
          </cell>
          <cell r="DS941">
            <v>2.828738748164028E-4</v>
          </cell>
          <cell r="DT941">
            <v>1.8802277001618961E-2</v>
          </cell>
          <cell r="DU941">
            <v>0</v>
          </cell>
          <cell r="DV941">
            <v>0</v>
          </cell>
          <cell r="DW941">
            <v>6.1830617425439272E-2</v>
          </cell>
          <cell r="DX941">
            <v>0.13972215917534214</v>
          </cell>
          <cell r="DY941">
            <v>4.5379057671112832E-2</v>
          </cell>
          <cell r="DZ941">
            <v>7.063163553939944E-2</v>
          </cell>
          <cell r="EA941">
            <v>7.0685737268433968E-2</v>
          </cell>
          <cell r="EB941">
            <v>0</v>
          </cell>
          <cell r="EC941">
            <v>0</v>
          </cell>
          <cell r="ED941">
            <v>2.6079197945506394E-2</v>
          </cell>
        </row>
        <row r="942"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T942">
            <v>0</v>
          </cell>
          <cell r="AU942">
            <v>0</v>
          </cell>
          <cell r="AV942">
            <v>0</v>
          </cell>
          <cell r="AW942">
            <v>0</v>
          </cell>
          <cell r="AX942">
            <v>0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0</v>
          </cell>
          <cell r="BD942">
            <v>0</v>
          </cell>
          <cell r="BE942">
            <v>0</v>
          </cell>
          <cell r="BF942">
            <v>0</v>
          </cell>
          <cell r="BG942">
            <v>0</v>
          </cell>
          <cell r="BH942">
            <v>0</v>
          </cell>
          <cell r="BI942">
            <v>0</v>
          </cell>
          <cell r="BJ942">
            <v>0</v>
          </cell>
          <cell r="BK942">
            <v>0</v>
          </cell>
          <cell r="BL942">
            <v>0</v>
          </cell>
          <cell r="BM942">
            <v>0</v>
          </cell>
          <cell r="BN942">
            <v>0</v>
          </cell>
          <cell r="BO942">
            <v>0</v>
          </cell>
          <cell r="BP942">
            <v>0</v>
          </cell>
          <cell r="BQ942">
            <v>0</v>
          </cell>
          <cell r="BR942">
            <v>0</v>
          </cell>
          <cell r="BS942">
            <v>0</v>
          </cell>
          <cell r="BT942">
            <v>0</v>
          </cell>
          <cell r="BU942">
            <v>0</v>
          </cell>
          <cell r="BV942">
            <v>0</v>
          </cell>
          <cell r="BW942">
            <v>0</v>
          </cell>
          <cell r="BX942">
            <v>0</v>
          </cell>
          <cell r="BY942">
            <v>0</v>
          </cell>
          <cell r="BZ942">
            <v>0</v>
          </cell>
          <cell r="CA942">
            <v>0</v>
          </cell>
          <cell r="CB942">
            <v>0</v>
          </cell>
          <cell r="CC942">
            <v>0</v>
          </cell>
          <cell r="CD942">
            <v>0</v>
          </cell>
          <cell r="CE942">
            <v>0</v>
          </cell>
          <cell r="CF942">
            <v>0</v>
          </cell>
          <cell r="CG942">
            <v>0</v>
          </cell>
          <cell r="CH942">
            <v>0</v>
          </cell>
          <cell r="CI942">
            <v>0</v>
          </cell>
          <cell r="CJ942">
            <v>0</v>
          </cell>
          <cell r="CK942">
            <v>0</v>
          </cell>
          <cell r="CL942">
            <v>0</v>
          </cell>
          <cell r="CM942">
            <v>0</v>
          </cell>
          <cell r="CN942">
            <v>0</v>
          </cell>
          <cell r="CO942">
            <v>0</v>
          </cell>
          <cell r="CP942">
            <v>0</v>
          </cell>
          <cell r="CQ942">
            <v>0</v>
          </cell>
          <cell r="CR942">
            <v>0</v>
          </cell>
          <cell r="CS942">
            <v>0</v>
          </cell>
          <cell r="CT942">
            <v>0</v>
          </cell>
          <cell r="CU942">
            <v>0</v>
          </cell>
          <cell r="CV942">
            <v>0</v>
          </cell>
          <cell r="CW942">
            <v>0</v>
          </cell>
          <cell r="CX942">
            <v>0</v>
          </cell>
          <cell r="CY942">
            <v>0</v>
          </cell>
          <cell r="CZ942">
            <v>0</v>
          </cell>
          <cell r="DA942">
            <v>0</v>
          </cell>
          <cell r="DB942">
            <v>0</v>
          </cell>
          <cell r="DC942">
            <v>0</v>
          </cell>
          <cell r="DD942">
            <v>0</v>
          </cell>
          <cell r="DE942">
            <v>0</v>
          </cell>
          <cell r="DF942">
            <v>0</v>
          </cell>
          <cell r="DG942">
            <v>0</v>
          </cell>
          <cell r="DH942">
            <v>0</v>
          </cell>
          <cell r="DI942">
            <v>0</v>
          </cell>
          <cell r="DJ942">
            <v>0</v>
          </cell>
          <cell r="DK942">
            <v>0</v>
          </cell>
          <cell r="DL942">
            <v>0</v>
          </cell>
          <cell r="DM942">
            <v>0</v>
          </cell>
          <cell r="DN942">
            <v>0</v>
          </cell>
          <cell r="DO942">
            <v>0</v>
          </cell>
          <cell r="DP942">
            <v>0</v>
          </cell>
          <cell r="DQ942">
            <v>0</v>
          </cell>
          <cell r="DR942">
            <v>1.439645579041823</v>
          </cell>
          <cell r="DS942">
            <v>0</v>
          </cell>
          <cell r="DT942">
            <v>0</v>
          </cell>
          <cell r="DU942">
            <v>0</v>
          </cell>
          <cell r="DV942">
            <v>0</v>
          </cell>
          <cell r="DW942">
            <v>1.439645579041823</v>
          </cell>
          <cell r="DX942">
            <v>0</v>
          </cell>
          <cell r="DY942">
            <v>0</v>
          </cell>
          <cell r="DZ942">
            <v>0</v>
          </cell>
          <cell r="EA942">
            <v>0</v>
          </cell>
          <cell r="EB942">
            <v>0</v>
          </cell>
          <cell r="EC942">
            <v>0</v>
          </cell>
          <cell r="ED942">
            <v>0</v>
          </cell>
        </row>
        <row r="944"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  <cell r="AX944">
            <v>0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0</v>
          </cell>
          <cell r="BD944">
            <v>0</v>
          </cell>
          <cell r="BE944">
            <v>-2.9546890000000019</v>
          </cell>
          <cell r="BF944">
            <v>0</v>
          </cell>
          <cell r="BG944">
            <v>0</v>
          </cell>
          <cell r="BH944">
            <v>0</v>
          </cell>
          <cell r="BI944">
            <v>0</v>
          </cell>
          <cell r="BJ944">
            <v>-2.9546890000000019</v>
          </cell>
          <cell r="BK944">
            <v>0</v>
          </cell>
          <cell r="BL944">
            <v>0</v>
          </cell>
          <cell r="BM944">
            <v>0</v>
          </cell>
          <cell r="BN944">
            <v>0</v>
          </cell>
          <cell r="BO944">
            <v>0</v>
          </cell>
          <cell r="BP944">
            <v>0</v>
          </cell>
          <cell r="BQ944">
            <v>0</v>
          </cell>
          <cell r="BR944">
            <v>-3.4934220000000096</v>
          </cell>
          <cell r="BS944">
            <v>0</v>
          </cell>
          <cell r="BT944">
            <v>0</v>
          </cell>
          <cell r="BU944">
            <v>0</v>
          </cell>
          <cell r="BV944">
            <v>0</v>
          </cell>
          <cell r="BW944">
            <v>-3.4934220000000096</v>
          </cell>
          <cell r="BX944">
            <v>0</v>
          </cell>
          <cell r="BY944">
            <v>0</v>
          </cell>
          <cell r="BZ944">
            <v>0</v>
          </cell>
          <cell r="CA944">
            <v>0</v>
          </cell>
          <cell r="CB944">
            <v>0</v>
          </cell>
          <cell r="CC944">
            <v>0</v>
          </cell>
          <cell r="CD944">
            <v>0</v>
          </cell>
          <cell r="CE944">
            <v>-2.2419140000000084</v>
          </cell>
          <cell r="CF944">
            <v>0</v>
          </cell>
          <cell r="CG944">
            <v>0</v>
          </cell>
          <cell r="CH944">
            <v>0</v>
          </cell>
          <cell r="CI944">
            <v>0</v>
          </cell>
          <cell r="CJ944">
            <v>-2.2419140000000084</v>
          </cell>
          <cell r="CK944">
            <v>0</v>
          </cell>
          <cell r="CL944">
            <v>0</v>
          </cell>
          <cell r="CM944">
            <v>0</v>
          </cell>
          <cell r="CN944">
            <v>0</v>
          </cell>
          <cell r="CO944">
            <v>0</v>
          </cell>
          <cell r="CP944">
            <v>0</v>
          </cell>
          <cell r="CQ944">
            <v>0</v>
          </cell>
          <cell r="CR944">
            <v>-2.2411799999999857</v>
          </cell>
          <cell r="CS944">
            <v>0</v>
          </cell>
          <cell r="CT944">
            <v>0</v>
          </cell>
          <cell r="CU944">
            <v>0</v>
          </cell>
          <cell r="CV944">
            <v>0</v>
          </cell>
          <cell r="CW944">
            <v>-2.2411799999999857</v>
          </cell>
          <cell r="CX944">
            <v>0</v>
          </cell>
          <cell r="CY944">
            <v>0</v>
          </cell>
          <cell r="CZ944">
            <v>0</v>
          </cell>
          <cell r="DA944">
            <v>0</v>
          </cell>
          <cell r="DB944">
            <v>0</v>
          </cell>
          <cell r="DC944">
            <v>0</v>
          </cell>
          <cell r="DD944">
            <v>0</v>
          </cell>
          <cell r="DE944">
            <v>0</v>
          </cell>
          <cell r="DF944">
            <v>0</v>
          </cell>
          <cell r="DG944">
            <v>0</v>
          </cell>
          <cell r="DH944">
            <v>0</v>
          </cell>
          <cell r="DI944">
            <v>0</v>
          </cell>
          <cell r="DJ944">
            <v>0</v>
          </cell>
          <cell r="DK944">
            <v>0</v>
          </cell>
          <cell r="DL944">
            <v>0</v>
          </cell>
          <cell r="DM944">
            <v>0</v>
          </cell>
          <cell r="DN944">
            <v>0</v>
          </cell>
          <cell r="DO944">
            <v>0</v>
          </cell>
          <cell r="DP944">
            <v>0</v>
          </cell>
          <cell r="DQ944">
            <v>0</v>
          </cell>
          <cell r="DR944">
            <v>0</v>
          </cell>
          <cell r="DS944">
            <v>0</v>
          </cell>
          <cell r="DT944">
            <v>0</v>
          </cell>
          <cell r="DU944">
            <v>0</v>
          </cell>
          <cell r="DV944">
            <v>0</v>
          </cell>
          <cell r="DW944">
            <v>0</v>
          </cell>
          <cell r="DX944">
            <v>0</v>
          </cell>
          <cell r="DY944">
            <v>0</v>
          </cell>
          <cell r="DZ944">
            <v>0</v>
          </cell>
          <cell r="EA944">
            <v>0</v>
          </cell>
          <cell r="EB944">
            <v>0</v>
          </cell>
          <cell r="EC944">
            <v>0</v>
          </cell>
          <cell r="ED944">
            <v>0</v>
          </cell>
        </row>
        <row r="945">
          <cell r="F945">
            <v>-3.2064371976261441E-3</v>
          </cell>
          <cell r="G945">
            <v>-8.4824940434735652E-3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2.5955424151561601E-2</v>
          </cell>
          <cell r="M945">
            <v>6.5494582511853139E-2</v>
          </cell>
          <cell r="N945">
            <v>4.8557563028793993E-2</v>
          </cell>
          <cell r="O945">
            <v>0.41076086989046345</v>
          </cell>
          <cell r="P945">
            <v>-9.2197979879919956E-3</v>
          </cell>
          <cell r="Q945">
            <v>1.1609832462703196E-2</v>
          </cell>
          <cell r="R945">
            <v>2.9442677460309596E-3</v>
          </cell>
          <cell r="S945">
            <v>0</v>
          </cell>
          <cell r="T945">
            <v>-5.6688943977221129E-3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1.0624608100663124E-2</v>
          </cell>
          <cell r="Z945">
            <v>-3.8897330752760695E-3</v>
          </cell>
          <cell r="AA945">
            <v>1.8988400463960886E-2</v>
          </cell>
          <cell r="AB945">
            <v>2.4066823385773262E-2</v>
          </cell>
          <cell r="AC945">
            <v>0</v>
          </cell>
          <cell r="AD945">
            <v>-8.789991525027574E-3</v>
          </cell>
          <cell r="AE945">
            <v>9.0318231184038922E-3</v>
          </cell>
          <cell r="AF945">
            <v>-2.6364527203384114E-3</v>
          </cell>
          <cell r="AG945">
            <v>-3.2404885206602785E-3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1.2512054801341321E-2</v>
          </cell>
          <cell r="AM945">
            <v>5.113999236401412E-2</v>
          </cell>
          <cell r="AN945">
            <v>3.4256528649990514E-2</v>
          </cell>
          <cell r="AO945">
            <v>2.098278303403589E-2</v>
          </cell>
          <cell r="AP945">
            <v>0</v>
          </cell>
          <cell r="AQ945">
            <v>-4.6325401875364491E-3</v>
          </cell>
          <cell r="AR945">
            <v>1.8833633699166796E-2</v>
          </cell>
          <cell r="AS945">
            <v>-4.4043451806885514E-3</v>
          </cell>
          <cell r="AT945">
            <v>1.5025128437024193E-2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AY945">
            <v>2.8318503473208523E-2</v>
          </cell>
          <cell r="AZ945">
            <v>4.6039780644143491E-2</v>
          </cell>
          <cell r="BA945">
            <v>7.0011876489687097E-2</v>
          </cell>
          <cell r="BB945">
            <v>7.8605776744431921E-2</v>
          </cell>
          <cell r="BC945">
            <v>-4.226143316415687E-3</v>
          </cell>
          <cell r="BD945">
            <v>-3.3669729013752203E-3</v>
          </cell>
          <cell r="BE945">
            <v>0</v>
          </cell>
          <cell r="BF945">
            <v>0</v>
          </cell>
          <cell r="BG945">
            <v>0</v>
          </cell>
          <cell r="BH945">
            <v>0</v>
          </cell>
          <cell r="BI945">
            <v>0</v>
          </cell>
          <cell r="BJ945">
            <v>0</v>
          </cell>
          <cell r="BK945">
            <v>0</v>
          </cell>
          <cell r="BL945">
            <v>4.8953415516663767E-2</v>
          </cell>
          <cell r="BM945">
            <v>2.8684603786032881E-2</v>
          </cell>
          <cell r="BN945">
            <v>0</v>
          </cell>
          <cell r="BO945">
            <v>0</v>
          </cell>
          <cell r="BP945">
            <v>0</v>
          </cell>
          <cell r="BQ945">
            <v>0</v>
          </cell>
          <cell r="BR945">
            <v>0</v>
          </cell>
          <cell r="BS945">
            <v>0</v>
          </cell>
          <cell r="BT945">
            <v>0</v>
          </cell>
          <cell r="BU945">
            <v>0</v>
          </cell>
          <cell r="BV945">
            <v>0</v>
          </cell>
          <cell r="BW945">
            <v>0</v>
          </cell>
          <cell r="BX945">
            <v>0</v>
          </cell>
          <cell r="BY945">
            <v>4.8355028440624892E-2</v>
          </cell>
          <cell r="BZ945">
            <v>3.0706938370030912E-2</v>
          </cell>
          <cell r="CA945">
            <v>0</v>
          </cell>
          <cell r="CB945">
            <v>0</v>
          </cell>
          <cell r="CC945">
            <v>0</v>
          </cell>
          <cell r="CD945">
            <v>0</v>
          </cell>
          <cell r="CE945">
            <v>0</v>
          </cell>
          <cell r="CF945">
            <v>0</v>
          </cell>
          <cell r="CG945">
            <v>0</v>
          </cell>
          <cell r="CH945">
            <v>0</v>
          </cell>
          <cell r="CI945">
            <v>0</v>
          </cell>
          <cell r="CJ945">
            <v>0</v>
          </cell>
          <cell r="CK945">
            <v>0</v>
          </cell>
          <cell r="CL945">
            <v>4.7014421321939892E-2</v>
          </cell>
          <cell r="CM945">
            <v>9.2167782685471877E-2</v>
          </cell>
          <cell r="CN945">
            <v>2.8477536918146029E-2</v>
          </cell>
          <cell r="CO945">
            <v>5.447752994215449E-2</v>
          </cell>
          <cell r="CP945">
            <v>0</v>
          </cell>
          <cell r="CQ945">
            <v>0</v>
          </cell>
          <cell r="CR945">
            <v>0</v>
          </cell>
          <cell r="CS945">
            <v>-3.4965637624040369E-4</v>
          </cell>
          <cell r="CT945">
            <v>9.9412105476623935E-3</v>
          </cell>
          <cell r="CU945">
            <v>0</v>
          </cell>
          <cell r="CV945">
            <v>0</v>
          </cell>
          <cell r="CW945">
            <v>0</v>
          </cell>
          <cell r="CX945">
            <v>0</v>
          </cell>
          <cell r="CY945">
            <v>2.0377948162114023E-2</v>
          </cell>
          <cell r="CZ945">
            <v>3.9859258753494942E-2</v>
          </cell>
          <cell r="DA945">
            <v>-0.15165357401458834</v>
          </cell>
          <cell r="DB945">
            <v>1.4076632237472353E-2</v>
          </cell>
          <cell r="DC945">
            <v>6.4306568805427844E-3</v>
          </cell>
          <cell r="DD945">
            <v>4.9504107056286273E-3</v>
          </cell>
          <cell r="DE945">
            <v>0</v>
          </cell>
          <cell r="DF945">
            <v>4.6141025234049948E-3</v>
          </cell>
          <cell r="DG945">
            <v>-3.0962949339610191E-3</v>
          </cell>
          <cell r="DH945">
            <v>0</v>
          </cell>
          <cell r="DI945">
            <v>0</v>
          </cell>
          <cell r="DJ945">
            <v>0</v>
          </cell>
          <cell r="DK945">
            <v>0</v>
          </cell>
          <cell r="DL945">
            <v>-8.4262715004115307E-3</v>
          </cell>
          <cell r="DM945">
            <v>3.9225372367965861E-3</v>
          </cell>
          <cell r="DN945">
            <v>1.8647696248642376E-2</v>
          </cell>
          <cell r="DO945">
            <v>3.1547756781904468E-3</v>
          </cell>
          <cell r="DP945">
            <v>1.1712289960996713E-2</v>
          </cell>
          <cell r="DQ945">
            <v>2.4661685404083755E-3</v>
          </cell>
          <cell r="DR945">
            <v>0</v>
          </cell>
          <cell r="DS945">
            <v>1.5315652643614897E-3</v>
          </cell>
          <cell r="DT945">
            <v>5.3006802566812894E-4</v>
          </cell>
          <cell r="DU945">
            <v>0</v>
          </cell>
          <cell r="DV945">
            <v>0</v>
          </cell>
          <cell r="DW945">
            <v>0</v>
          </cell>
          <cell r="DX945">
            <v>0</v>
          </cell>
          <cell r="DY945">
            <v>-3.9058560200899706E-4</v>
          </cell>
          <cell r="DZ945">
            <v>-1.0420726240276679E-2</v>
          </cell>
          <cell r="EA945">
            <v>-8.2971813477357159E-3</v>
          </cell>
          <cell r="EB945">
            <v>5.7710601219334023E-3</v>
          </cell>
          <cell r="EC945">
            <v>2.5789470250288105E-3</v>
          </cell>
          <cell r="ED945">
            <v>-1.6728710288003157E-2</v>
          </cell>
        </row>
        <row r="946"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0</v>
          </cell>
          <cell r="BD946">
            <v>0</v>
          </cell>
          <cell r="BE946">
            <v>0</v>
          </cell>
          <cell r="BF946">
            <v>0</v>
          </cell>
          <cell r="BG946">
            <v>0</v>
          </cell>
          <cell r="BH946">
            <v>0</v>
          </cell>
          <cell r="BI946">
            <v>0</v>
          </cell>
          <cell r="BJ946">
            <v>0</v>
          </cell>
          <cell r="BK946">
            <v>0</v>
          </cell>
          <cell r="BL946">
            <v>0</v>
          </cell>
          <cell r="BM946">
            <v>0</v>
          </cell>
          <cell r="BN946">
            <v>0</v>
          </cell>
          <cell r="BO946">
            <v>0</v>
          </cell>
          <cell r="BP946">
            <v>0</v>
          </cell>
          <cell r="BQ946">
            <v>0</v>
          </cell>
          <cell r="BR946">
            <v>0</v>
          </cell>
          <cell r="BS946">
            <v>0</v>
          </cell>
          <cell r="BT946">
            <v>0</v>
          </cell>
          <cell r="BU946">
            <v>0</v>
          </cell>
          <cell r="BV946">
            <v>0</v>
          </cell>
          <cell r="BW946">
            <v>0</v>
          </cell>
          <cell r="BX946">
            <v>0</v>
          </cell>
          <cell r="BY946">
            <v>0</v>
          </cell>
          <cell r="BZ946">
            <v>0</v>
          </cell>
          <cell r="CA946">
            <v>0</v>
          </cell>
          <cell r="CB946">
            <v>0</v>
          </cell>
          <cell r="CC946">
            <v>0</v>
          </cell>
          <cell r="CD946">
            <v>0</v>
          </cell>
          <cell r="CE946">
            <v>0</v>
          </cell>
          <cell r="CF946">
            <v>0</v>
          </cell>
          <cell r="CG946">
            <v>0</v>
          </cell>
          <cell r="CH946">
            <v>0</v>
          </cell>
          <cell r="CI946">
            <v>0</v>
          </cell>
          <cell r="CJ946">
            <v>0</v>
          </cell>
          <cell r="CK946">
            <v>0</v>
          </cell>
          <cell r="CL946">
            <v>0</v>
          </cell>
          <cell r="CM946">
            <v>0</v>
          </cell>
          <cell r="CN946">
            <v>0</v>
          </cell>
          <cell r="CO946">
            <v>0</v>
          </cell>
          <cell r="CP946">
            <v>0</v>
          </cell>
          <cell r="CQ946">
            <v>0</v>
          </cell>
          <cell r="CR946">
            <v>0</v>
          </cell>
          <cell r="CS946">
            <v>0</v>
          </cell>
          <cell r="CT946">
            <v>0</v>
          </cell>
          <cell r="CU946">
            <v>0</v>
          </cell>
          <cell r="CV946">
            <v>0</v>
          </cell>
          <cell r="CW946">
            <v>0</v>
          </cell>
          <cell r="CX946">
            <v>0</v>
          </cell>
          <cell r="CY946">
            <v>0</v>
          </cell>
          <cell r="CZ946">
            <v>0</v>
          </cell>
          <cell r="DA946">
            <v>0</v>
          </cell>
          <cell r="DB946">
            <v>0</v>
          </cell>
          <cell r="DC946">
            <v>0</v>
          </cell>
          <cell r="DD946">
            <v>0</v>
          </cell>
          <cell r="DE946">
            <v>0</v>
          </cell>
          <cell r="DF946">
            <v>0</v>
          </cell>
          <cell r="DG946">
            <v>0</v>
          </cell>
          <cell r="DH946">
            <v>0</v>
          </cell>
          <cell r="DI946">
            <v>0</v>
          </cell>
          <cell r="DJ946">
            <v>0</v>
          </cell>
          <cell r="DK946">
            <v>0</v>
          </cell>
          <cell r="DL946">
            <v>0</v>
          </cell>
          <cell r="DM946">
            <v>0</v>
          </cell>
          <cell r="DN946">
            <v>0</v>
          </cell>
          <cell r="DO946">
            <v>0</v>
          </cell>
          <cell r="DP946">
            <v>0</v>
          </cell>
          <cell r="DQ946">
            <v>0</v>
          </cell>
          <cell r="DR946">
            <v>0</v>
          </cell>
          <cell r="DS946">
            <v>0</v>
          </cell>
          <cell r="DT946">
            <v>0</v>
          </cell>
          <cell r="DU946">
            <v>0</v>
          </cell>
          <cell r="DV946">
            <v>0</v>
          </cell>
          <cell r="DW946">
            <v>0</v>
          </cell>
          <cell r="DX946">
            <v>0</v>
          </cell>
          <cell r="DY946">
            <v>0</v>
          </cell>
          <cell r="DZ946">
            <v>0</v>
          </cell>
          <cell r="EA946">
            <v>0</v>
          </cell>
          <cell r="EB946">
            <v>0</v>
          </cell>
          <cell r="EC946">
            <v>0</v>
          </cell>
          <cell r="ED946">
            <v>0</v>
          </cell>
        </row>
        <row r="947"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K947">
            <v>0</v>
          </cell>
          <cell r="BL947">
            <v>0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>
            <v>0</v>
          </cell>
          <cell r="BR947">
            <v>0</v>
          </cell>
          <cell r="BS947">
            <v>0</v>
          </cell>
          <cell r="BT947">
            <v>0</v>
          </cell>
          <cell r="BU947">
            <v>0</v>
          </cell>
          <cell r="BV947">
            <v>0</v>
          </cell>
          <cell r="BW947">
            <v>0</v>
          </cell>
          <cell r="BX947">
            <v>0</v>
          </cell>
          <cell r="BY947">
            <v>0</v>
          </cell>
          <cell r="BZ947">
            <v>0</v>
          </cell>
          <cell r="CA947">
            <v>0</v>
          </cell>
          <cell r="CB947">
            <v>0</v>
          </cell>
          <cell r="CC947">
            <v>0</v>
          </cell>
          <cell r="CD947">
            <v>0</v>
          </cell>
          <cell r="CE947">
            <v>0</v>
          </cell>
          <cell r="CF947">
            <v>0</v>
          </cell>
          <cell r="CG947">
            <v>0</v>
          </cell>
          <cell r="CH947">
            <v>0</v>
          </cell>
          <cell r="CI947">
            <v>0</v>
          </cell>
          <cell r="CJ947">
            <v>0</v>
          </cell>
          <cell r="CK947">
            <v>0</v>
          </cell>
          <cell r="CL947">
            <v>0</v>
          </cell>
          <cell r="CM947">
            <v>0</v>
          </cell>
          <cell r="CN947">
            <v>0</v>
          </cell>
          <cell r="CO947">
            <v>0</v>
          </cell>
          <cell r="CP947">
            <v>0</v>
          </cell>
          <cell r="CQ947">
            <v>0</v>
          </cell>
          <cell r="CR947">
            <v>0</v>
          </cell>
          <cell r="CS947">
            <v>0</v>
          </cell>
          <cell r="CT947">
            <v>0</v>
          </cell>
          <cell r="CU947">
            <v>0</v>
          </cell>
          <cell r="CV947">
            <v>0</v>
          </cell>
          <cell r="CW947">
            <v>0</v>
          </cell>
          <cell r="CX947">
            <v>0</v>
          </cell>
          <cell r="CY947">
            <v>0</v>
          </cell>
          <cell r="CZ947">
            <v>0</v>
          </cell>
          <cell r="DA947">
            <v>0</v>
          </cell>
          <cell r="DB947">
            <v>0</v>
          </cell>
          <cell r="DC947">
            <v>0</v>
          </cell>
          <cell r="DD947">
            <v>0</v>
          </cell>
          <cell r="DE947">
            <v>0</v>
          </cell>
          <cell r="DF947">
            <v>0</v>
          </cell>
          <cell r="DG947">
            <v>0</v>
          </cell>
          <cell r="DH947">
            <v>0</v>
          </cell>
          <cell r="DI947">
            <v>0</v>
          </cell>
          <cell r="DJ947">
            <v>0</v>
          </cell>
          <cell r="DK947">
            <v>0</v>
          </cell>
          <cell r="DL947">
            <v>0</v>
          </cell>
          <cell r="DM947">
            <v>0</v>
          </cell>
          <cell r="DN947">
            <v>0</v>
          </cell>
          <cell r="DO947">
            <v>0</v>
          </cell>
          <cell r="DP947">
            <v>0</v>
          </cell>
          <cell r="DQ947">
            <v>0</v>
          </cell>
          <cell r="DR947">
            <v>1.439645579041823</v>
          </cell>
          <cell r="DS947">
            <v>0</v>
          </cell>
          <cell r="DT947">
            <v>0</v>
          </cell>
          <cell r="DU947">
            <v>0</v>
          </cell>
          <cell r="DV947">
            <v>0</v>
          </cell>
          <cell r="DW947">
            <v>1.439645579041823</v>
          </cell>
          <cell r="DX947">
            <v>0</v>
          </cell>
          <cell r="DY947">
            <v>0</v>
          </cell>
          <cell r="DZ947">
            <v>0</v>
          </cell>
          <cell r="EA947">
            <v>0</v>
          </cell>
          <cell r="EB947">
            <v>0</v>
          </cell>
          <cell r="EC947">
            <v>0</v>
          </cell>
          <cell r="ED947">
            <v>0</v>
          </cell>
        </row>
        <row r="951"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0</v>
          </cell>
          <cell r="AX951">
            <v>0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0</v>
          </cell>
          <cell r="BD951">
            <v>0</v>
          </cell>
          <cell r="BE951">
            <v>0</v>
          </cell>
          <cell r="BF951">
            <v>0</v>
          </cell>
          <cell r="BG951">
            <v>0</v>
          </cell>
          <cell r="BH951">
            <v>0</v>
          </cell>
          <cell r="BI951">
            <v>0</v>
          </cell>
          <cell r="BJ951">
            <v>0</v>
          </cell>
          <cell r="BK951">
            <v>0</v>
          </cell>
          <cell r="BL951">
            <v>0</v>
          </cell>
          <cell r="BM951">
            <v>0</v>
          </cell>
          <cell r="BN951">
            <v>0</v>
          </cell>
          <cell r="BO951">
            <v>0</v>
          </cell>
          <cell r="BP951">
            <v>0</v>
          </cell>
          <cell r="BQ951">
            <v>0</v>
          </cell>
          <cell r="BR951">
            <v>0</v>
          </cell>
          <cell r="BS951">
            <v>0</v>
          </cell>
          <cell r="BT951">
            <v>0</v>
          </cell>
          <cell r="BU951">
            <v>0</v>
          </cell>
          <cell r="BV951">
            <v>0</v>
          </cell>
          <cell r="BW951">
            <v>0</v>
          </cell>
          <cell r="BX951">
            <v>0</v>
          </cell>
          <cell r="BY951">
            <v>0</v>
          </cell>
          <cell r="BZ951">
            <v>0</v>
          </cell>
          <cell r="CA951">
            <v>0</v>
          </cell>
          <cell r="CB951">
            <v>0</v>
          </cell>
          <cell r="CC951">
            <v>0</v>
          </cell>
          <cell r="CD951">
            <v>0</v>
          </cell>
          <cell r="CE951">
            <v>0</v>
          </cell>
          <cell r="CF951">
            <v>0</v>
          </cell>
          <cell r="CG951">
            <v>0</v>
          </cell>
          <cell r="CH951">
            <v>0</v>
          </cell>
          <cell r="CI951">
            <v>0</v>
          </cell>
          <cell r="CJ951">
            <v>0</v>
          </cell>
          <cell r="CK951">
            <v>0</v>
          </cell>
          <cell r="CL951">
            <v>0</v>
          </cell>
          <cell r="CM951">
            <v>0</v>
          </cell>
          <cell r="CN951">
            <v>0</v>
          </cell>
          <cell r="CO951">
            <v>0</v>
          </cell>
          <cell r="CP951">
            <v>0</v>
          </cell>
          <cell r="CQ951">
            <v>0</v>
          </cell>
          <cell r="CR951">
            <v>0</v>
          </cell>
          <cell r="CS951">
            <v>0</v>
          </cell>
          <cell r="CT951">
            <v>0</v>
          </cell>
          <cell r="CU951">
            <v>0</v>
          </cell>
          <cell r="CV951">
            <v>0</v>
          </cell>
          <cell r="CW951">
            <v>0</v>
          </cell>
          <cell r="CX951">
            <v>0</v>
          </cell>
          <cell r="CY951">
            <v>0</v>
          </cell>
          <cell r="CZ951">
            <v>0</v>
          </cell>
          <cell r="DA951">
            <v>0</v>
          </cell>
          <cell r="DB951">
            <v>0</v>
          </cell>
          <cell r="DC951">
            <v>0</v>
          </cell>
          <cell r="DD951">
            <v>0</v>
          </cell>
          <cell r="DE951">
            <v>0</v>
          </cell>
          <cell r="DF951">
            <v>0</v>
          </cell>
          <cell r="DG951">
            <v>0</v>
          </cell>
          <cell r="DH951">
            <v>0</v>
          </cell>
          <cell r="DI951">
            <v>0</v>
          </cell>
          <cell r="DJ951">
            <v>0</v>
          </cell>
          <cell r="DK951">
            <v>0</v>
          </cell>
          <cell r="DL951">
            <v>0</v>
          </cell>
          <cell r="DM951">
            <v>0</v>
          </cell>
          <cell r="DN951">
            <v>0</v>
          </cell>
          <cell r="DO951">
            <v>0</v>
          </cell>
          <cell r="DP951">
            <v>0</v>
          </cell>
          <cell r="DQ951">
            <v>0</v>
          </cell>
          <cell r="DR951">
            <v>0</v>
          </cell>
          <cell r="DS951">
            <v>0</v>
          </cell>
          <cell r="DT951">
            <v>0</v>
          </cell>
          <cell r="DU951">
            <v>0</v>
          </cell>
          <cell r="DV951">
            <v>0</v>
          </cell>
          <cell r="DW951">
            <v>0</v>
          </cell>
          <cell r="DX951">
            <v>0</v>
          </cell>
          <cell r="DY951">
            <v>0</v>
          </cell>
          <cell r="DZ951">
            <v>0</v>
          </cell>
          <cell r="EA951">
            <v>0</v>
          </cell>
          <cell r="EB951">
            <v>0</v>
          </cell>
          <cell r="EC951">
            <v>0</v>
          </cell>
          <cell r="ED951">
            <v>0</v>
          </cell>
        </row>
        <row r="952"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0</v>
          </cell>
          <cell r="AX952">
            <v>0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0</v>
          </cell>
          <cell r="BD952">
            <v>0</v>
          </cell>
          <cell r="BE952">
            <v>0</v>
          </cell>
          <cell r="BF952">
            <v>0</v>
          </cell>
          <cell r="BG952">
            <v>0</v>
          </cell>
          <cell r="BH952">
            <v>0</v>
          </cell>
          <cell r="BI952">
            <v>0</v>
          </cell>
          <cell r="BJ952">
            <v>0</v>
          </cell>
          <cell r="BK952">
            <v>0</v>
          </cell>
          <cell r="BL952">
            <v>0</v>
          </cell>
          <cell r="BM952">
            <v>0</v>
          </cell>
          <cell r="BN952">
            <v>0</v>
          </cell>
          <cell r="BO952">
            <v>0</v>
          </cell>
          <cell r="BP952">
            <v>0</v>
          </cell>
          <cell r="BQ952">
            <v>0</v>
          </cell>
          <cell r="BR952">
            <v>0</v>
          </cell>
          <cell r="BS952">
            <v>0</v>
          </cell>
          <cell r="BT952">
            <v>0</v>
          </cell>
          <cell r="BU952">
            <v>0</v>
          </cell>
          <cell r="BV952">
            <v>0</v>
          </cell>
          <cell r="BW952">
            <v>0</v>
          </cell>
          <cell r="BX952">
            <v>0</v>
          </cell>
          <cell r="BY952">
            <v>0</v>
          </cell>
          <cell r="BZ952">
            <v>0</v>
          </cell>
          <cell r="CA952">
            <v>0</v>
          </cell>
          <cell r="CB952">
            <v>0</v>
          </cell>
          <cell r="CC952">
            <v>0</v>
          </cell>
          <cell r="CD952">
            <v>0</v>
          </cell>
          <cell r="CE952">
            <v>0</v>
          </cell>
          <cell r="CF952">
            <v>0</v>
          </cell>
          <cell r="CG952">
            <v>0</v>
          </cell>
          <cell r="CH952">
            <v>0</v>
          </cell>
          <cell r="CI952">
            <v>0</v>
          </cell>
          <cell r="CJ952">
            <v>0</v>
          </cell>
          <cell r="CK952">
            <v>0</v>
          </cell>
          <cell r="CL952">
            <v>0</v>
          </cell>
          <cell r="CM952">
            <v>0</v>
          </cell>
          <cell r="CN952">
            <v>0</v>
          </cell>
          <cell r="CO952">
            <v>0</v>
          </cell>
          <cell r="CP952">
            <v>0</v>
          </cell>
          <cell r="CQ952">
            <v>0</v>
          </cell>
          <cell r="CR952">
            <v>0</v>
          </cell>
          <cell r="CS952">
            <v>0</v>
          </cell>
          <cell r="CT952">
            <v>0</v>
          </cell>
          <cell r="CU952">
            <v>0</v>
          </cell>
          <cell r="CV952">
            <v>0</v>
          </cell>
          <cell r="CW952">
            <v>0</v>
          </cell>
          <cell r="CX952">
            <v>0</v>
          </cell>
          <cell r="CY952">
            <v>0</v>
          </cell>
          <cell r="CZ952">
            <v>0</v>
          </cell>
          <cell r="DA952">
            <v>0</v>
          </cell>
          <cell r="DB952">
            <v>0</v>
          </cell>
          <cell r="DC952">
            <v>0</v>
          </cell>
          <cell r="DD952">
            <v>0</v>
          </cell>
          <cell r="DE952">
            <v>0</v>
          </cell>
          <cell r="DF952">
            <v>0</v>
          </cell>
          <cell r="DG952">
            <v>0</v>
          </cell>
          <cell r="DH952">
            <v>0</v>
          </cell>
          <cell r="DI952">
            <v>0</v>
          </cell>
          <cell r="DJ952">
            <v>0</v>
          </cell>
          <cell r="DK952">
            <v>0</v>
          </cell>
          <cell r="DL952">
            <v>0</v>
          </cell>
          <cell r="DM952">
            <v>0</v>
          </cell>
          <cell r="DN952">
            <v>0</v>
          </cell>
          <cell r="DO952">
            <v>0</v>
          </cell>
          <cell r="DP952">
            <v>0</v>
          </cell>
          <cell r="DQ952">
            <v>0</v>
          </cell>
          <cell r="DR952">
            <v>0</v>
          </cell>
          <cell r="DS952">
            <v>0</v>
          </cell>
          <cell r="DT952">
            <v>0</v>
          </cell>
          <cell r="DU952">
            <v>0</v>
          </cell>
          <cell r="DV952">
            <v>0</v>
          </cell>
          <cell r="DW952">
            <v>0</v>
          </cell>
          <cell r="DX952">
            <v>0</v>
          </cell>
          <cell r="DY952">
            <v>0</v>
          </cell>
          <cell r="DZ952">
            <v>0</v>
          </cell>
          <cell r="EA952">
            <v>0</v>
          </cell>
          <cell r="EB952">
            <v>0</v>
          </cell>
          <cell r="EC952">
            <v>0</v>
          </cell>
          <cell r="ED952">
            <v>0</v>
          </cell>
        </row>
        <row r="953"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>
            <v>0</v>
          </cell>
          <cell r="BE953">
            <v>0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0</v>
          </cell>
          <cell r="BK953">
            <v>0</v>
          </cell>
          <cell r="BL953">
            <v>0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>
            <v>0</v>
          </cell>
          <cell r="BR953">
            <v>0</v>
          </cell>
          <cell r="BS953">
            <v>0</v>
          </cell>
          <cell r="BT953">
            <v>0</v>
          </cell>
          <cell r="BU953">
            <v>0</v>
          </cell>
          <cell r="BV953">
            <v>0</v>
          </cell>
          <cell r="BW953">
            <v>0</v>
          </cell>
          <cell r="BX953">
            <v>0</v>
          </cell>
          <cell r="BY953">
            <v>0</v>
          </cell>
          <cell r="BZ953">
            <v>0</v>
          </cell>
          <cell r="CA953">
            <v>0</v>
          </cell>
          <cell r="CB953">
            <v>0</v>
          </cell>
          <cell r="CC953">
            <v>0</v>
          </cell>
          <cell r="CD953">
            <v>0</v>
          </cell>
          <cell r="CE953">
            <v>0</v>
          </cell>
          <cell r="CF953">
            <v>0</v>
          </cell>
          <cell r="CG953">
            <v>0</v>
          </cell>
          <cell r="CH953">
            <v>0</v>
          </cell>
          <cell r="CI953">
            <v>0</v>
          </cell>
          <cell r="CJ953">
            <v>0</v>
          </cell>
          <cell r="CK953">
            <v>0</v>
          </cell>
          <cell r="CL953">
            <v>0</v>
          </cell>
          <cell r="CM953">
            <v>0</v>
          </cell>
          <cell r="CN953">
            <v>0</v>
          </cell>
          <cell r="CO953">
            <v>0</v>
          </cell>
          <cell r="CP953">
            <v>0</v>
          </cell>
          <cell r="CQ953">
            <v>0</v>
          </cell>
          <cell r="CR953">
            <v>0</v>
          </cell>
          <cell r="CS953">
            <v>0</v>
          </cell>
          <cell r="CT953">
            <v>0</v>
          </cell>
          <cell r="CU953">
            <v>0</v>
          </cell>
          <cell r="CV953">
            <v>0</v>
          </cell>
          <cell r="CW953">
            <v>0</v>
          </cell>
          <cell r="CX953">
            <v>0</v>
          </cell>
          <cell r="CY953">
            <v>0</v>
          </cell>
          <cell r="CZ953">
            <v>0</v>
          </cell>
          <cell r="DA953">
            <v>0</v>
          </cell>
          <cell r="DB953">
            <v>0</v>
          </cell>
          <cell r="DC953">
            <v>0</v>
          </cell>
          <cell r="DD953">
            <v>0</v>
          </cell>
          <cell r="DE953">
            <v>0</v>
          </cell>
          <cell r="DF953">
            <v>0</v>
          </cell>
          <cell r="DG953">
            <v>0</v>
          </cell>
          <cell r="DH953">
            <v>0</v>
          </cell>
          <cell r="DI953">
            <v>0</v>
          </cell>
          <cell r="DJ953">
            <v>0</v>
          </cell>
          <cell r="DK953">
            <v>0</v>
          </cell>
          <cell r="DL953">
            <v>0</v>
          </cell>
          <cell r="DM953">
            <v>0</v>
          </cell>
          <cell r="DN953">
            <v>0</v>
          </cell>
          <cell r="DO953">
            <v>0</v>
          </cell>
          <cell r="DP953">
            <v>0</v>
          </cell>
          <cell r="DQ953">
            <v>0</v>
          </cell>
          <cell r="DR953">
            <v>0</v>
          </cell>
          <cell r="DS953">
            <v>0</v>
          </cell>
          <cell r="DT953">
            <v>0</v>
          </cell>
          <cell r="DU953">
            <v>0</v>
          </cell>
          <cell r="DV953">
            <v>0</v>
          </cell>
          <cell r="DW953">
            <v>0</v>
          </cell>
          <cell r="DX953">
            <v>0</v>
          </cell>
          <cell r="DY953">
            <v>0</v>
          </cell>
          <cell r="DZ953">
            <v>0</v>
          </cell>
          <cell r="EA953">
            <v>0</v>
          </cell>
          <cell r="EB953">
            <v>0</v>
          </cell>
          <cell r="EC953">
            <v>0</v>
          </cell>
          <cell r="ED953">
            <v>0</v>
          </cell>
        </row>
        <row r="954"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0</v>
          </cell>
          <cell r="BE954">
            <v>0</v>
          </cell>
          <cell r="BF954">
            <v>0</v>
          </cell>
          <cell r="BG954">
            <v>0</v>
          </cell>
          <cell r="BH954">
            <v>0</v>
          </cell>
          <cell r="BI954">
            <v>0</v>
          </cell>
          <cell r="BJ954">
            <v>0</v>
          </cell>
          <cell r="BK954">
            <v>0</v>
          </cell>
          <cell r="BL954">
            <v>0</v>
          </cell>
          <cell r="BM954">
            <v>0</v>
          </cell>
          <cell r="BN954">
            <v>0</v>
          </cell>
          <cell r="BO954">
            <v>0</v>
          </cell>
          <cell r="BP954">
            <v>0</v>
          </cell>
          <cell r="BQ954">
            <v>0</v>
          </cell>
          <cell r="BR954">
            <v>0</v>
          </cell>
          <cell r="BS954">
            <v>0</v>
          </cell>
          <cell r="BT954">
            <v>0</v>
          </cell>
          <cell r="BU954">
            <v>0</v>
          </cell>
          <cell r="BV954">
            <v>0</v>
          </cell>
          <cell r="BW954">
            <v>0</v>
          </cell>
          <cell r="BX954">
            <v>0</v>
          </cell>
          <cell r="BY954">
            <v>0</v>
          </cell>
          <cell r="BZ954">
            <v>0</v>
          </cell>
          <cell r="CA954">
            <v>0</v>
          </cell>
          <cell r="CB954">
            <v>0</v>
          </cell>
          <cell r="CC954">
            <v>0</v>
          </cell>
          <cell r="CD954">
            <v>0</v>
          </cell>
          <cell r="CE954">
            <v>0</v>
          </cell>
          <cell r="CF954">
            <v>0</v>
          </cell>
          <cell r="CG954">
            <v>0</v>
          </cell>
          <cell r="CH954">
            <v>0</v>
          </cell>
          <cell r="CI954">
            <v>0</v>
          </cell>
          <cell r="CJ954">
            <v>0</v>
          </cell>
          <cell r="CK954">
            <v>0</v>
          </cell>
          <cell r="CL954">
            <v>0</v>
          </cell>
          <cell r="CM954">
            <v>0</v>
          </cell>
          <cell r="CN954">
            <v>0</v>
          </cell>
          <cell r="CO954">
            <v>0</v>
          </cell>
          <cell r="CP954">
            <v>0</v>
          </cell>
          <cell r="CQ954">
            <v>0</v>
          </cell>
          <cell r="CR954">
            <v>0</v>
          </cell>
          <cell r="CS954">
            <v>0</v>
          </cell>
          <cell r="CT954">
            <v>0</v>
          </cell>
          <cell r="CU954">
            <v>0</v>
          </cell>
          <cell r="CV954">
            <v>0</v>
          </cell>
          <cell r="CW954">
            <v>0</v>
          </cell>
          <cell r="CX954">
            <v>0</v>
          </cell>
          <cell r="CY954">
            <v>0</v>
          </cell>
          <cell r="CZ954">
            <v>0</v>
          </cell>
          <cell r="DA954">
            <v>0</v>
          </cell>
          <cell r="DB954">
            <v>0</v>
          </cell>
          <cell r="DC954">
            <v>0</v>
          </cell>
          <cell r="DD954">
            <v>0</v>
          </cell>
          <cell r="DE954">
            <v>0</v>
          </cell>
          <cell r="DF954">
            <v>0</v>
          </cell>
          <cell r="DG954">
            <v>0</v>
          </cell>
          <cell r="DH954">
            <v>0</v>
          </cell>
          <cell r="DI954">
            <v>0</v>
          </cell>
          <cell r="DJ954">
            <v>0</v>
          </cell>
          <cell r="DK954">
            <v>0</v>
          </cell>
          <cell r="DL954">
            <v>0</v>
          </cell>
          <cell r="DM954">
            <v>0</v>
          </cell>
          <cell r="DN954">
            <v>0</v>
          </cell>
          <cell r="DO954">
            <v>0</v>
          </cell>
          <cell r="DP954">
            <v>0</v>
          </cell>
          <cell r="DQ954">
            <v>0</v>
          </cell>
          <cell r="DR954">
            <v>0</v>
          </cell>
          <cell r="DS954">
            <v>0</v>
          </cell>
          <cell r="DT954">
            <v>0</v>
          </cell>
          <cell r="DU954">
            <v>0</v>
          </cell>
          <cell r="DV954">
            <v>0</v>
          </cell>
          <cell r="DW954">
            <v>0</v>
          </cell>
          <cell r="DX954">
            <v>0</v>
          </cell>
          <cell r="DY954">
            <v>0</v>
          </cell>
          <cell r="DZ954">
            <v>0</v>
          </cell>
          <cell r="EA954">
            <v>0</v>
          </cell>
          <cell r="EB954">
            <v>0</v>
          </cell>
          <cell r="EC954">
            <v>0</v>
          </cell>
          <cell r="ED954">
            <v>0</v>
          </cell>
        </row>
        <row r="956"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0</v>
          </cell>
          <cell r="AX956">
            <v>0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  <cell r="BD956">
            <v>0</v>
          </cell>
          <cell r="BE956">
            <v>0</v>
          </cell>
          <cell r="BF956">
            <v>0</v>
          </cell>
          <cell r="BG956">
            <v>0</v>
          </cell>
          <cell r="BH956">
            <v>0</v>
          </cell>
          <cell r="BI956">
            <v>0</v>
          </cell>
          <cell r="BJ956">
            <v>0</v>
          </cell>
          <cell r="BK956">
            <v>0</v>
          </cell>
          <cell r="BL956">
            <v>0</v>
          </cell>
          <cell r="BM956">
            <v>0</v>
          </cell>
          <cell r="BN956">
            <v>0</v>
          </cell>
          <cell r="BO956">
            <v>0</v>
          </cell>
          <cell r="BP956">
            <v>0</v>
          </cell>
          <cell r="BQ956">
            <v>0</v>
          </cell>
          <cell r="BR956">
            <v>0</v>
          </cell>
          <cell r="BS956">
            <v>0</v>
          </cell>
          <cell r="BT956">
            <v>0</v>
          </cell>
          <cell r="BU956">
            <v>0</v>
          </cell>
          <cell r="BV956">
            <v>0</v>
          </cell>
          <cell r="BW956">
            <v>0</v>
          </cell>
          <cell r="BX956">
            <v>0</v>
          </cell>
          <cell r="BY956">
            <v>0</v>
          </cell>
          <cell r="BZ956">
            <v>0</v>
          </cell>
          <cell r="CA956">
            <v>0</v>
          </cell>
          <cell r="CB956">
            <v>0</v>
          </cell>
          <cell r="CC956">
            <v>0</v>
          </cell>
          <cell r="CD956">
            <v>0</v>
          </cell>
          <cell r="CE956">
            <v>0</v>
          </cell>
          <cell r="CF956">
            <v>0</v>
          </cell>
          <cell r="CG956">
            <v>0</v>
          </cell>
          <cell r="CH956">
            <v>0</v>
          </cell>
          <cell r="CI956">
            <v>0</v>
          </cell>
          <cell r="CJ956">
            <v>0</v>
          </cell>
          <cell r="CK956">
            <v>0</v>
          </cell>
          <cell r="CL956">
            <v>0</v>
          </cell>
          <cell r="CM956">
            <v>0</v>
          </cell>
          <cell r="CN956">
            <v>0</v>
          </cell>
          <cell r="CO956">
            <v>0</v>
          </cell>
          <cell r="CP956">
            <v>0</v>
          </cell>
          <cell r="CQ956">
            <v>0</v>
          </cell>
          <cell r="CR956">
            <v>0</v>
          </cell>
          <cell r="CS956">
            <v>0</v>
          </cell>
          <cell r="CT956">
            <v>0</v>
          </cell>
          <cell r="CU956">
            <v>0</v>
          </cell>
          <cell r="CV956">
            <v>0</v>
          </cell>
          <cell r="CW956">
            <v>0</v>
          </cell>
          <cell r="CX956">
            <v>0</v>
          </cell>
          <cell r="CY956">
            <v>0</v>
          </cell>
          <cell r="CZ956">
            <v>0</v>
          </cell>
          <cell r="DA956">
            <v>0</v>
          </cell>
          <cell r="DB956">
            <v>0</v>
          </cell>
          <cell r="DC956">
            <v>0</v>
          </cell>
          <cell r="DD956">
            <v>0</v>
          </cell>
          <cell r="DE956">
            <v>0</v>
          </cell>
          <cell r="DF956">
            <v>0</v>
          </cell>
          <cell r="DG956">
            <v>0</v>
          </cell>
          <cell r="DH956">
            <v>0</v>
          </cell>
          <cell r="DI956">
            <v>0</v>
          </cell>
          <cell r="DJ956">
            <v>0</v>
          </cell>
          <cell r="DK956">
            <v>0</v>
          </cell>
          <cell r="DL956">
            <v>0</v>
          </cell>
          <cell r="DM956">
            <v>0</v>
          </cell>
          <cell r="DN956">
            <v>0</v>
          </cell>
          <cell r="DO956">
            <v>0</v>
          </cell>
          <cell r="DP956">
            <v>0</v>
          </cell>
          <cell r="DQ956">
            <v>0</v>
          </cell>
          <cell r="DR956">
            <v>1.439645579041823</v>
          </cell>
          <cell r="DS956">
            <v>0</v>
          </cell>
          <cell r="DT956">
            <v>0</v>
          </cell>
          <cell r="DU956">
            <v>0</v>
          </cell>
          <cell r="DV956">
            <v>0</v>
          </cell>
          <cell r="DW956">
            <v>1.439645579041823</v>
          </cell>
          <cell r="DX956">
            <v>0</v>
          </cell>
          <cell r="DY956">
            <v>0</v>
          </cell>
          <cell r="DZ956">
            <v>0</v>
          </cell>
          <cell r="EA956">
            <v>0</v>
          </cell>
          <cell r="EB956">
            <v>0</v>
          </cell>
          <cell r="EC956">
            <v>0</v>
          </cell>
          <cell r="ED956">
            <v>0</v>
          </cell>
        </row>
        <row r="958">
          <cell r="A958" t="str">
            <v>Additional Fixed Costs</v>
          </cell>
        </row>
        <row r="959"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0</v>
          </cell>
          <cell r="AW959">
            <v>0</v>
          </cell>
          <cell r="AX959">
            <v>0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0</v>
          </cell>
          <cell r="BD959">
            <v>0</v>
          </cell>
          <cell r="BE959">
            <v>0</v>
          </cell>
          <cell r="BF959">
            <v>0</v>
          </cell>
          <cell r="BG959">
            <v>0</v>
          </cell>
          <cell r="BH959">
            <v>0</v>
          </cell>
          <cell r="BI959">
            <v>0</v>
          </cell>
          <cell r="BJ959">
            <v>0</v>
          </cell>
          <cell r="BK959">
            <v>0</v>
          </cell>
          <cell r="BL959">
            <v>0</v>
          </cell>
          <cell r="BM959">
            <v>0</v>
          </cell>
          <cell r="BN959">
            <v>0</v>
          </cell>
          <cell r="BO959">
            <v>0</v>
          </cell>
          <cell r="BP959">
            <v>0</v>
          </cell>
          <cell r="BQ959">
            <v>0</v>
          </cell>
          <cell r="BR959">
            <v>0</v>
          </cell>
          <cell r="BS959">
            <v>0</v>
          </cell>
          <cell r="BT959">
            <v>0</v>
          </cell>
          <cell r="BU959">
            <v>0</v>
          </cell>
          <cell r="BV959">
            <v>0</v>
          </cell>
          <cell r="BW959">
            <v>0</v>
          </cell>
          <cell r="BX959">
            <v>0</v>
          </cell>
          <cell r="BY959">
            <v>0</v>
          </cell>
          <cell r="BZ959">
            <v>0</v>
          </cell>
          <cell r="CA959">
            <v>0</v>
          </cell>
          <cell r="CB959">
            <v>0</v>
          </cell>
          <cell r="CC959">
            <v>0</v>
          </cell>
          <cell r="CD959">
            <v>0</v>
          </cell>
          <cell r="CE959">
            <v>0</v>
          </cell>
          <cell r="CF959">
            <v>0</v>
          </cell>
          <cell r="CG959">
            <v>0</v>
          </cell>
          <cell r="CH959">
            <v>0</v>
          </cell>
          <cell r="CI959">
            <v>0</v>
          </cell>
          <cell r="CJ959">
            <v>0</v>
          </cell>
          <cell r="CK959">
            <v>0</v>
          </cell>
          <cell r="CL959">
            <v>0</v>
          </cell>
          <cell r="CM959">
            <v>0</v>
          </cell>
          <cell r="CN959">
            <v>0</v>
          </cell>
          <cell r="CO959">
            <v>0</v>
          </cell>
          <cell r="CP959">
            <v>0</v>
          </cell>
          <cell r="CQ959">
            <v>0</v>
          </cell>
          <cell r="CR959">
            <v>0</v>
          </cell>
          <cell r="CS959">
            <v>0</v>
          </cell>
          <cell r="CT959">
            <v>0</v>
          </cell>
          <cell r="CU959">
            <v>0</v>
          </cell>
          <cell r="CV959">
            <v>0</v>
          </cell>
          <cell r="CW959">
            <v>0</v>
          </cell>
          <cell r="CX959">
            <v>0</v>
          </cell>
          <cell r="CY959">
            <v>0</v>
          </cell>
          <cell r="CZ959">
            <v>0</v>
          </cell>
          <cell r="DA959">
            <v>0</v>
          </cell>
          <cell r="DB959">
            <v>0</v>
          </cell>
          <cell r="DC959">
            <v>0</v>
          </cell>
          <cell r="DD959">
            <v>0</v>
          </cell>
          <cell r="DE959">
            <v>0</v>
          </cell>
          <cell r="DF959">
            <v>0</v>
          </cell>
          <cell r="DG959">
            <v>0</v>
          </cell>
          <cell r="DH959">
            <v>0</v>
          </cell>
          <cell r="DI959">
            <v>0</v>
          </cell>
          <cell r="DJ959">
            <v>0</v>
          </cell>
          <cell r="DK959">
            <v>0</v>
          </cell>
          <cell r="DL959">
            <v>0</v>
          </cell>
          <cell r="DM959">
            <v>0</v>
          </cell>
          <cell r="DN959">
            <v>0</v>
          </cell>
          <cell r="DO959">
            <v>0</v>
          </cell>
          <cell r="DP959">
            <v>0</v>
          </cell>
          <cell r="DQ959">
            <v>0</v>
          </cell>
          <cell r="DR959">
            <v>0</v>
          </cell>
          <cell r="DS959">
            <v>0</v>
          </cell>
          <cell r="DT959">
            <v>0</v>
          </cell>
          <cell r="DU959">
            <v>0</v>
          </cell>
          <cell r="DV959">
            <v>0</v>
          </cell>
          <cell r="DW959">
            <v>0</v>
          </cell>
          <cell r="DX959">
            <v>0</v>
          </cell>
          <cell r="DY959">
            <v>0</v>
          </cell>
          <cell r="DZ959">
            <v>0</v>
          </cell>
          <cell r="EA959">
            <v>0</v>
          </cell>
          <cell r="EB959">
            <v>0</v>
          </cell>
          <cell r="EC959">
            <v>0</v>
          </cell>
          <cell r="ED959">
            <v>0</v>
          </cell>
        </row>
        <row r="961"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  <cell r="BD961">
            <v>0</v>
          </cell>
          <cell r="BE961">
            <v>0</v>
          </cell>
          <cell r="BF961">
            <v>0</v>
          </cell>
          <cell r="BG961">
            <v>0</v>
          </cell>
          <cell r="BH961">
            <v>0</v>
          </cell>
          <cell r="BI961">
            <v>0</v>
          </cell>
          <cell r="BJ961">
            <v>0</v>
          </cell>
          <cell r="BK961">
            <v>0</v>
          </cell>
          <cell r="BL961">
            <v>0</v>
          </cell>
          <cell r="BM961">
            <v>0</v>
          </cell>
          <cell r="BN961">
            <v>0</v>
          </cell>
          <cell r="BO961">
            <v>0</v>
          </cell>
          <cell r="BP961">
            <v>0</v>
          </cell>
          <cell r="BQ961">
            <v>0</v>
          </cell>
          <cell r="BR961">
            <v>0</v>
          </cell>
          <cell r="BS961">
            <v>0</v>
          </cell>
          <cell r="BT961">
            <v>0</v>
          </cell>
          <cell r="BU961">
            <v>0</v>
          </cell>
          <cell r="BV961">
            <v>0</v>
          </cell>
          <cell r="BW961">
            <v>0</v>
          </cell>
          <cell r="BX961">
            <v>0</v>
          </cell>
          <cell r="BY961">
            <v>0</v>
          </cell>
          <cell r="BZ961">
            <v>0</v>
          </cell>
          <cell r="CA961">
            <v>0</v>
          </cell>
          <cell r="CB961">
            <v>0</v>
          </cell>
          <cell r="CC961">
            <v>0</v>
          </cell>
          <cell r="CD961">
            <v>0</v>
          </cell>
          <cell r="CE961">
            <v>0</v>
          </cell>
          <cell r="CF961">
            <v>0</v>
          </cell>
          <cell r="CG961">
            <v>0</v>
          </cell>
          <cell r="CH961">
            <v>0</v>
          </cell>
          <cell r="CI961">
            <v>0</v>
          </cell>
          <cell r="CJ961">
            <v>0</v>
          </cell>
          <cell r="CK961">
            <v>0</v>
          </cell>
          <cell r="CL961">
            <v>0</v>
          </cell>
          <cell r="CM961">
            <v>0</v>
          </cell>
          <cell r="CN961">
            <v>0</v>
          </cell>
          <cell r="CO961">
            <v>0</v>
          </cell>
          <cell r="CP961">
            <v>0</v>
          </cell>
          <cell r="CQ961">
            <v>0</v>
          </cell>
          <cell r="CR961">
            <v>0</v>
          </cell>
          <cell r="CS961">
            <v>0</v>
          </cell>
          <cell r="CT961">
            <v>0</v>
          </cell>
          <cell r="CU961">
            <v>0</v>
          </cell>
          <cell r="CV961">
            <v>0</v>
          </cell>
          <cell r="CW961">
            <v>0</v>
          </cell>
          <cell r="CX961">
            <v>0</v>
          </cell>
          <cell r="CY961">
            <v>0</v>
          </cell>
          <cell r="CZ961">
            <v>0</v>
          </cell>
          <cell r="DA961">
            <v>0</v>
          </cell>
          <cell r="DB961">
            <v>0</v>
          </cell>
          <cell r="DC961">
            <v>0</v>
          </cell>
          <cell r="DD961">
            <v>0</v>
          </cell>
          <cell r="DE961">
            <v>0</v>
          </cell>
          <cell r="DF961">
            <v>0</v>
          </cell>
          <cell r="DG961">
            <v>0</v>
          </cell>
          <cell r="DH961">
            <v>0</v>
          </cell>
          <cell r="DI961">
            <v>0</v>
          </cell>
          <cell r="DJ961">
            <v>0</v>
          </cell>
          <cell r="DK961">
            <v>0</v>
          </cell>
          <cell r="DL961">
            <v>0</v>
          </cell>
          <cell r="DM961">
            <v>0</v>
          </cell>
          <cell r="DN961">
            <v>0</v>
          </cell>
          <cell r="DO961">
            <v>0</v>
          </cell>
          <cell r="DP961">
            <v>0</v>
          </cell>
          <cell r="DQ961">
            <v>0</v>
          </cell>
          <cell r="DR961">
            <v>0</v>
          </cell>
          <cell r="DS961">
            <v>0</v>
          </cell>
          <cell r="DT961">
            <v>0</v>
          </cell>
          <cell r="DU961">
            <v>0</v>
          </cell>
          <cell r="DV961">
            <v>0</v>
          </cell>
          <cell r="DW961">
            <v>0</v>
          </cell>
          <cell r="DX961">
            <v>0</v>
          </cell>
          <cell r="DY961">
            <v>0</v>
          </cell>
          <cell r="DZ961">
            <v>0</v>
          </cell>
          <cell r="EA961">
            <v>0</v>
          </cell>
          <cell r="EB961">
            <v>0</v>
          </cell>
          <cell r="EC961">
            <v>0</v>
          </cell>
          <cell r="ED961">
            <v>0</v>
          </cell>
        </row>
        <row r="962"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0</v>
          </cell>
          <cell r="AS962">
            <v>0</v>
          </cell>
          <cell r="AT962">
            <v>0</v>
          </cell>
          <cell r="AU962">
            <v>0</v>
          </cell>
          <cell r="AV962">
            <v>0</v>
          </cell>
          <cell r="AW962">
            <v>0</v>
          </cell>
          <cell r="AX962">
            <v>0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0</v>
          </cell>
          <cell r="BD962">
            <v>0</v>
          </cell>
          <cell r="BE962">
            <v>0</v>
          </cell>
          <cell r="BF962">
            <v>0</v>
          </cell>
          <cell r="BG962">
            <v>0</v>
          </cell>
          <cell r="BH962">
            <v>0</v>
          </cell>
          <cell r="BI962">
            <v>0</v>
          </cell>
          <cell r="BJ962">
            <v>0</v>
          </cell>
          <cell r="BK962">
            <v>0</v>
          </cell>
          <cell r="BL962">
            <v>0</v>
          </cell>
          <cell r="BM962">
            <v>0</v>
          </cell>
          <cell r="BN962">
            <v>0</v>
          </cell>
          <cell r="BO962">
            <v>0</v>
          </cell>
          <cell r="BP962">
            <v>0</v>
          </cell>
          <cell r="BQ962">
            <v>0</v>
          </cell>
          <cell r="BR962">
            <v>0</v>
          </cell>
          <cell r="BS962">
            <v>0</v>
          </cell>
          <cell r="BT962">
            <v>0</v>
          </cell>
          <cell r="BU962">
            <v>0</v>
          </cell>
          <cell r="BV962">
            <v>0</v>
          </cell>
          <cell r="BW962">
            <v>0</v>
          </cell>
          <cell r="BX962">
            <v>0</v>
          </cell>
          <cell r="BY962">
            <v>0</v>
          </cell>
          <cell r="BZ962">
            <v>0</v>
          </cell>
          <cell r="CA962">
            <v>0</v>
          </cell>
          <cell r="CB962">
            <v>0</v>
          </cell>
          <cell r="CC962">
            <v>0</v>
          </cell>
          <cell r="CD962">
            <v>0</v>
          </cell>
          <cell r="CE962">
            <v>0</v>
          </cell>
          <cell r="CF962">
            <v>0</v>
          </cell>
          <cell r="CG962">
            <v>0</v>
          </cell>
          <cell r="CH962">
            <v>0</v>
          </cell>
          <cell r="CI962">
            <v>0</v>
          </cell>
          <cell r="CJ962">
            <v>0</v>
          </cell>
          <cell r="CK962">
            <v>0</v>
          </cell>
          <cell r="CL962">
            <v>0</v>
          </cell>
          <cell r="CM962">
            <v>0</v>
          </cell>
          <cell r="CN962">
            <v>0</v>
          </cell>
          <cell r="CO962">
            <v>0</v>
          </cell>
          <cell r="CP962">
            <v>0</v>
          </cell>
          <cell r="CQ962">
            <v>0</v>
          </cell>
          <cell r="CR962">
            <v>0</v>
          </cell>
          <cell r="CS962">
            <v>0</v>
          </cell>
          <cell r="CT962">
            <v>0</v>
          </cell>
          <cell r="CU962">
            <v>0</v>
          </cell>
          <cell r="CV962">
            <v>0</v>
          </cell>
          <cell r="CW962">
            <v>0</v>
          </cell>
          <cell r="CX962">
            <v>0</v>
          </cell>
          <cell r="CY962">
            <v>0</v>
          </cell>
          <cell r="CZ962">
            <v>0</v>
          </cell>
          <cell r="DA962">
            <v>0</v>
          </cell>
          <cell r="DB962">
            <v>0</v>
          </cell>
          <cell r="DC962">
            <v>0</v>
          </cell>
          <cell r="DD962">
            <v>0</v>
          </cell>
          <cell r="DE962">
            <v>0</v>
          </cell>
          <cell r="DF962">
            <v>0</v>
          </cell>
          <cell r="DG962">
            <v>0</v>
          </cell>
          <cell r="DH962">
            <v>0</v>
          </cell>
          <cell r="DI962">
            <v>0</v>
          </cell>
          <cell r="DJ962">
            <v>0</v>
          </cell>
          <cell r="DK962">
            <v>0</v>
          </cell>
          <cell r="DL962">
            <v>0</v>
          </cell>
          <cell r="DM962">
            <v>0</v>
          </cell>
          <cell r="DN962">
            <v>0</v>
          </cell>
          <cell r="DO962">
            <v>0</v>
          </cell>
          <cell r="DP962">
            <v>0</v>
          </cell>
          <cell r="DQ962">
            <v>0</v>
          </cell>
          <cell r="DR962">
            <v>0</v>
          </cell>
          <cell r="DS962">
            <v>0</v>
          </cell>
          <cell r="DT962">
            <v>0</v>
          </cell>
          <cell r="DU962">
            <v>0</v>
          </cell>
          <cell r="DV962">
            <v>0</v>
          </cell>
          <cell r="DW962">
            <v>0</v>
          </cell>
          <cell r="DX962">
            <v>0</v>
          </cell>
          <cell r="DY962">
            <v>0</v>
          </cell>
          <cell r="DZ962">
            <v>0</v>
          </cell>
          <cell r="EA962">
            <v>0</v>
          </cell>
          <cell r="EB962">
            <v>0</v>
          </cell>
          <cell r="EC962">
            <v>0</v>
          </cell>
          <cell r="ED962">
            <v>0</v>
          </cell>
        </row>
        <row r="963"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  <cell r="BD963">
            <v>0</v>
          </cell>
          <cell r="BE963">
            <v>0</v>
          </cell>
          <cell r="BF963">
            <v>0</v>
          </cell>
          <cell r="BG963">
            <v>0</v>
          </cell>
          <cell r="BH963">
            <v>0</v>
          </cell>
          <cell r="BI963">
            <v>0</v>
          </cell>
          <cell r="BJ963">
            <v>0</v>
          </cell>
          <cell r="BK963">
            <v>0</v>
          </cell>
          <cell r="BL963">
            <v>0</v>
          </cell>
          <cell r="BM963">
            <v>0</v>
          </cell>
          <cell r="BN963">
            <v>0</v>
          </cell>
          <cell r="BO963">
            <v>0</v>
          </cell>
          <cell r="BP963">
            <v>0</v>
          </cell>
          <cell r="BQ963">
            <v>0</v>
          </cell>
          <cell r="BR963">
            <v>0</v>
          </cell>
          <cell r="BS963">
            <v>0</v>
          </cell>
          <cell r="BT963">
            <v>0</v>
          </cell>
          <cell r="BU963">
            <v>0</v>
          </cell>
          <cell r="BV963">
            <v>0</v>
          </cell>
          <cell r="BW963">
            <v>0</v>
          </cell>
          <cell r="BX963">
            <v>0</v>
          </cell>
          <cell r="BY963">
            <v>0</v>
          </cell>
          <cell r="BZ963">
            <v>0</v>
          </cell>
          <cell r="CA963">
            <v>0</v>
          </cell>
          <cell r="CB963">
            <v>0</v>
          </cell>
          <cell r="CC963">
            <v>0</v>
          </cell>
          <cell r="CD963">
            <v>0</v>
          </cell>
          <cell r="CE963">
            <v>0</v>
          </cell>
          <cell r="CF963">
            <v>0</v>
          </cell>
          <cell r="CG963">
            <v>0</v>
          </cell>
          <cell r="CH963">
            <v>0</v>
          </cell>
          <cell r="CI963">
            <v>0</v>
          </cell>
          <cell r="CJ963">
            <v>0</v>
          </cell>
          <cell r="CK963">
            <v>0</v>
          </cell>
          <cell r="CL963">
            <v>0</v>
          </cell>
          <cell r="CM963">
            <v>0</v>
          </cell>
          <cell r="CN963">
            <v>0</v>
          </cell>
          <cell r="CO963">
            <v>0</v>
          </cell>
          <cell r="CP963">
            <v>0</v>
          </cell>
          <cell r="CQ963">
            <v>0</v>
          </cell>
          <cell r="CR963">
            <v>0</v>
          </cell>
          <cell r="CS963">
            <v>0</v>
          </cell>
          <cell r="CT963">
            <v>0</v>
          </cell>
          <cell r="CU963">
            <v>0</v>
          </cell>
          <cell r="CV963">
            <v>0</v>
          </cell>
          <cell r="CW963">
            <v>0</v>
          </cell>
          <cell r="CX963">
            <v>0</v>
          </cell>
          <cell r="CY963">
            <v>0</v>
          </cell>
          <cell r="CZ963">
            <v>0</v>
          </cell>
          <cell r="DA963">
            <v>0</v>
          </cell>
          <cell r="DB963">
            <v>0</v>
          </cell>
          <cell r="DC963">
            <v>0</v>
          </cell>
          <cell r="DD963">
            <v>0</v>
          </cell>
          <cell r="DE963">
            <v>0</v>
          </cell>
          <cell r="DF963">
            <v>0</v>
          </cell>
          <cell r="DG963">
            <v>0</v>
          </cell>
          <cell r="DH963">
            <v>0</v>
          </cell>
          <cell r="DI963">
            <v>0</v>
          </cell>
          <cell r="DJ963">
            <v>0</v>
          </cell>
          <cell r="DK963">
            <v>0</v>
          </cell>
          <cell r="DL963">
            <v>0</v>
          </cell>
          <cell r="DM963">
            <v>0</v>
          </cell>
          <cell r="DN963">
            <v>0</v>
          </cell>
          <cell r="DO963">
            <v>0</v>
          </cell>
          <cell r="DP963">
            <v>0</v>
          </cell>
          <cell r="DQ963">
            <v>0</v>
          </cell>
          <cell r="DR963">
            <v>0</v>
          </cell>
          <cell r="DS963">
            <v>0</v>
          </cell>
          <cell r="DT963">
            <v>0</v>
          </cell>
          <cell r="DU963">
            <v>0</v>
          </cell>
          <cell r="DV963">
            <v>0</v>
          </cell>
          <cell r="DW963">
            <v>0</v>
          </cell>
          <cell r="DX963">
            <v>0</v>
          </cell>
          <cell r="DY963">
            <v>0</v>
          </cell>
          <cell r="DZ963">
            <v>0</v>
          </cell>
          <cell r="EA963">
            <v>0</v>
          </cell>
          <cell r="EB963">
            <v>0</v>
          </cell>
          <cell r="EC963">
            <v>0</v>
          </cell>
          <cell r="ED963">
            <v>0</v>
          </cell>
        </row>
        <row r="964"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>
            <v>0</v>
          </cell>
          <cell r="BE964">
            <v>0</v>
          </cell>
          <cell r="BF964">
            <v>0</v>
          </cell>
          <cell r="BG964">
            <v>0</v>
          </cell>
          <cell r="BH964">
            <v>0</v>
          </cell>
          <cell r="BI964">
            <v>0</v>
          </cell>
          <cell r="BJ964">
            <v>0</v>
          </cell>
          <cell r="BK964">
            <v>0</v>
          </cell>
          <cell r="BL964">
            <v>0</v>
          </cell>
          <cell r="BM964">
            <v>0</v>
          </cell>
          <cell r="BN964">
            <v>0</v>
          </cell>
          <cell r="BO964">
            <v>0</v>
          </cell>
          <cell r="BP964">
            <v>0</v>
          </cell>
          <cell r="BQ964">
            <v>0</v>
          </cell>
          <cell r="BR964">
            <v>0</v>
          </cell>
          <cell r="BS964">
            <v>0</v>
          </cell>
          <cell r="BT964">
            <v>0</v>
          </cell>
          <cell r="BU964">
            <v>0</v>
          </cell>
          <cell r="BV964">
            <v>0</v>
          </cell>
          <cell r="BW964">
            <v>0</v>
          </cell>
          <cell r="BX964">
            <v>0</v>
          </cell>
          <cell r="BY964">
            <v>0</v>
          </cell>
          <cell r="BZ964">
            <v>0</v>
          </cell>
          <cell r="CA964">
            <v>0</v>
          </cell>
          <cell r="CB964">
            <v>0</v>
          </cell>
          <cell r="CC964">
            <v>0</v>
          </cell>
          <cell r="CD964">
            <v>0</v>
          </cell>
          <cell r="CE964">
            <v>0</v>
          </cell>
          <cell r="CF964">
            <v>0</v>
          </cell>
          <cell r="CG964">
            <v>0</v>
          </cell>
          <cell r="CH964">
            <v>0</v>
          </cell>
          <cell r="CI964">
            <v>0</v>
          </cell>
          <cell r="CJ964">
            <v>0</v>
          </cell>
          <cell r="CK964">
            <v>0</v>
          </cell>
          <cell r="CL964">
            <v>0</v>
          </cell>
          <cell r="CM964">
            <v>0</v>
          </cell>
          <cell r="CN964">
            <v>0</v>
          </cell>
          <cell r="CO964">
            <v>0</v>
          </cell>
          <cell r="CP964">
            <v>0</v>
          </cell>
          <cell r="CQ964">
            <v>0</v>
          </cell>
          <cell r="CR964">
            <v>0</v>
          </cell>
          <cell r="CS964">
            <v>0</v>
          </cell>
          <cell r="CT964">
            <v>0</v>
          </cell>
          <cell r="CU964">
            <v>0</v>
          </cell>
          <cell r="CV964">
            <v>0</v>
          </cell>
          <cell r="CW964">
            <v>0</v>
          </cell>
          <cell r="CX964">
            <v>0</v>
          </cell>
          <cell r="CY964">
            <v>0</v>
          </cell>
          <cell r="CZ964">
            <v>0</v>
          </cell>
          <cell r="DA964">
            <v>0</v>
          </cell>
          <cell r="DB964">
            <v>0</v>
          </cell>
          <cell r="DC964">
            <v>0</v>
          </cell>
          <cell r="DD964">
            <v>0</v>
          </cell>
          <cell r="DE964">
            <v>0</v>
          </cell>
          <cell r="DF964">
            <v>0</v>
          </cell>
          <cell r="DG964">
            <v>0</v>
          </cell>
          <cell r="DH964">
            <v>0</v>
          </cell>
          <cell r="DI964">
            <v>0</v>
          </cell>
          <cell r="DJ964">
            <v>0</v>
          </cell>
          <cell r="DK964">
            <v>0</v>
          </cell>
          <cell r="DL964">
            <v>0</v>
          </cell>
          <cell r="DM964">
            <v>0</v>
          </cell>
          <cell r="DN964">
            <v>0</v>
          </cell>
          <cell r="DO964">
            <v>0</v>
          </cell>
          <cell r="DP964">
            <v>0</v>
          </cell>
          <cell r="DQ964">
            <v>0</v>
          </cell>
          <cell r="DR964">
            <v>0</v>
          </cell>
          <cell r="DS964">
            <v>0</v>
          </cell>
          <cell r="DT964">
            <v>0</v>
          </cell>
          <cell r="DU964">
            <v>0</v>
          </cell>
          <cell r="DV964">
            <v>0</v>
          </cell>
          <cell r="DW964">
            <v>0</v>
          </cell>
          <cell r="DX964">
            <v>0</v>
          </cell>
          <cell r="DY964">
            <v>0</v>
          </cell>
          <cell r="DZ964">
            <v>0</v>
          </cell>
          <cell r="EA964">
            <v>0</v>
          </cell>
          <cell r="EB964">
            <v>0</v>
          </cell>
          <cell r="EC964">
            <v>0</v>
          </cell>
          <cell r="ED964">
            <v>0</v>
          </cell>
        </row>
        <row r="965"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  <cell r="BD965">
            <v>0</v>
          </cell>
          <cell r="BE965">
            <v>0</v>
          </cell>
          <cell r="BF965">
            <v>0</v>
          </cell>
          <cell r="BG965">
            <v>0</v>
          </cell>
          <cell r="BH965">
            <v>0</v>
          </cell>
          <cell r="BI965">
            <v>0</v>
          </cell>
          <cell r="BJ965">
            <v>0</v>
          </cell>
          <cell r="BK965">
            <v>0</v>
          </cell>
          <cell r="BL965">
            <v>0</v>
          </cell>
          <cell r="BM965">
            <v>0</v>
          </cell>
          <cell r="BN965">
            <v>0</v>
          </cell>
          <cell r="BO965">
            <v>0</v>
          </cell>
          <cell r="BP965">
            <v>0</v>
          </cell>
          <cell r="BQ965">
            <v>0</v>
          </cell>
          <cell r="BR965">
            <v>0</v>
          </cell>
          <cell r="BS965">
            <v>0</v>
          </cell>
          <cell r="BT965">
            <v>0</v>
          </cell>
          <cell r="BU965">
            <v>0</v>
          </cell>
          <cell r="BV965">
            <v>0</v>
          </cell>
          <cell r="BW965">
            <v>0</v>
          </cell>
          <cell r="BX965">
            <v>0</v>
          </cell>
          <cell r="BY965">
            <v>0</v>
          </cell>
          <cell r="BZ965">
            <v>0</v>
          </cell>
          <cell r="CA965">
            <v>0</v>
          </cell>
          <cell r="CB965">
            <v>0</v>
          </cell>
          <cell r="CC965">
            <v>0</v>
          </cell>
          <cell r="CD965">
            <v>0</v>
          </cell>
          <cell r="CE965">
            <v>0</v>
          </cell>
          <cell r="CF965">
            <v>0</v>
          </cell>
          <cell r="CG965">
            <v>0</v>
          </cell>
          <cell r="CH965">
            <v>0</v>
          </cell>
          <cell r="CI965">
            <v>0</v>
          </cell>
          <cell r="CJ965">
            <v>0</v>
          </cell>
          <cell r="CK965">
            <v>0</v>
          </cell>
          <cell r="CL965">
            <v>0</v>
          </cell>
          <cell r="CM965">
            <v>0</v>
          </cell>
          <cell r="CN965">
            <v>0</v>
          </cell>
          <cell r="CO965">
            <v>0</v>
          </cell>
          <cell r="CP965">
            <v>0</v>
          </cell>
          <cell r="CQ965">
            <v>0</v>
          </cell>
          <cell r="CR965">
            <v>0</v>
          </cell>
          <cell r="CS965">
            <v>0</v>
          </cell>
          <cell r="CT965">
            <v>0</v>
          </cell>
          <cell r="CU965">
            <v>0</v>
          </cell>
          <cell r="CV965">
            <v>0</v>
          </cell>
          <cell r="CW965">
            <v>0</v>
          </cell>
          <cell r="CX965">
            <v>0</v>
          </cell>
          <cell r="CY965">
            <v>0</v>
          </cell>
          <cell r="CZ965">
            <v>0</v>
          </cell>
          <cell r="DA965">
            <v>0</v>
          </cell>
          <cell r="DB965">
            <v>0</v>
          </cell>
          <cell r="DC965">
            <v>0</v>
          </cell>
          <cell r="DD965">
            <v>0</v>
          </cell>
          <cell r="DE965">
            <v>0</v>
          </cell>
          <cell r="DF965">
            <v>0</v>
          </cell>
          <cell r="DG965">
            <v>0</v>
          </cell>
          <cell r="DH965">
            <v>0</v>
          </cell>
          <cell r="DI965">
            <v>0</v>
          </cell>
          <cell r="DJ965">
            <v>0</v>
          </cell>
          <cell r="DK965">
            <v>0</v>
          </cell>
          <cell r="DL965">
            <v>0</v>
          </cell>
          <cell r="DM965">
            <v>0</v>
          </cell>
          <cell r="DN965">
            <v>0</v>
          </cell>
          <cell r="DO965">
            <v>0</v>
          </cell>
          <cell r="DP965">
            <v>0</v>
          </cell>
          <cell r="DQ965">
            <v>0</v>
          </cell>
          <cell r="DR965">
            <v>0</v>
          </cell>
          <cell r="DS965">
            <v>0</v>
          </cell>
          <cell r="DT965">
            <v>0</v>
          </cell>
          <cell r="DU965">
            <v>0</v>
          </cell>
          <cell r="DV965">
            <v>0</v>
          </cell>
          <cell r="DW965">
            <v>0</v>
          </cell>
          <cell r="DX965">
            <v>0</v>
          </cell>
          <cell r="DY965">
            <v>0</v>
          </cell>
          <cell r="DZ965">
            <v>0</v>
          </cell>
          <cell r="EA965">
            <v>0</v>
          </cell>
          <cell r="EB965">
            <v>0</v>
          </cell>
          <cell r="EC965">
            <v>0</v>
          </cell>
          <cell r="ED965">
            <v>0</v>
          </cell>
        </row>
        <row r="966"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0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  <cell r="BD966">
            <v>0</v>
          </cell>
          <cell r="BE966">
            <v>0</v>
          </cell>
          <cell r="BF966">
            <v>0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>
            <v>0</v>
          </cell>
          <cell r="BR966">
            <v>0</v>
          </cell>
          <cell r="BS966">
            <v>0</v>
          </cell>
          <cell r="BT966">
            <v>0</v>
          </cell>
          <cell r="BU966">
            <v>0</v>
          </cell>
          <cell r="BV966">
            <v>0</v>
          </cell>
          <cell r="BW966">
            <v>0</v>
          </cell>
          <cell r="BX966">
            <v>0</v>
          </cell>
          <cell r="BY966">
            <v>0</v>
          </cell>
          <cell r="BZ966">
            <v>0</v>
          </cell>
          <cell r="CA966">
            <v>0</v>
          </cell>
          <cell r="CB966">
            <v>0</v>
          </cell>
          <cell r="CC966">
            <v>0</v>
          </cell>
          <cell r="CD966">
            <v>0</v>
          </cell>
          <cell r="CE966">
            <v>0</v>
          </cell>
          <cell r="CF966">
            <v>0</v>
          </cell>
          <cell r="CG966">
            <v>0</v>
          </cell>
          <cell r="CH966">
            <v>0</v>
          </cell>
          <cell r="CI966">
            <v>0</v>
          </cell>
          <cell r="CJ966">
            <v>0</v>
          </cell>
          <cell r="CK966">
            <v>0</v>
          </cell>
          <cell r="CL966">
            <v>0</v>
          </cell>
          <cell r="CM966">
            <v>0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0</v>
          </cell>
          <cell r="CZ966">
            <v>0</v>
          </cell>
          <cell r="DA966">
            <v>0</v>
          </cell>
          <cell r="DB966">
            <v>0</v>
          </cell>
          <cell r="DC966">
            <v>0</v>
          </cell>
          <cell r="DD966">
            <v>0</v>
          </cell>
          <cell r="DE966">
            <v>0</v>
          </cell>
          <cell r="DF966">
            <v>0</v>
          </cell>
          <cell r="DG966">
            <v>0</v>
          </cell>
          <cell r="DH966">
            <v>0</v>
          </cell>
          <cell r="DI966">
            <v>0</v>
          </cell>
          <cell r="DJ966">
            <v>0</v>
          </cell>
          <cell r="DK966">
            <v>0</v>
          </cell>
          <cell r="DL966">
            <v>0</v>
          </cell>
          <cell r="DM966">
            <v>0</v>
          </cell>
          <cell r="DN966">
            <v>0</v>
          </cell>
          <cell r="DO966">
            <v>0</v>
          </cell>
          <cell r="DP966">
            <v>0</v>
          </cell>
          <cell r="DQ966">
            <v>0</v>
          </cell>
          <cell r="DR966">
            <v>0</v>
          </cell>
          <cell r="DS966">
            <v>0</v>
          </cell>
          <cell r="DT966">
            <v>0</v>
          </cell>
          <cell r="DU966">
            <v>0</v>
          </cell>
          <cell r="DV966">
            <v>0</v>
          </cell>
          <cell r="DW966">
            <v>0</v>
          </cell>
          <cell r="DX966">
            <v>0</v>
          </cell>
          <cell r="DY966">
            <v>0</v>
          </cell>
          <cell r="DZ966">
            <v>0</v>
          </cell>
          <cell r="EA966">
            <v>0</v>
          </cell>
          <cell r="EB966">
            <v>0</v>
          </cell>
          <cell r="EC966">
            <v>0</v>
          </cell>
          <cell r="ED966">
            <v>0</v>
          </cell>
        </row>
        <row r="967"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  <cell r="BD967">
            <v>0</v>
          </cell>
          <cell r="BE967">
            <v>0</v>
          </cell>
          <cell r="BF967">
            <v>0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0</v>
          </cell>
          <cell r="BR967">
            <v>0</v>
          </cell>
          <cell r="BS967">
            <v>0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0</v>
          </cell>
          <cell r="BY967">
            <v>0</v>
          </cell>
          <cell r="BZ967">
            <v>0</v>
          </cell>
          <cell r="CA967">
            <v>0</v>
          </cell>
          <cell r="CB967">
            <v>0</v>
          </cell>
          <cell r="CC967">
            <v>0</v>
          </cell>
          <cell r="CD967">
            <v>0</v>
          </cell>
          <cell r="CE967">
            <v>0</v>
          </cell>
          <cell r="CF967">
            <v>0</v>
          </cell>
          <cell r="CG967">
            <v>0</v>
          </cell>
          <cell r="CH967">
            <v>0</v>
          </cell>
          <cell r="CI967">
            <v>0</v>
          </cell>
          <cell r="CJ967">
            <v>0</v>
          </cell>
          <cell r="CK967">
            <v>0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0</v>
          </cell>
          <cell r="CZ967">
            <v>0</v>
          </cell>
          <cell r="DA967">
            <v>0</v>
          </cell>
          <cell r="DB967">
            <v>0</v>
          </cell>
          <cell r="DC967">
            <v>0</v>
          </cell>
          <cell r="DD967">
            <v>0</v>
          </cell>
          <cell r="DE967">
            <v>0</v>
          </cell>
          <cell r="DF967">
            <v>0</v>
          </cell>
          <cell r="DG967">
            <v>0</v>
          </cell>
          <cell r="DH967">
            <v>0</v>
          </cell>
          <cell r="DI967">
            <v>0</v>
          </cell>
          <cell r="DJ967">
            <v>0</v>
          </cell>
          <cell r="DK967">
            <v>0</v>
          </cell>
          <cell r="DL967">
            <v>0</v>
          </cell>
          <cell r="DM967">
            <v>0</v>
          </cell>
          <cell r="DN967">
            <v>0</v>
          </cell>
          <cell r="DO967">
            <v>0</v>
          </cell>
          <cell r="DP967">
            <v>0</v>
          </cell>
          <cell r="DQ967">
            <v>0</v>
          </cell>
          <cell r="DR967">
            <v>0</v>
          </cell>
          <cell r="DS967">
            <v>0</v>
          </cell>
          <cell r="DT967">
            <v>0</v>
          </cell>
          <cell r="DU967">
            <v>0</v>
          </cell>
          <cell r="DV967">
            <v>0</v>
          </cell>
          <cell r="DW967">
            <v>0</v>
          </cell>
          <cell r="DX967">
            <v>0</v>
          </cell>
          <cell r="DY967">
            <v>0</v>
          </cell>
          <cell r="DZ967">
            <v>0</v>
          </cell>
          <cell r="EA967">
            <v>0</v>
          </cell>
          <cell r="EB967">
            <v>0</v>
          </cell>
          <cell r="EC967">
            <v>0</v>
          </cell>
          <cell r="ED967">
            <v>0</v>
          </cell>
        </row>
        <row r="968"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0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0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0</v>
          </cell>
          <cell r="CF968">
            <v>0</v>
          </cell>
          <cell r="CG968">
            <v>0</v>
          </cell>
          <cell r="CH968">
            <v>0</v>
          </cell>
          <cell r="CI968">
            <v>0</v>
          </cell>
          <cell r="CJ968">
            <v>0</v>
          </cell>
          <cell r="CK968">
            <v>0</v>
          </cell>
          <cell r="CL968">
            <v>0</v>
          </cell>
          <cell r="CM968">
            <v>0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0</v>
          </cell>
          <cell r="CZ968">
            <v>0</v>
          </cell>
          <cell r="DA968">
            <v>0</v>
          </cell>
          <cell r="DB968">
            <v>0</v>
          </cell>
          <cell r="DC968">
            <v>0</v>
          </cell>
          <cell r="DD968">
            <v>0</v>
          </cell>
          <cell r="DE968">
            <v>0</v>
          </cell>
          <cell r="DF968">
            <v>0</v>
          </cell>
          <cell r="DG968">
            <v>0</v>
          </cell>
          <cell r="DH968">
            <v>0</v>
          </cell>
          <cell r="DI968">
            <v>0</v>
          </cell>
          <cell r="DJ968">
            <v>0</v>
          </cell>
          <cell r="DK968">
            <v>0</v>
          </cell>
          <cell r="DL968">
            <v>0</v>
          </cell>
          <cell r="DM968">
            <v>0</v>
          </cell>
          <cell r="DN968">
            <v>0</v>
          </cell>
          <cell r="DO968">
            <v>0</v>
          </cell>
          <cell r="DP968">
            <v>0</v>
          </cell>
          <cell r="DQ968">
            <v>0</v>
          </cell>
          <cell r="DR968">
            <v>0</v>
          </cell>
          <cell r="DS968">
            <v>0</v>
          </cell>
          <cell r="DT968">
            <v>0</v>
          </cell>
          <cell r="DU968">
            <v>0</v>
          </cell>
          <cell r="DV968">
            <v>0</v>
          </cell>
          <cell r="DW968">
            <v>0</v>
          </cell>
          <cell r="DX968">
            <v>0</v>
          </cell>
          <cell r="DY968">
            <v>0</v>
          </cell>
          <cell r="DZ968">
            <v>0</v>
          </cell>
          <cell r="EA968">
            <v>0</v>
          </cell>
          <cell r="EB968">
            <v>0</v>
          </cell>
          <cell r="EC968">
            <v>0</v>
          </cell>
          <cell r="ED968">
            <v>0</v>
          </cell>
        </row>
        <row r="969"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  <cell r="BF969">
            <v>0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</v>
          </cell>
          <cell r="BR969">
            <v>0</v>
          </cell>
          <cell r="BS969">
            <v>0</v>
          </cell>
          <cell r="BT969">
            <v>0</v>
          </cell>
          <cell r="BU969">
            <v>0</v>
          </cell>
          <cell r="BV969">
            <v>0</v>
          </cell>
          <cell r="BW969">
            <v>0</v>
          </cell>
          <cell r="BX969">
            <v>0</v>
          </cell>
          <cell r="BY969">
            <v>0</v>
          </cell>
          <cell r="BZ969">
            <v>0</v>
          </cell>
          <cell r="CA969">
            <v>0</v>
          </cell>
          <cell r="CB969">
            <v>0</v>
          </cell>
          <cell r="CC969">
            <v>0</v>
          </cell>
          <cell r="CD969">
            <v>0</v>
          </cell>
          <cell r="CE969">
            <v>0</v>
          </cell>
          <cell r="CF969">
            <v>0</v>
          </cell>
          <cell r="CG969">
            <v>0</v>
          </cell>
          <cell r="CH969">
            <v>0</v>
          </cell>
          <cell r="CI969">
            <v>0</v>
          </cell>
          <cell r="CJ969">
            <v>0</v>
          </cell>
          <cell r="CK969">
            <v>0</v>
          </cell>
          <cell r="CL969">
            <v>0</v>
          </cell>
          <cell r="CM969">
            <v>0</v>
          </cell>
          <cell r="CN969">
            <v>0</v>
          </cell>
          <cell r="CO969">
            <v>0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0</v>
          </cell>
          <cell r="CZ969">
            <v>0</v>
          </cell>
          <cell r="DA969">
            <v>0</v>
          </cell>
          <cell r="DB969">
            <v>0</v>
          </cell>
          <cell r="DC969">
            <v>0</v>
          </cell>
          <cell r="DD969">
            <v>0</v>
          </cell>
          <cell r="DE969">
            <v>0</v>
          </cell>
          <cell r="DF969">
            <v>0</v>
          </cell>
          <cell r="DG969">
            <v>0</v>
          </cell>
          <cell r="DH969">
            <v>0</v>
          </cell>
          <cell r="DI969">
            <v>0</v>
          </cell>
          <cell r="DJ969">
            <v>0</v>
          </cell>
          <cell r="DK969">
            <v>0</v>
          </cell>
          <cell r="DL969">
            <v>0</v>
          </cell>
          <cell r="DM969">
            <v>0</v>
          </cell>
          <cell r="DN969">
            <v>0</v>
          </cell>
          <cell r="DO969">
            <v>0</v>
          </cell>
          <cell r="DP969">
            <v>0</v>
          </cell>
          <cell r="DQ969">
            <v>0</v>
          </cell>
          <cell r="DR969">
            <v>0</v>
          </cell>
          <cell r="DS969">
            <v>0</v>
          </cell>
          <cell r="DT969">
            <v>0</v>
          </cell>
          <cell r="DU969">
            <v>0</v>
          </cell>
          <cell r="DV969">
            <v>0</v>
          </cell>
          <cell r="DW969">
            <v>0</v>
          </cell>
          <cell r="DX969">
            <v>0</v>
          </cell>
          <cell r="DY969">
            <v>0</v>
          </cell>
          <cell r="DZ969">
            <v>0</v>
          </cell>
          <cell r="EA969">
            <v>0</v>
          </cell>
          <cell r="EB969">
            <v>0</v>
          </cell>
          <cell r="EC969">
            <v>0</v>
          </cell>
          <cell r="ED969">
            <v>0</v>
          </cell>
        </row>
        <row r="970"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  <cell r="BD970">
            <v>0</v>
          </cell>
          <cell r="BE970">
            <v>0</v>
          </cell>
          <cell r="BF970">
            <v>0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  <cell r="BR970">
            <v>0</v>
          </cell>
          <cell r="BS970">
            <v>0</v>
          </cell>
          <cell r="BT970">
            <v>0</v>
          </cell>
          <cell r="BU970">
            <v>0</v>
          </cell>
          <cell r="BV970">
            <v>0</v>
          </cell>
          <cell r="BW970">
            <v>0</v>
          </cell>
          <cell r="BX970">
            <v>0</v>
          </cell>
          <cell r="BY970">
            <v>0</v>
          </cell>
          <cell r="BZ970">
            <v>0</v>
          </cell>
          <cell r="CA970">
            <v>0</v>
          </cell>
          <cell r="CB970">
            <v>0</v>
          </cell>
          <cell r="CC970">
            <v>0</v>
          </cell>
          <cell r="CD970">
            <v>0</v>
          </cell>
          <cell r="CE970">
            <v>0</v>
          </cell>
          <cell r="CF970">
            <v>0</v>
          </cell>
          <cell r="CG970">
            <v>0</v>
          </cell>
          <cell r="CH970">
            <v>0</v>
          </cell>
          <cell r="CI970">
            <v>0</v>
          </cell>
          <cell r="CJ970">
            <v>0</v>
          </cell>
          <cell r="CK970">
            <v>0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0</v>
          </cell>
          <cell r="CZ970">
            <v>0</v>
          </cell>
          <cell r="DA970">
            <v>0</v>
          </cell>
          <cell r="DB970">
            <v>0</v>
          </cell>
          <cell r="DC970">
            <v>0</v>
          </cell>
          <cell r="DD970">
            <v>0</v>
          </cell>
          <cell r="DE970">
            <v>0</v>
          </cell>
          <cell r="DF970">
            <v>0</v>
          </cell>
          <cell r="DG970">
            <v>0</v>
          </cell>
          <cell r="DH970">
            <v>0</v>
          </cell>
          <cell r="DI970">
            <v>0</v>
          </cell>
          <cell r="DJ970">
            <v>0</v>
          </cell>
          <cell r="DK970">
            <v>0</v>
          </cell>
          <cell r="DL970">
            <v>0</v>
          </cell>
          <cell r="DM970">
            <v>0</v>
          </cell>
          <cell r="DN970">
            <v>0</v>
          </cell>
          <cell r="DO970">
            <v>0</v>
          </cell>
          <cell r="DP970">
            <v>0</v>
          </cell>
          <cell r="DQ970">
            <v>0</v>
          </cell>
          <cell r="DR970">
            <v>0</v>
          </cell>
          <cell r="DS970">
            <v>0</v>
          </cell>
          <cell r="DT970">
            <v>0</v>
          </cell>
          <cell r="DU970">
            <v>0</v>
          </cell>
          <cell r="DV970">
            <v>0</v>
          </cell>
          <cell r="DW970">
            <v>0</v>
          </cell>
          <cell r="DX970">
            <v>0</v>
          </cell>
          <cell r="DY970">
            <v>0</v>
          </cell>
          <cell r="DZ970">
            <v>0</v>
          </cell>
          <cell r="EA970">
            <v>0</v>
          </cell>
          <cell r="EB970">
            <v>0</v>
          </cell>
          <cell r="EC970">
            <v>0</v>
          </cell>
          <cell r="ED970">
            <v>0</v>
          </cell>
        </row>
        <row r="971">
          <cell r="J971" t="str">
            <v>Mills / kWh</v>
          </cell>
          <cell r="W971" t="str">
            <v>Mills / kWh</v>
          </cell>
          <cell r="AJ971" t="str">
            <v>Mills / kWh</v>
          </cell>
          <cell r="AW971" t="str">
            <v>Mills / kWh</v>
          </cell>
          <cell r="BJ971" t="str">
            <v>Mills / kWh</v>
          </cell>
          <cell r="BW971" t="str">
            <v>Mills / kWh</v>
          </cell>
          <cell r="CJ971" t="str">
            <v>Mills / kWh</v>
          </cell>
          <cell r="CW971" t="str">
            <v>Mills / kWh</v>
          </cell>
          <cell r="DJ971" t="str">
            <v>Mills / kWh</v>
          </cell>
          <cell r="DW971" t="str">
            <v>Mills / kWh</v>
          </cell>
        </row>
        <row r="972">
          <cell r="A972" t="str">
            <v>Special Sales For Resale</v>
          </cell>
        </row>
        <row r="974"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>
            <v>0</v>
          </cell>
          <cell r="BR974">
            <v>0</v>
          </cell>
          <cell r="BS974">
            <v>0</v>
          </cell>
          <cell r="BT974">
            <v>0</v>
          </cell>
          <cell r="BU974">
            <v>0</v>
          </cell>
          <cell r="BV974">
            <v>0</v>
          </cell>
          <cell r="BW974">
            <v>0</v>
          </cell>
          <cell r="BX974">
            <v>0</v>
          </cell>
          <cell r="BY974">
            <v>0</v>
          </cell>
          <cell r="BZ974">
            <v>0</v>
          </cell>
          <cell r="CA974">
            <v>0</v>
          </cell>
          <cell r="CB974">
            <v>0</v>
          </cell>
          <cell r="CC974">
            <v>0</v>
          </cell>
          <cell r="CD974">
            <v>0</v>
          </cell>
          <cell r="CE974">
            <v>0</v>
          </cell>
          <cell r="CF974">
            <v>0</v>
          </cell>
          <cell r="CG974">
            <v>0</v>
          </cell>
          <cell r="CH974">
            <v>0</v>
          </cell>
          <cell r="CI974">
            <v>0</v>
          </cell>
          <cell r="CJ974">
            <v>0</v>
          </cell>
          <cell r="CK974">
            <v>0</v>
          </cell>
          <cell r="CL974">
            <v>0</v>
          </cell>
          <cell r="CM974">
            <v>0</v>
          </cell>
          <cell r="CN974">
            <v>0</v>
          </cell>
          <cell r="CO974">
            <v>0</v>
          </cell>
          <cell r="CP974">
            <v>0</v>
          </cell>
          <cell r="CQ974">
            <v>0</v>
          </cell>
          <cell r="CR974">
            <v>0</v>
          </cell>
          <cell r="CS974">
            <v>0</v>
          </cell>
          <cell r="CT974">
            <v>0</v>
          </cell>
          <cell r="CU974">
            <v>0</v>
          </cell>
          <cell r="CV974">
            <v>0</v>
          </cell>
          <cell r="CW974">
            <v>0</v>
          </cell>
          <cell r="CX974">
            <v>0</v>
          </cell>
          <cell r="CY974">
            <v>0</v>
          </cell>
          <cell r="CZ974">
            <v>0</v>
          </cell>
          <cell r="DA974">
            <v>0</v>
          </cell>
          <cell r="DB974">
            <v>0</v>
          </cell>
          <cell r="DC974">
            <v>0</v>
          </cell>
          <cell r="DD974">
            <v>0</v>
          </cell>
          <cell r="DE974">
            <v>0</v>
          </cell>
          <cell r="DF974">
            <v>0</v>
          </cell>
          <cell r="DG974">
            <v>0</v>
          </cell>
          <cell r="DH974">
            <v>0</v>
          </cell>
          <cell r="DI974">
            <v>0</v>
          </cell>
          <cell r="DJ974">
            <v>0</v>
          </cell>
          <cell r="DK974">
            <v>0</v>
          </cell>
          <cell r="DL974">
            <v>0</v>
          </cell>
          <cell r="DM974">
            <v>0</v>
          </cell>
          <cell r="DN974">
            <v>0</v>
          </cell>
          <cell r="DO974">
            <v>0</v>
          </cell>
          <cell r="DP974">
            <v>0</v>
          </cell>
          <cell r="DQ974">
            <v>0</v>
          </cell>
          <cell r="DR974">
            <v>0</v>
          </cell>
          <cell r="DS974">
            <v>0</v>
          </cell>
          <cell r="DT974">
            <v>0</v>
          </cell>
          <cell r="DU974">
            <v>0</v>
          </cell>
          <cell r="DV974">
            <v>0</v>
          </cell>
          <cell r="DW974">
            <v>0</v>
          </cell>
          <cell r="DX974">
            <v>0</v>
          </cell>
          <cell r="DY974">
            <v>0</v>
          </cell>
          <cell r="DZ974">
            <v>0</v>
          </cell>
          <cell r="EA974">
            <v>0</v>
          </cell>
          <cell r="EB974">
            <v>0</v>
          </cell>
          <cell r="EC974">
            <v>0</v>
          </cell>
          <cell r="ED974">
            <v>0</v>
          </cell>
        </row>
        <row r="975"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  <cell r="AO975">
            <v>0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T975">
            <v>0</v>
          </cell>
          <cell r="AU975">
            <v>0</v>
          </cell>
          <cell r="AV975">
            <v>0</v>
          </cell>
          <cell r="AW975">
            <v>0</v>
          </cell>
          <cell r="AX975">
            <v>0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0</v>
          </cell>
          <cell r="BD975">
            <v>0</v>
          </cell>
          <cell r="BE975">
            <v>0</v>
          </cell>
          <cell r="BF975">
            <v>0</v>
          </cell>
          <cell r="BG975">
            <v>0</v>
          </cell>
          <cell r="BH975">
            <v>0</v>
          </cell>
          <cell r="BI975">
            <v>0</v>
          </cell>
          <cell r="BJ975">
            <v>0</v>
          </cell>
          <cell r="BK975">
            <v>0</v>
          </cell>
          <cell r="BL975">
            <v>0</v>
          </cell>
          <cell r="BM975">
            <v>0</v>
          </cell>
          <cell r="BN975">
            <v>0</v>
          </cell>
          <cell r="BO975">
            <v>0</v>
          </cell>
          <cell r="BP975">
            <v>0</v>
          </cell>
          <cell r="BQ975">
            <v>0</v>
          </cell>
          <cell r="BR975">
            <v>0</v>
          </cell>
          <cell r="BS975">
            <v>0</v>
          </cell>
          <cell r="BT975">
            <v>0</v>
          </cell>
          <cell r="BU975">
            <v>0</v>
          </cell>
          <cell r="BV975">
            <v>0</v>
          </cell>
          <cell r="BW975">
            <v>0</v>
          </cell>
          <cell r="BX975">
            <v>0</v>
          </cell>
          <cell r="BY975">
            <v>0</v>
          </cell>
          <cell r="BZ975">
            <v>0</v>
          </cell>
          <cell r="CA975">
            <v>0</v>
          </cell>
          <cell r="CB975">
            <v>0</v>
          </cell>
          <cell r="CC975">
            <v>0</v>
          </cell>
          <cell r="CD975">
            <v>0</v>
          </cell>
          <cell r="CE975">
            <v>0</v>
          </cell>
          <cell r="CF975">
            <v>0</v>
          </cell>
          <cell r="CG975">
            <v>0</v>
          </cell>
          <cell r="CH975">
            <v>0</v>
          </cell>
          <cell r="CI975">
            <v>0</v>
          </cell>
          <cell r="CJ975">
            <v>0</v>
          </cell>
          <cell r="CK975">
            <v>0</v>
          </cell>
          <cell r="CL975">
            <v>0</v>
          </cell>
          <cell r="CM975">
            <v>0</v>
          </cell>
          <cell r="CN975">
            <v>0</v>
          </cell>
          <cell r="CO975">
            <v>0</v>
          </cell>
          <cell r="CP975">
            <v>0</v>
          </cell>
          <cell r="CQ975">
            <v>0</v>
          </cell>
          <cell r="CR975">
            <v>0</v>
          </cell>
          <cell r="CS975">
            <v>0</v>
          </cell>
          <cell r="CT975">
            <v>0</v>
          </cell>
          <cell r="CU975">
            <v>0</v>
          </cell>
          <cell r="CV975">
            <v>0</v>
          </cell>
          <cell r="CW975">
            <v>0</v>
          </cell>
          <cell r="CX975">
            <v>0</v>
          </cell>
          <cell r="CY975">
            <v>0</v>
          </cell>
          <cell r="CZ975">
            <v>0</v>
          </cell>
          <cell r="DA975">
            <v>0</v>
          </cell>
          <cell r="DB975">
            <v>0</v>
          </cell>
          <cell r="DC975">
            <v>0</v>
          </cell>
          <cell r="DD975">
            <v>0</v>
          </cell>
          <cell r="DE975">
            <v>0</v>
          </cell>
          <cell r="DF975">
            <v>0</v>
          </cell>
          <cell r="DG975">
            <v>0</v>
          </cell>
          <cell r="DH975">
            <v>0</v>
          </cell>
          <cell r="DI975">
            <v>0</v>
          </cell>
          <cell r="DJ975">
            <v>0</v>
          </cell>
          <cell r="DK975">
            <v>0</v>
          </cell>
          <cell r="DL975">
            <v>0</v>
          </cell>
          <cell r="DM975">
            <v>0</v>
          </cell>
          <cell r="DN975">
            <v>0</v>
          </cell>
          <cell r="DO975">
            <v>0</v>
          </cell>
          <cell r="DP975">
            <v>0</v>
          </cell>
          <cell r="DQ975">
            <v>0</v>
          </cell>
          <cell r="DR975">
            <v>0</v>
          </cell>
          <cell r="DS975">
            <v>0</v>
          </cell>
          <cell r="DT975">
            <v>0</v>
          </cell>
          <cell r="DU975">
            <v>0</v>
          </cell>
          <cell r="DV975">
            <v>0</v>
          </cell>
          <cell r="DW975">
            <v>0</v>
          </cell>
          <cell r="DX975">
            <v>0</v>
          </cell>
          <cell r="DY975">
            <v>0</v>
          </cell>
          <cell r="DZ975">
            <v>0</v>
          </cell>
          <cell r="EA975">
            <v>0</v>
          </cell>
          <cell r="EB975">
            <v>0</v>
          </cell>
          <cell r="EC975">
            <v>0</v>
          </cell>
          <cell r="ED975">
            <v>0</v>
          </cell>
        </row>
        <row r="976"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0</v>
          </cell>
          <cell r="AR976">
            <v>0</v>
          </cell>
          <cell r="AS976">
            <v>0</v>
          </cell>
          <cell r="AT976">
            <v>0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0</v>
          </cell>
          <cell r="BD976">
            <v>0</v>
          </cell>
          <cell r="BE976">
            <v>0</v>
          </cell>
          <cell r="BF976">
            <v>0</v>
          </cell>
          <cell r="BG976">
            <v>0</v>
          </cell>
          <cell r="BH976">
            <v>0</v>
          </cell>
          <cell r="BI976">
            <v>0</v>
          </cell>
          <cell r="BJ976">
            <v>0</v>
          </cell>
          <cell r="BK976">
            <v>0</v>
          </cell>
          <cell r="BL976">
            <v>0</v>
          </cell>
          <cell r="BM976">
            <v>0</v>
          </cell>
          <cell r="BN976">
            <v>0</v>
          </cell>
          <cell r="BO976">
            <v>0</v>
          </cell>
          <cell r="BP976">
            <v>0</v>
          </cell>
          <cell r="BQ976">
            <v>0</v>
          </cell>
          <cell r="BR976">
            <v>0</v>
          </cell>
          <cell r="BS976">
            <v>0</v>
          </cell>
          <cell r="BT976">
            <v>0</v>
          </cell>
          <cell r="BU976">
            <v>0</v>
          </cell>
          <cell r="BV976">
            <v>0</v>
          </cell>
          <cell r="BW976">
            <v>0</v>
          </cell>
          <cell r="BX976">
            <v>0</v>
          </cell>
          <cell r="BY976">
            <v>0</v>
          </cell>
          <cell r="BZ976">
            <v>0</v>
          </cell>
          <cell r="CA976">
            <v>0</v>
          </cell>
          <cell r="CB976">
            <v>0</v>
          </cell>
          <cell r="CC976">
            <v>0</v>
          </cell>
          <cell r="CD976">
            <v>0</v>
          </cell>
          <cell r="CE976">
            <v>0</v>
          </cell>
          <cell r="CF976">
            <v>0</v>
          </cell>
          <cell r="CG976">
            <v>0</v>
          </cell>
          <cell r="CH976">
            <v>0</v>
          </cell>
          <cell r="CI976">
            <v>0</v>
          </cell>
          <cell r="CJ976">
            <v>0</v>
          </cell>
          <cell r="CK976">
            <v>0</v>
          </cell>
          <cell r="CL976">
            <v>0</v>
          </cell>
          <cell r="CM976">
            <v>0</v>
          </cell>
          <cell r="CN976">
            <v>0</v>
          </cell>
          <cell r="CO976">
            <v>0</v>
          </cell>
          <cell r="CP976">
            <v>0</v>
          </cell>
          <cell r="CQ976">
            <v>0</v>
          </cell>
          <cell r="CR976">
            <v>0</v>
          </cell>
          <cell r="CS976">
            <v>0</v>
          </cell>
          <cell r="CT976">
            <v>0</v>
          </cell>
          <cell r="CU976">
            <v>0</v>
          </cell>
          <cell r="CV976">
            <v>0</v>
          </cell>
          <cell r="CW976">
            <v>0</v>
          </cell>
          <cell r="CX976">
            <v>0</v>
          </cell>
          <cell r="CY976">
            <v>0</v>
          </cell>
          <cell r="CZ976">
            <v>0</v>
          </cell>
          <cell r="DA976">
            <v>0</v>
          </cell>
          <cell r="DB976">
            <v>0</v>
          </cell>
          <cell r="DC976">
            <v>0</v>
          </cell>
          <cell r="DD976">
            <v>0</v>
          </cell>
          <cell r="DE976">
            <v>0</v>
          </cell>
          <cell r="DF976">
            <v>0</v>
          </cell>
          <cell r="DG976">
            <v>0</v>
          </cell>
          <cell r="DH976">
            <v>0</v>
          </cell>
          <cell r="DI976">
            <v>0</v>
          </cell>
          <cell r="DJ976">
            <v>0</v>
          </cell>
          <cell r="DK976">
            <v>0</v>
          </cell>
          <cell r="DL976">
            <v>0</v>
          </cell>
          <cell r="DM976">
            <v>0</v>
          </cell>
          <cell r="DN976">
            <v>0</v>
          </cell>
          <cell r="DO976">
            <v>0</v>
          </cell>
          <cell r="DP976">
            <v>0</v>
          </cell>
          <cell r="DQ976">
            <v>0</v>
          </cell>
          <cell r="DR976">
            <v>0</v>
          </cell>
          <cell r="DS976">
            <v>0</v>
          </cell>
          <cell r="DT976">
            <v>0</v>
          </cell>
          <cell r="DU976">
            <v>0</v>
          </cell>
          <cell r="DV976">
            <v>0</v>
          </cell>
          <cell r="DW976">
            <v>0</v>
          </cell>
          <cell r="DX976">
            <v>0</v>
          </cell>
          <cell r="DY976">
            <v>0</v>
          </cell>
          <cell r="DZ976">
            <v>0</v>
          </cell>
          <cell r="EA976">
            <v>0</v>
          </cell>
          <cell r="EB976">
            <v>0</v>
          </cell>
          <cell r="EC976">
            <v>0</v>
          </cell>
          <cell r="ED976">
            <v>0</v>
          </cell>
        </row>
        <row r="977"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T977">
            <v>0</v>
          </cell>
          <cell r="AU977">
            <v>0</v>
          </cell>
          <cell r="AV977">
            <v>0</v>
          </cell>
          <cell r="AW977">
            <v>0</v>
          </cell>
          <cell r="AX977">
            <v>0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0</v>
          </cell>
          <cell r="BD977">
            <v>0</v>
          </cell>
          <cell r="BE977">
            <v>0</v>
          </cell>
          <cell r="BF977">
            <v>0</v>
          </cell>
          <cell r="BG977">
            <v>0</v>
          </cell>
          <cell r="BH977">
            <v>0</v>
          </cell>
          <cell r="BI977">
            <v>0</v>
          </cell>
          <cell r="BJ977">
            <v>0</v>
          </cell>
          <cell r="BK977">
            <v>0</v>
          </cell>
          <cell r="BL977">
            <v>0</v>
          </cell>
          <cell r="BM977">
            <v>0</v>
          </cell>
          <cell r="BN977">
            <v>0</v>
          </cell>
          <cell r="BO977">
            <v>0</v>
          </cell>
          <cell r="BP977">
            <v>0</v>
          </cell>
          <cell r="BQ977">
            <v>0</v>
          </cell>
          <cell r="BR977">
            <v>0</v>
          </cell>
          <cell r="BS977">
            <v>0</v>
          </cell>
          <cell r="BT977">
            <v>0</v>
          </cell>
          <cell r="BU977">
            <v>0</v>
          </cell>
          <cell r="BV977">
            <v>0</v>
          </cell>
          <cell r="BW977">
            <v>0</v>
          </cell>
          <cell r="BX977">
            <v>0</v>
          </cell>
          <cell r="BY977">
            <v>0</v>
          </cell>
          <cell r="BZ977">
            <v>0</v>
          </cell>
          <cell r="CA977">
            <v>0</v>
          </cell>
          <cell r="CB977">
            <v>0</v>
          </cell>
          <cell r="CC977">
            <v>0</v>
          </cell>
          <cell r="CD977">
            <v>0</v>
          </cell>
          <cell r="CE977">
            <v>0</v>
          </cell>
          <cell r="CF977">
            <v>0</v>
          </cell>
          <cell r="CG977">
            <v>0</v>
          </cell>
          <cell r="CH977">
            <v>0</v>
          </cell>
          <cell r="CI977">
            <v>0</v>
          </cell>
          <cell r="CJ977">
            <v>0</v>
          </cell>
          <cell r="CK977">
            <v>0</v>
          </cell>
          <cell r="CL977">
            <v>0</v>
          </cell>
          <cell r="CM977">
            <v>0</v>
          </cell>
          <cell r="CN977">
            <v>0</v>
          </cell>
          <cell r="CO977">
            <v>0</v>
          </cell>
          <cell r="CP977">
            <v>0</v>
          </cell>
          <cell r="CQ977">
            <v>0</v>
          </cell>
          <cell r="CR977">
            <v>0</v>
          </cell>
          <cell r="CS977">
            <v>0</v>
          </cell>
          <cell r="CT977">
            <v>0</v>
          </cell>
          <cell r="CU977">
            <v>0</v>
          </cell>
          <cell r="CV977">
            <v>0</v>
          </cell>
          <cell r="CW977">
            <v>0</v>
          </cell>
          <cell r="CX977">
            <v>0</v>
          </cell>
          <cell r="CY977">
            <v>0</v>
          </cell>
          <cell r="CZ977">
            <v>0</v>
          </cell>
          <cell r="DA977">
            <v>0</v>
          </cell>
          <cell r="DB977">
            <v>0</v>
          </cell>
          <cell r="DC977">
            <v>0</v>
          </cell>
          <cell r="DD977">
            <v>0</v>
          </cell>
          <cell r="DE977">
            <v>0</v>
          </cell>
          <cell r="DF977">
            <v>0</v>
          </cell>
          <cell r="DG977">
            <v>0</v>
          </cell>
          <cell r="DH977">
            <v>0</v>
          </cell>
          <cell r="DI977">
            <v>0</v>
          </cell>
          <cell r="DJ977">
            <v>0</v>
          </cell>
          <cell r="DK977">
            <v>0</v>
          </cell>
          <cell r="DL977">
            <v>0</v>
          </cell>
          <cell r="DM977">
            <v>0</v>
          </cell>
          <cell r="DN977">
            <v>0</v>
          </cell>
          <cell r="DO977">
            <v>0</v>
          </cell>
          <cell r="DP977">
            <v>0</v>
          </cell>
          <cell r="DQ977">
            <v>0</v>
          </cell>
          <cell r="DR977">
            <v>0</v>
          </cell>
          <cell r="DS977">
            <v>0</v>
          </cell>
          <cell r="DT977">
            <v>0</v>
          </cell>
          <cell r="DU977">
            <v>0</v>
          </cell>
          <cell r="DV977">
            <v>0</v>
          </cell>
          <cell r="DW977">
            <v>0</v>
          </cell>
          <cell r="DX977">
            <v>0</v>
          </cell>
          <cell r="DY977">
            <v>0</v>
          </cell>
          <cell r="DZ977">
            <v>0</v>
          </cell>
          <cell r="EA977">
            <v>0</v>
          </cell>
          <cell r="EB977">
            <v>0</v>
          </cell>
          <cell r="EC977">
            <v>0</v>
          </cell>
          <cell r="ED977">
            <v>0</v>
          </cell>
        </row>
        <row r="978"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>
            <v>0</v>
          </cell>
          <cell r="BR978">
            <v>0</v>
          </cell>
          <cell r="BS978">
            <v>0</v>
          </cell>
          <cell r="BT978">
            <v>0</v>
          </cell>
          <cell r="BU978">
            <v>0</v>
          </cell>
          <cell r="BV978">
            <v>0</v>
          </cell>
          <cell r="BW978">
            <v>0</v>
          </cell>
          <cell r="BX978">
            <v>0</v>
          </cell>
          <cell r="BY978">
            <v>0</v>
          </cell>
          <cell r="BZ978">
            <v>0</v>
          </cell>
          <cell r="CA978">
            <v>0</v>
          </cell>
          <cell r="CB978">
            <v>0</v>
          </cell>
          <cell r="CC978">
            <v>0</v>
          </cell>
          <cell r="CD978">
            <v>0</v>
          </cell>
          <cell r="CE978">
            <v>0</v>
          </cell>
          <cell r="CF978">
            <v>0</v>
          </cell>
          <cell r="CG978">
            <v>0</v>
          </cell>
          <cell r="CH978">
            <v>0</v>
          </cell>
          <cell r="CI978">
            <v>0</v>
          </cell>
          <cell r="CJ978">
            <v>0</v>
          </cell>
          <cell r="CK978">
            <v>0</v>
          </cell>
          <cell r="CL978">
            <v>0</v>
          </cell>
          <cell r="CM978">
            <v>0</v>
          </cell>
          <cell r="CN978">
            <v>0</v>
          </cell>
          <cell r="CO978">
            <v>0</v>
          </cell>
          <cell r="CP978">
            <v>0</v>
          </cell>
          <cell r="CQ978">
            <v>0</v>
          </cell>
          <cell r="CR978">
            <v>0</v>
          </cell>
          <cell r="CS978">
            <v>0</v>
          </cell>
          <cell r="CT978">
            <v>0</v>
          </cell>
          <cell r="CU978">
            <v>0</v>
          </cell>
          <cell r="CV978">
            <v>0</v>
          </cell>
          <cell r="CW978">
            <v>0</v>
          </cell>
          <cell r="CX978">
            <v>0</v>
          </cell>
          <cell r="CY978">
            <v>0</v>
          </cell>
          <cell r="CZ978">
            <v>0</v>
          </cell>
          <cell r="DA978">
            <v>0</v>
          </cell>
          <cell r="DB978">
            <v>0</v>
          </cell>
          <cell r="DC978">
            <v>0</v>
          </cell>
          <cell r="DD978">
            <v>0</v>
          </cell>
          <cell r="DE978">
            <v>0</v>
          </cell>
          <cell r="DF978">
            <v>0</v>
          </cell>
          <cell r="DG978">
            <v>0</v>
          </cell>
          <cell r="DH978">
            <v>0</v>
          </cell>
          <cell r="DI978">
            <v>0</v>
          </cell>
          <cell r="DJ978">
            <v>0</v>
          </cell>
          <cell r="DK978">
            <v>0</v>
          </cell>
          <cell r="DL978">
            <v>0</v>
          </cell>
          <cell r="DM978">
            <v>0</v>
          </cell>
          <cell r="DN978">
            <v>0</v>
          </cell>
          <cell r="DO978">
            <v>0</v>
          </cell>
          <cell r="DP978">
            <v>0</v>
          </cell>
          <cell r="DQ978">
            <v>0</v>
          </cell>
          <cell r="DR978">
            <v>0</v>
          </cell>
          <cell r="DS978">
            <v>0</v>
          </cell>
          <cell r="DT978">
            <v>0</v>
          </cell>
          <cell r="DU978">
            <v>0</v>
          </cell>
          <cell r="DV978">
            <v>0</v>
          </cell>
          <cell r="DW978">
            <v>0</v>
          </cell>
          <cell r="DX978">
            <v>0</v>
          </cell>
          <cell r="DY978">
            <v>0</v>
          </cell>
          <cell r="DZ978">
            <v>0</v>
          </cell>
          <cell r="EA978">
            <v>0</v>
          </cell>
          <cell r="EB978">
            <v>0</v>
          </cell>
          <cell r="EC978">
            <v>0</v>
          </cell>
          <cell r="ED978">
            <v>0</v>
          </cell>
        </row>
        <row r="979"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  <cell r="BF979">
            <v>0</v>
          </cell>
          <cell r="BG979">
            <v>0</v>
          </cell>
          <cell r="BH979">
            <v>0</v>
          </cell>
          <cell r="BI979">
            <v>0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  <cell r="BN979">
            <v>0</v>
          </cell>
          <cell r="BO979">
            <v>0</v>
          </cell>
          <cell r="BP979">
            <v>0</v>
          </cell>
          <cell r="BQ979">
            <v>0</v>
          </cell>
          <cell r="BR979">
            <v>0</v>
          </cell>
          <cell r="BS979">
            <v>0</v>
          </cell>
          <cell r="BT979">
            <v>0</v>
          </cell>
          <cell r="BU979">
            <v>0</v>
          </cell>
          <cell r="BV979">
            <v>0</v>
          </cell>
          <cell r="BW979">
            <v>0</v>
          </cell>
          <cell r="BX979">
            <v>0</v>
          </cell>
          <cell r="BY979">
            <v>0</v>
          </cell>
          <cell r="BZ979">
            <v>0</v>
          </cell>
          <cell r="CA979">
            <v>0</v>
          </cell>
          <cell r="CB979">
            <v>0</v>
          </cell>
          <cell r="CC979">
            <v>0</v>
          </cell>
          <cell r="CD979">
            <v>0</v>
          </cell>
          <cell r="CE979">
            <v>0</v>
          </cell>
          <cell r="CF979">
            <v>0</v>
          </cell>
          <cell r="CG979">
            <v>0</v>
          </cell>
          <cell r="CH979">
            <v>0</v>
          </cell>
          <cell r="CI979">
            <v>0</v>
          </cell>
          <cell r="CJ979">
            <v>0</v>
          </cell>
          <cell r="CK979">
            <v>0</v>
          </cell>
          <cell r="CL979">
            <v>0</v>
          </cell>
          <cell r="CM979">
            <v>0</v>
          </cell>
          <cell r="CN979">
            <v>0</v>
          </cell>
          <cell r="CO979">
            <v>0</v>
          </cell>
          <cell r="CP979">
            <v>0</v>
          </cell>
          <cell r="CQ979">
            <v>0</v>
          </cell>
          <cell r="CR979">
            <v>0</v>
          </cell>
          <cell r="CS979">
            <v>0</v>
          </cell>
          <cell r="CT979">
            <v>0</v>
          </cell>
          <cell r="CU979">
            <v>0</v>
          </cell>
          <cell r="CV979">
            <v>0</v>
          </cell>
          <cell r="CW979">
            <v>0</v>
          </cell>
          <cell r="CX979">
            <v>0</v>
          </cell>
          <cell r="CY979">
            <v>0</v>
          </cell>
          <cell r="CZ979">
            <v>0</v>
          </cell>
          <cell r="DA979">
            <v>0</v>
          </cell>
          <cell r="DB979">
            <v>0</v>
          </cell>
          <cell r="DC979">
            <v>0</v>
          </cell>
          <cell r="DD979">
            <v>0</v>
          </cell>
          <cell r="DE979">
            <v>0</v>
          </cell>
          <cell r="DF979">
            <v>0</v>
          </cell>
          <cell r="DG979">
            <v>0</v>
          </cell>
          <cell r="DH979">
            <v>0</v>
          </cell>
          <cell r="DI979">
            <v>0</v>
          </cell>
          <cell r="DJ979">
            <v>0</v>
          </cell>
          <cell r="DK979">
            <v>0</v>
          </cell>
          <cell r="DL979">
            <v>0</v>
          </cell>
          <cell r="DM979">
            <v>0</v>
          </cell>
          <cell r="DN979">
            <v>0</v>
          </cell>
          <cell r="DO979">
            <v>0</v>
          </cell>
          <cell r="DP979">
            <v>0</v>
          </cell>
          <cell r="DQ979">
            <v>0</v>
          </cell>
          <cell r="DR979">
            <v>0</v>
          </cell>
          <cell r="DS979">
            <v>0</v>
          </cell>
          <cell r="DT979">
            <v>0</v>
          </cell>
          <cell r="DU979">
            <v>0</v>
          </cell>
          <cell r="DV979">
            <v>0</v>
          </cell>
          <cell r="DW979">
            <v>0</v>
          </cell>
          <cell r="DX979">
            <v>0</v>
          </cell>
          <cell r="DY979">
            <v>0</v>
          </cell>
          <cell r="DZ979">
            <v>0</v>
          </cell>
          <cell r="EA979">
            <v>0</v>
          </cell>
          <cell r="EB979">
            <v>0</v>
          </cell>
          <cell r="EC979">
            <v>0</v>
          </cell>
          <cell r="ED979">
            <v>0</v>
          </cell>
        </row>
        <row r="980"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0</v>
          </cell>
          <cell r="BH980">
            <v>0</v>
          </cell>
          <cell r="BI980">
            <v>0</v>
          </cell>
          <cell r="BJ980">
            <v>0</v>
          </cell>
          <cell r="BK980">
            <v>0</v>
          </cell>
          <cell r="BL980">
            <v>0</v>
          </cell>
          <cell r="BM980">
            <v>0</v>
          </cell>
          <cell r="BN980">
            <v>0</v>
          </cell>
          <cell r="BO980">
            <v>0</v>
          </cell>
          <cell r="BP980">
            <v>0</v>
          </cell>
          <cell r="BQ980">
            <v>0</v>
          </cell>
          <cell r="BR980">
            <v>0</v>
          </cell>
          <cell r="BS980">
            <v>0</v>
          </cell>
          <cell r="BT980">
            <v>0</v>
          </cell>
          <cell r="BU980">
            <v>0</v>
          </cell>
          <cell r="BV980">
            <v>0</v>
          </cell>
          <cell r="BW980">
            <v>0</v>
          </cell>
          <cell r="BX980">
            <v>0</v>
          </cell>
          <cell r="BY980">
            <v>0</v>
          </cell>
          <cell r="BZ980">
            <v>0</v>
          </cell>
          <cell r="CA980">
            <v>0</v>
          </cell>
          <cell r="CB980">
            <v>0</v>
          </cell>
          <cell r="CC980">
            <v>0</v>
          </cell>
          <cell r="CD980">
            <v>0</v>
          </cell>
          <cell r="CE980">
            <v>0</v>
          </cell>
          <cell r="CF980">
            <v>0</v>
          </cell>
          <cell r="CG980">
            <v>0</v>
          </cell>
          <cell r="CH980">
            <v>0</v>
          </cell>
          <cell r="CI980">
            <v>0</v>
          </cell>
          <cell r="CJ980">
            <v>0</v>
          </cell>
          <cell r="CK980">
            <v>0</v>
          </cell>
          <cell r="CL980">
            <v>0</v>
          </cell>
          <cell r="CM980">
            <v>0</v>
          </cell>
          <cell r="CN980">
            <v>0</v>
          </cell>
          <cell r="CO980">
            <v>0</v>
          </cell>
          <cell r="CP980">
            <v>0</v>
          </cell>
          <cell r="CQ980">
            <v>0</v>
          </cell>
          <cell r="CR980">
            <v>0</v>
          </cell>
          <cell r="CS980">
            <v>0</v>
          </cell>
          <cell r="CT980">
            <v>0</v>
          </cell>
          <cell r="CU980">
            <v>0</v>
          </cell>
          <cell r="CV980">
            <v>0</v>
          </cell>
          <cell r="CW980">
            <v>0</v>
          </cell>
          <cell r="CX980">
            <v>0</v>
          </cell>
          <cell r="CY980">
            <v>0</v>
          </cell>
          <cell r="CZ980">
            <v>0</v>
          </cell>
          <cell r="DA980">
            <v>0</v>
          </cell>
          <cell r="DB980">
            <v>0</v>
          </cell>
          <cell r="DC980">
            <v>0</v>
          </cell>
          <cell r="DD980">
            <v>0</v>
          </cell>
          <cell r="DE980">
            <v>0</v>
          </cell>
          <cell r="DF980">
            <v>0</v>
          </cell>
          <cell r="DG980">
            <v>0</v>
          </cell>
          <cell r="DH980">
            <v>0</v>
          </cell>
          <cell r="DI980">
            <v>0</v>
          </cell>
          <cell r="DJ980">
            <v>0</v>
          </cell>
          <cell r="DK980">
            <v>0</v>
          </cell>
          <cell r="DL980">
            <v>0</v>
          </cell>
          <cell r="DM980">
            <v>0</v>
          </cell>
          <cell r="DN980">
            <v>0</v>
          </cell>
          <cell r="DO980">
            <v>0</v>
          </cell>
          <cell r="DP980">
            <v>0</v>
          </cell>
          <cell r="DQ980">
            <v>0</v>
          </cell>
          <cell r="DR980">
            <v>0</v>
          </cell>
          <cell r="DS980">
            <v>0</v>
          </cell>
          <cell r="DT980">
            <v>0</v>
          </cell>
          <cell r="DU980">
            <v>0</v>
          </cell>
          <cell r="DV980">
            <v>0</v>
          </cell>
          <cell r="DW980">
            <v>0</v>
          </cell>
          <cell r="DX980">
            <v>0</v>
          </cell>
          <cell r="DY980">
            <v>0</v>
          </cell>
          <cell r="DZ980">
            <v>0</v>
          </cell>
          <cell r="EA980">
            <v>0</v>
          </cell>
          <cell r="EB980">
            <v>0</v>
          </cell>
          <cell r="EC980">
            <v>0</v>
          </cell>
          <cell r="ED980">
            <v>0</v>
          </cell>
        </row>
        <row r="981"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>
            <v>0</v>
          </cell>
          <cell r="BR981">
            <v>0</v>
          </cell>
          <cell r="BS981">
            <v>0</v>
          </cell>
          <cell r="BT981">
            <v>0</v>
          </cell>
          <cell r="BU981">
            <v>0</v>
          </cell>
          <cell r="BV981">
            <v>0</v>
          </cell>
          <cell r="BW981">
            <v>0</v>
          </cell>
          <cell r="BX981">
            <v>0</v>
          </cell>
          <cell r="BY981">
            <v>0</v>
          </cell>
          <cell r="BZ981">
            <v>0</v>
          </cell>
          <cell r="CA981">
            <v>0</v>
          </cell>
          <cell r="CB981">
            <v>0</v>
          </cell>
          <cell r="CC981">
            <v>0</v>
          </cell>
          <cell r="CD981">
            <v>0</v>
          </cell>
          <cell r="CE981">
            <v>0</v>
          </cell>
          <cell r="CF981">
            <v>0</v>
          </cell>
          <cell r="CG981">
            <v>0</v>
          </cell>
          <cell r="CH981">
            <v>0</v>
          </cell>
          <cell r="CI981">
            <v>0</v>
          </cell>
          <cell r="CJ981">
            <v>0</v>
          </cell>
          <cell r="CK981">
            <v>0</v>
          </cell>
          <cell r="CL981">
            <v>0</v>
          </cell>
          <cell r="CM981">
            <v>0</v>
          </cell>
          <cell r="CN981">
            <v>0</v>
          </cell>
          <cell r="CO981">
            <v>0</v>
          </cell>
          <cell r="CP981">
            <v>0</v>
          </cell>
          <cell r="CQ981">
            <v>0</v>
          </cell>
          <cell r="CR981">
            <v>0</v>
          </cell>
          <cell r="CS981">
            <v>0</v>
          </cell>
          <cell r="CT981">
            <v>0</v>
          </cell>
          <cell r="CU981">
            <v>0</v>
          </cell>
          <cell r="CV981">
            <v>0</v>
          </cell>
          <cell r="CW981">
            <v>0</v>
          </cell>
          <cell r="CX981">
            <v>0</v>
          </cell>
          <cell r="CY981">
            <v>0</v>
          </cell>
          <cell r="CZ981">
            <v>0</v>
          </cell>
          <cell r="DA981">
            <v>0</v>
          </cell>
          <cell r="DB981">
            <v>0</v>
          </cell>
          <cell r="DC981">
            <v>0</v>
          </cell>
          <cell r="DD981">
            <v>0</v>
          </cell>
          <cell r="DE981">
            <v>0</v>
          </cell>
          <cell r="DF981">
            <v>0</v>
          </cell>
          <cell r="DG981">
            <v>0</v>
          </cell>
          <cell r="DH981">
            <v>0</v>
          </cell>
          <cell r="DI981">
            <v>0</v>
          </cell>
          <cell r="DJ981">
            <v>0</v>
          </cell>
          <cell r="DK981">
            <v>0</v>
          </cell>
          <cell r="DL981">
            <v>0</v>
          </cell>
          <cell r="DM981">
            <v>0</v>
          </cell>
          <cell r="DN981">
            <v>0</v>
          </cell>
          <cell r="DO981">
            <v>0</v>
          </cell>
          <cell r="DP981">
            <v>0</v>
          </cell>
          <cell r="DQ981">
            <v>0</v>
          </cell>
          <cell r="DR981">
            <v>0</v>
          </cell>
          <cell r="DS981">
            <v>0</v>
          </cell>
          <cell r="DT981">
            <v>0</v>
          </cell>
          <cell r="DU981">
            <v>0</v>
          </cell>
          <cell r="DV981">
            <v>0</v>
          </cell>
          <cell r="DW981">
            <v>0</v>
          </cell>
          <cell r="DX981">
            <v>0</v>
          </cell>
          <cell r="DY981">
            <v>0</v>
          </cell>
          <cell r="DZ981">
            <v>0</v>
          </cell>
          <cell r="EA981">
            <v>0</v>
          </cell>
          <cell r="EB981">
            <v>0</v>
          </cell>
          <cell r="EC981">
            <v>0</v>
          </cell>
          <cell r="ED981">
            <v>0</v>
          </cell>
        </row>
        <row r="983"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0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0</v>
          </cell>
          <cell r="AX983">
            <v>0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0</v>
          </cell>
          <cell r="BD983">
            <v>0</v>
          </cell>
          <cell r="BE983">
            <v>0</v>
          </cell>
          <cell r="BF983">
            <v>0</v>
          </cell>
          <cell r="BG983">
            <v>0</v>
          </cell>
          <cell r="BH983">
            <v>0</v>
          </cell>
          <cell r="BI983">
            <v>0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  <cell r="BO983">
            <v>0</v>
          </cell>
          <cell r="BP983">
            <v>0</v>
          </cell>
          <cell r="BQ983">
            <v>0</v>
          </cell>
          <cell r="BR983">
            <v>0</v>
          </cell>
          <cell r="BS983">
            <v>0</v>
          </cell>
          <cell r="BT983">
            <v>0</v>
          </cell>
          <cell r="BU983">
            <v>0</v>
          </cell>
          <cell r="BV983">
            <v>0</v>
          </cell>
          <cell r="BW983">
            <v>0</v>
          </cell>
          <cell r="BX983">
            <v>0</v>
          </cell>
          <cell r="BY983">
            <v>0</v>
          </cell>
          <cell r="BZ983">
            <v>0</v>
          </cell>
          <cell r="CA983">
            <v>0</v>
          </cell>
          <cell r="CB983">
            <v>0</v>
          </cell>
          <cell r="CC983">
            <v>0</v>
          </cell>
          <cell r="CD983">
            <v>0</v>
          </cell>
          <cell r="CE983">
            <v>0</v>
          </cell>
          <cell r="CF983">
            <v>0</v>
          </cell>
          <cell r="CG983">
            <v>0</v>
          </cell>
          <cell r="CH983">
            <v>0</v>
          </cell>
          <cell r="CI983">
            <v>0</v>
          </cell>
          <cell r="CJ983">
            <v>0</v>
          </cell>
          <cell r="CK983">
            <v>0</v>
          </cell>
          <cell r="CL983">
            <v>0</v>
          </cell>
          <cell r="CM983">
            <v>0</v>
          </cell>
          <cell r="CN983">
            <v>0</v>
          </cell>
          <cell r="CO983">
            <v>0</v>
          </cell>
          <cell r="CP983">
            <v>0</v>
          </cell>
          <cell r="CQ983">
            <v>0</v>
          </cell>
          <cell r="CR983">
            <v>0</v>
          </cell>
          <cell r="CS983">
            <v>0</v>
          </cell>
          <cell r="CT983">
            <v>0</v>
          </cell>
          <cell r="CU983">
            <v>0</v>
          </cell>
          <cell r="CV983">
            <v>0</v>
          </cell>
          <cell r="CW983">
            <v>0</v>
          </cell>
          <cell r="CX983">
            <v>0</v>
          </cell>
          <cell r="CY983">
            <v>0</v>
          </cell>
          <cell r="CZ983">
            <v>0</v>
          </cell>
          <cell r="DA983">
            <v>0</v>
          </cell>
          <cell r="DB983">
            <v>0</v>
          </cell>
          <cell r="DC983">
            <v>0</v>
          </cell>
          <cell r="DD983">
            <v>0</v>
          </cell>
          <cell r="DE983">
            <v>0</v>
          </cell>
          <cell r="DF983">
            <v>0</v>
          </cell>
          <cell r="DG983">
            <v>0</v>
          </cell>
          <cell r="DH983">
            <v>0</v>
          </cell>
          <cell r="DI983">
            <v>0</v>
          </cell>
          <cell r="DJ983">
            <v>0</v>
          </cell>
          <cell r="DK983">
            <v>0</v>
          </cell>
          <cell r="DL983">
            <v>0</v>
          </cell>
          <cell r="DM983">
            <v>0</v>
          </cell>
          <cell r="DN983">
            <v>0</v>
          </cell>
          <cell r="DO983">
            <v>0</v>
          </cell>
          <cell r="DP983">
            <v>0</v>
          </cell>
          <cell r="DQ983">
            <v>0</v>
          </cell>
          <cell r="DR983">
            <v>0</v>
          </cell>
          <cell r="DS983">
            <v>0</v>
          </cell>
          <cell r="DT983">
            <v>0</v>
          </cell>
          <cell r="DU983">
            <v>0</v>
          </cell>
          <cell r="DV983">
            <v>0</v>
          </cell>
          <cell r="DW983">
            <v>0</v>
          </cell>
          <cell r="DX983">
            <v>0</v>
          </cell>
          <cell r="DY983">
            <v>0</v>
          </cell>
          <cell r="DZ983">
            <v>0</v>
          </cell>
          <cell r="EA983">
            <v>0</v>
          </cell>
          <cell r="EB983">
            <v>0</v>
          </cell>
          <cell r="EC983">
            <v>0</v>
          </cell>
          <cell r="ED983">
            <v>0</v>
          </cell>
        </row>
        <row r="986"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0</v>
          </cell>
          <cell r="AX986">
            <v>0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0</v>
          </cell>
          <cell r="BD986">
            <v>0</v>
          </cell>
          <cell r="BE986">
            <v>0</v>
          </cell>
          <cell r="BF986">
            <v>0</v>
          </cell>
          <cell r="BG986">
            <v>0</v>
          </cell>
          <cell r="BH986">
            <v>0</v>
          </cell>
          <cell r="BI986">
            <v>0</v>
          </cell>
          <cell r="BJ986">
            <v>0</v>
          </cell>
          <cell r="BK986">
            <v>0</v>
          </cell>
          <cell r="BL986">
            <v>0</v>
          </cell>
          <cell r="BM986">
            <v>0</v>
          </cell>
          <cell r="BN986">
            <v>0</v>
          </cell>
          <cell r="BO986">
            <v>0</v>
          </cell>
          <cell r="BP986">
            <v>0</v>
          </cell>
          <cell r="BQ986">
            <v>0</v>
          </cell>
          <cell r="BR986">
            <v>0</v>
          </cell>
          <cell r="BS986">
            <v>0</v>
          </cell>
          <cell r="BT986">
            <v>0</v>
          </cell>
          <cell r="BU986">
            <v>0</v>
          </cell>
          <cell r="BV986">
            <v>0</v>
          </cell>
          <cell r="BW986">
            <v>0</v>
          </cell>
          <cell r="BX986">
            <v>0</v>
          </cell>
          <cell r="BY986">
            <v>0</v>
          </cell>
          <cell r="BZ986">
            <v>0</v>
          </cell>
          <cell r="CA986">
            <v>0</v>
          </cell>
          <cell r="CB986">
            <v>0</v>
          </cell>
          <cell r="CC986">
            <v>0</v>
          </cell>
          <cell r="CD986">
            <v>0</v>
          </cell>
          <cell r="CE986">
            <v>0</v>
          </cell>
          <cell r="CF986">
            <v>0</v>
          </cell>
          <cell r="CG986">
            <v>0</v>
          </cell>
          <cell r="CH986">
            <v>0</v>
          </cell>
          <cell r="CI986">
            <v>0</v>
          </cell>
          <cell r="CJ986">
            <v>0</v>
          </cell>
          <cell r="CK986">
            <v>0</v>
          </cell>
          <cell r="CL986">
            <v>0</v>
          </cell>
          <cell r="CM986">
            <v>0</v>
          </cell>
          <cell r="CN986">
            <v>0</v>
          </cell>
          <cell r="CO986">
            <v>0</v>
          </cell>
          <cell r="CP986">
            <v>0</v>
          </cell>
          <cell r="CQ986">
            <v>0</v>
          </cell>
          <cell r="CR986">
            <v>0</v>
          </cell>
          <cell r="CS986">
            <v>0</v>
          </cell>
          <cell r="CT986">
            <v>0</v>
          </cell>
          <cell r="CU986">
            <v>0</v>
          </cell>
          <cell r="CV986">
            <v>0</v>
          </cell>
          <cell r="CW986">
            <v>0</v>
          </cell>
          <cell r="CX986">
            <v>0</v>
          </cell>
          <cell r="CY986">
            <v>0</v>
          </cell>
          <cell r="CZ986">
            <v>0</v>
          </cell>
          <cell r="DA986">
            <v>0</v>
          </cell>
          <cell r="DB986">
            <v>0</v>
          </cell>
          <cell r="DC986">
            <v>0</v>
          </cell>
          <cell r="DD986">
            <v>0</v>
          </cell>
          <cell r="DE986">
            <v>0</v>
          </cell>
          <cell r="DF986">
            <v>0</v>
          </cell>
          <cell r="DG986">
            <v>0</v>
          </cell>
          <cell r="DH986">
            <v>0</v>
          </cell>
          <cell r="DI986">
            <v>0</v>
          </cell>
          <cell r="DJ986">
            <v>0</v>
          </cell>
          <cell r="DK986">
            <v>0</v>
          </cell>
          <cell r="DL986">
            <v>0</v>
          </cell>
          <cell r="DM986">
            <v>0</v>
          </cell>
          <cell r="DN986">
            <v>0</v>
          </cell>
          <cell r="DO986">
            <v>0</v>
          </cell>
          <cell r="DP986">
            <v>0</v>
          </cell>
          <cell r="DQ986">
            <v>0</v>
          </cell>
          <cell r="DR986">
            <v>0</v>
          </cell>
          <cell r="DS986">
            <v>0</v>
          </cell>
          <cell r="DT986">
            <v>0</v>
          </cell>
          <cell r="DU986">
            <v>0</v>
          </cell>
          <cell r="DV986">
            <v>0</v>
          </cell>
          <cell r="DW986">
            <v>0</v>
          </cell>
          <cell r="DX986">
            <v>0</v>
          </cell>
          <cell r="DY986">
            <v>0</v>
          </cell>
          <cell r="DZ986">
            <v>0</v>
          </cell>
          <cell r="EA986">
            <v>0</v>
          </cell>
          <cell r="EB986">
            <v>0</v>
          </cell>
          <cell r="EC986">
            <v>0</v>
          </cell>
          <cell r="ED986">
            <v>0</v>
          </cell>
        </row>
        <row r="987"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  <cell r="BD987">
            <v>0</v>
          </cell>
          <cell r="BE987">
            <v>0</v>
          </cell>
          <cell r="BF987">
            <v>0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  <cell r="BN987">
            <v>0</v>
          </cell>
          <cell r="BO987">
            <v>0</v>
          </cell>
          <cell r="BP987">
            <v>0</v>
          </cell>
          <cell r="BQ987">
            <v>0</v>
          </cell>
          <cell r="BR987">
            <v>0</v>
          </cell>
          <cell r="BS987">
            <v>0</v>
          </cell>
          <cell r="BT987">
            <v>0</v>
          </cell>
          <cell r="BU987">
            <v>0</v>
          </cell>
          <cell r="BV987">
            <v>0</v>
          </cell>
          <cell r="BW987">
            <v>0</v>
          </cell>
          <cell r="BX987">
            <v>0</v>
          </cell>
          <cell r="BY987">
            <v>0</v>
          </cell>
          <cell r="BZ987">
            <v>0</v>
          </cell>
          <cell r="CA987">
            <v>0</v>
          </cell>
          <cell r="CB987">
            <v>0</v>
          </cell>
          <cell r="CC987">
            <v>0</v>
          </cell>
          <cell r="CD987">
            <v>0</v>
          </cell>
          <cell r="CE987">
            <v>0</v>
          </cell>
          <cell r="CF987">
            <v>0</v>
          </cell>
          <cell r="CG987">
            <v>0</v>
          </cell>
          <cell r="CH987">
            <v>0</v>
          </cell>
          <cell r="CI987">
            <v>0</v>
          </cell>
          <cell r="CJ987">
            <v>0</v>
          </cell>
          <cell r="CK987">
            <v>0</v>
          </cell>
          <cell r="CL987">
            <v>0</v>
          </cell>
          <cell r="CM987">
            <v>0</v>
          </cell>
          <cell r="CN987">
            <v>0</v>
          </cell>
          <cell r="CO987">
            <v>0</v>
          </cell>
          <cell r="CP987">
            <v>0</v>
          </cell>
          <cell r="CQ987">
            <v>0</v>
          </cell>
          <cell r="CR987">
            <v>0</v>
          </cell>
          <cell r="CS987">
            <v>0</v>
          </cell>
          <cell r="CT987">
            <v>0</v>
          </cell>
          <cell r="CU987">
            <v>0</v>
          </cell>
          <cell r="CV987">
            <v>0</v>
          </cell>
          <cell r="CW987">
            <v>0</v>
          </cell>
          <cell r="CX987">
            <v>0</v>
          </cell>
          <cell r="CY987">
            <v>0</v>
          </cell>
          <cell r="CZ987">
            <v>0</v>
          </cell>
          <cell r="DA987">
            <v>0</v>
          </cell>
          <cell r="DB987">
            <v>0</v>
          </cell>
          <cell r="DC987">
            <v>0</v>
          </cell>
          <cell r="DD987">
            <v>0</v>
          </cell>
          <cell r="DE987">
            <v>0</v>
          </cell>
          <cell r="DF987">
            <v>0</v>
          </cell>
          <cell r="DG987">
            <v>0</v>
          </cell>
          <cell r="DH987">
            <v>0</v>
          </cell>
          <cell r="DI987">
            <v>0</v>
          </cell>
          <cell r="DJ987">
            <v>0</v>
          </cell>
          <cell r="DK987">
            <v>0</v>
          </cell>
          <cell r="DL987">
            <v>0</v>
          </cell>
          <cell r="DM987">
            <v>0</v>
          </cell>
          <cell r="DN987">
            <v>0</v>
          </cell>
          <cell r="DO987">
            <v>0</v>
          </cell>
          <cell r="DP987">
            <v>0</v>
          </cell>
          <cell r="DQ987">
            <v>0</v>
          </cell>
          <cell r="DR987">
            <v>0</v>
          </cell>
          <cell r="DS987">
            <v>0</v>
          </cell>
          <cell r="DT987">
            <v>0</v>
          </cell>
          <cell r="DU987">
            <v>0</v>
          </cell>
          <cell r="DV987">
            <v>0</v>
          </cell>
          <cell r="DW987">
            <v>0</v>
          </cell>
          <cell r="DX987">
            <v>0</v>
          </cell>
          <cell r="DY987">
            <v>0</v>
          </cell>
          <cell r="DZ987">
            <v>0</v>
          </cell>
          <cell r="EA987">
            <v>0</v>
          </cell>
          <cell r="EB987">
            <v>0</v>
          </cell>
          <cell r="EC987">
            <v>0</v>
          </cell>
          <cell r="ED987">
            <v>0</v>
          </cell>
        </row>
        <row r="988"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0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0</v>
          </cell>
          <cell r="BD988">
            <v>0</v>
          </cell>
          <cell r="BE988">
            <v>0</v>
          </cell>
          <cell r="BF988">
            <v>0</v>
          </cell>
          <cell r="BG988">
            <v>0</v>
          </cell>
          <cell r="BH988">
            <v>0</v>
          </cell>
          <cell r="BI988">
            <v>0</v>
          </cell>
          <cell r="BJ988">
            <v>0</v>
          </cell>
          <cell r="BK988">
            <v>0</v>
          </cell>
          <cell r="BL988">
            <v>0</v>
          </cell>
          <cell r="BM988">
            <v>0</v>
          </cell>
          <cell r="BN988">
            <v>0</v>
          </cell>
          <cell r="BO988">
            <v>0</v>
          </cell>
          <cell r="BP988">
            <v>0</v>
          </cell>
          <cell r="BQ988">
            <v>0</v>
          </cell>
          <cell r="BR988">
            <v>0</v>
          </cell>
          <cell r="BS988">
            <v>0</v>
          </cell>
          <cell r="BT988">
            <v>0</v>
          </cell>
          <cell r="BU988">
            <v>0</v>
          </cell>
          <cell r="BV988">
            <v>0</v>
          </cell>
          <cell r="BW988">
            <v>0</v>
          </cell>
          <cell r="BX988">
            <v>0</v>
          </cell>
          <cell r="BY988">
            <v>0</v>
          </cell>
          <cell r="BZ988">
            <v>0</v>
          </cell>
          <cell r="CA988">
            <v>0</v>
          </cell>
          <cell r="CB988">
            <v>0</v>
          </cell>
          <cell r="CC988">
            <v>0</v>
          </cell>
          <cell r="CD988">
            <v>0</v>
          </cell>
          <cell r="CE988">
            <v>0</v>
          </cell>
          <cell r="CF988">
            <v>0</v>
          </cell>
          <cell r="CG988">
            <v>0</v>
          </cell>
          <cell r="CH988">
            <v>0</v>
          </cell>
          <cell r="CI988">
            <v>0</v>
          </cell>
          <cell r="CJ988">
            <v>0</v>
          </cell>
          <cell r="CK988">
            <v>0</v>
          </cell>
          <cell r="CL988">
            <v>0</v>
          </cell>
          <cell r="CM988">
            <v>0</v>
          </cell>
          <cell r="CN988">
            <v>0</v>
          </cell>
          <cell r="CO988">
            <v>0</v>
          </cell>
          <cell r="CP988">
            <v>0</v>
          </cell>
          <cell r="CQ988">
            <v>0</v>
          </cell>
          <cell r="CR988">
            <v>0</v>
          </cell>
          <cell r="CS988">
            <v>0</v>
          </cell>
          <cell r="CT988">
            <v>0</v>
          </cell>
          <cell r="CU988">
            <v>0</v>
          </cell>
          <cell r="CV988">
            <v>0</v>
          </cell>
          <cell r="CW988">
            <v>0</v>
          </cell>
          <cell r="CX988">
            <v>0</v>
          </cell>
          <cell r="CY988">
            <v>0</v>
          </cell>
          <cell r="CZ988">
            <v>0</v>
          </cell>
          <cell r="DA988">
            <v>0</v>
          </cell>
          <cell r="DB988">
            <v>0</v>
          </cell>
          <cell r="DC988">
            <v>0</v>
          </cell>
          <cell r="DD988">
            <v>0</v>
          </cell>
          <cell r="DE988">
            <v>0</v>
          </cell>
          <cell r="DF988">
            <v>0</v>
          </cell>
          <cell r="DG988">
            <v>0</v>
          </cell>
          <cell r="DH988">
            <v>0</v>
          </cell>
          <cell r="DI988">
            <v>0</v>
          </cell>
          <cell r="DJ988">
            <v>0</v>
          </cell>
          <cell r="DK988">
            <v>0</v>
          </cell>
          <cell r="DL988">
            <v>0</v>
          </cell>
          <cell r="DM988">
            <v>0</v>
          </cell>
          <cell r="DN988">
            <v>0</v>
          </cell>
          <cell r="DO988">
            <v>0</v>
          </cell>
          <cell r="DP988">
            <v>0</v>
          </cell>
          <cell r="DQ988">
            <v>0</v>
          </cell>
          <cell r="DR988">
            <v>0</v>
          </cell>
          <cell r="DS988">
            <v>0</v>
          </cell>
          <cell r="DT988">
            <v>0</v>
          </cell>
          <cell r="DU988">
            <v>0</v>
          </cell>
          <cell r="DV988">
            <v>0</v>
          </cell>
          <cell r="DW988">
            <v>0</v>
          </cell>
          <cell r="DX988">
            <v>0</v>
          </cell>
          <cell r="DY988">
            <v>0</v>
          </cell>
          <cell r="DZ988">
            <v>0</v>
          </cell>
          <cell r="EA988">
            <v>0</v>
          </cell>
          <cell r="EB988">
            <v>0</v>
          </cell>
          <cell r="EC988">
            <v>0</v>
          </cell>
          <cell r="ED988">
            <v>0</v>
          </cell>
        </row>
        <row r="989"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  <cell r="BQ989">
            <v>0</v>
          </cell>
          <cell r="BR989">
            <v>0</v>
          </cell>
          <cell r="BS989">
            <v>0</v>
          </cell>
          <cell r="BT989">
            <v>0</v>
          </cell>
          <cell r="BU989">
            <v>0</v>
          </cell>
          <cell r="BV989">
            <v>0</v>
          </cell>
          <cell r="BW989">
            <v>0</v>
          </cell>
          <cell r="BX989">
            <v>0</v>
          </cell>
          <cell r="BY989">
            <v>0</v>
          </cell>
          <cell r="BZ989">
            <v>0</v>
          </cell>
          <cell r="CA989">
            <v>0</v>
          </cell>
          <cell r="CB989">
            <v>0</v>
          </cell>
          <cell r="CC989">
            <v>0</v>
          </cell>
          <cell r="CD989">
            <v>0</v>
          </cell>
          <cell r="CE989">
            <v>0</v>
          </cell>
          <cell r="CF989">
            <v>0</v>
          </cell>
          <cell r="CG989">
            <v>0</v>
          </cell>
          <cell r="CH989">
            <v>0</v>
          </cell>
          <cell r="CI989">
            <v>0</v>
          </cell>
          <cell r="CJ989">
            <v>0</v>
          </cell>
          <cell r="CK989">
            <v>0</v>
          </cell>
          <cell r="CL989">
            <v>0</v>
          </cell>
          <cell r="CM989">
            <v>0</v>
          </cell>
          <cell r="CN989">
            <v>0</v>
          </cell>
          <cell r="CO989">
            <v>0</v>
          </cell>
          <cell r="CP989">
            <v>0</v>
          </cell>
          <cell r="CQ989">
            <v>0</v>
          </cell>
          <cell r="CR989">
            <v>0</v>
          </cell>
          <cell r="CS989">
            <v>0</v>
          </cell>
          <cell r="CT989">
            <v>0</v>
          </cell>
          <cell r="CU989">
            <v>0</v>
          </cell>
          <cell r="CV989">
            <v>0</v>
          </cell>
          <cell r="CW989">
            <v>0</v>
          </cell>
          <cell r="CX989">
            <v>0</v>
          </cell>
          <cell r="CY989">
            <v>0</v>
          </cell>
          <cell r="CZ989">
            <v>0</v>
          </cell>
          <cell r="DA989">
            <v>0</v>
          </cell>
          <cell r="DB989">
            <v>0</v>
          </cell>
          <cell r="DC989">
            <v>0</v>
          </cell>
          <cell r="DD989">
            <v>0</v>
          </cell>
          <cell r="DE989">
            <v>0</v>
          </cell>
          <cell r="DF989">
            <v>0</v>
          </cell>
          <cell r="DG989">
            <v>0</v>
          </cell>
          <cell r="DH989">
            <v>0</v>
          </cell>
          <cell r="DI989">
            <v>0</v>
          </cell>
          <cell r="DJ989">
            <v>0</v>
          </cell>
          <cell r="DK989">
            <v>0</v>
          </cell>
          <cell r="DL989">
            <v>0</v>
          </cell>
          <cell r="DM989">
            <v>0</v>
          </cell>
          <cell r="DN989">
            <v>0</v>
          </cell>
          <cell r="DO989">
            <v>0</v>
          </cell>
          <cell r="DP989">
            <v>0</v>
          </cell>
          <cell r="DQ989">
            <v>0</v>
          </cell>
          <cell r="DR989">
            <v>0</v>
          </cell>
          <cell r="DS989">
            <v>0</v>
          </cell>
          <cell r="DT989">
            <v>0</v>
          </cell>
          <cell r="DU989">
            <v>0</v>
          </cell>
          <cell r="DV989">
            <v>0</v>
          </cell>
          <cell r="DW989">
            <v>0</v>
          </cell>
          <cell r="DX989">
            <v>0</v>
          </cell>
          <cell r="DY989">
            <v>0</v>
          </cell>
          <cell r="DZ989">
            <v>0</v>
          </cell>
          <cell r="EA989">
            <v>0</v>
          </cell>
          <cell r="EB989">
            <v>0</v>
          </cell>
          <cell r="EC989">
            <v>0</v>
          </cell>
          <cell r="ED989">
            <v>0</v>
          </cell>
        </row>
        <row r="990"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O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>
            <v>0</v>
          </cell>
          <cell r="BH990">
            <v>0</v>
          </cell>
          <cell r="BI990">
            <v>0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</v>
          </cell>
          <cell r="BQ990">
            <v>0</v>
          </cell>
          <cell r="BR990">
            <v>0</v>
          </cell>
          <cell r="BS990">
            <v>0</v>
          </cell>
          <cell r="BT990">
            <v>0</v>
          </cell>
          <cell r="BU990">
            <v>0</v>
          </cell>
          <cell r="BV990">
            <v>0</v>
          </cell>
          <cell r="BW990">
            <v>0</v>
          </cell>
          <cell r="BX990">
            <v>0</v>
          </cell>
          <cell r="BY990">
            <v>0</v>
          </cell>
          <cell r="BZ990">
            <v>0</v>
          </cell>
          <cell r="CA990">
            <v>0</v>
          </cell>
          <cell r="CB990">
            <v>0</v>
          </cell>
          <cell r="CC990">
            <v>0</v>
          </cell>
          <cell r="CD990">
            <v>0</v>
          </cell>
          <cell r="CE990">
            <v>0</v>
          </cell>
          <cell r="CF990">
            <v>0</v>
          </cell>
          <cell r="CG990">
            <v>0</v>
          </cell>
          <cell r="CH990">
            <v>0</v>
          </cell>
          <cell r="CI990">
            <v>0</v>
          </cell>
          <cell r="CJ990">
            <v>0</v>
          </cell>
          <cell r="CK990">
            <v>0</v>
          </cell>
          <cell r="CL990">
            <v>0</v>
          </cell>
          <cell r="CM990">
            <v>0</v>
          </cell>
          <cell r="CN990">
            <v>0</v>
          </cell>
          <cell r="CO990">
            <v>0</v>
          </cell>
          <cell r="CP990">
            <v>0</v>
          </cell>
          <cell r="CQ990">
            <v>0</v>
          </cell>
          <cell r="CR990">
            <v>0</v>
          </cell>
          <cell r="CS990">
            <v>0</v>
          </cell>
          <cell r="CT990">
            <v>0</v>
          </cell>
          <cell r="CU990">
            <v>0</v>
          </cell>
          <cell r="CV990">
            <v>0</v>
          </cell>
          <cell r="CW990">
            <v>0</v>
          </cell>
          <cell r="CX990">
            <v>0</v>
          </cell>
          <cell r="CY990">
            <v>0</v>
          </cell>
          <cell r="CZ990">
            <v>0</v>
          </cell>
          <cell r="DA990">
            <v>0</v>
          </cell>
          <cell r="DB990">
            <v>0</v>
          </cell>
          <cell r="DC990">
            <v>0</v>
          </cell>
          <cell r="DD990">
            <v>0</v>
          </cell>
          <cell r="DE990">
            <v>0</v>
          </cell>
          <cell r="DF990">
            <v>0</v>
          </cell>
          <cell r="DG990">
            <v>0</v>
          </cell>
          <cell r="DH990">
            <v>0</v>
          </cell>
          <cell r="DI990">
            <v>0</v>
          </cell>
          <cell r="DJ990">
            <v>0</v>
          </cell>
          <cell r="DK990">
            <v>0</v>
          </cell>
          <cell r="DL990">
            <v>0</v>
          </cell>
          <cell r="DM990">
            <v>0</v>
          </cell>
          <cell r="DN990">
            <v>0</v>
          </cell>
          <cell r="DO990">
            <v>0</v>
          </cell>
          <cell r="DP990">
            <v>0</v>
          </cell>
          <cell r="DQ990">
            <v>0</v>
          </cell>
          <cell r="DR990">
            <v>0</v>
          </cell>
          <cell r="DS990">
            <v>0</v>
          </cell>
          <cell r="DT990">
            <v>0</v>
          </cell>
          <cell r="DU990">
            <v>0</v>
          </cell>
          <cell r="DV990">
            <v>0</v>
          </cell>
          <cell r="DW990">
            <v>0</v>
          </cell>
          <cell r="DX990">
            <v>0</v>
          </cell>
          <cell r="DY990">
            <v>0</v>
          </cell>
          <cell r="DZ990">
            <v>0</v>
          </cell>
          <cell r="EA990">
            <v>0</v>
          </cell>
          <cell r="EB990">
            <v>0</v>
          </cell>
          <cell r="EC990">
            <v>0</v>
          </cell>
          <cell r="ED990">
            <v>0</v>
          </cell>
        </row>
        <row r="991"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0</v>
          </cell>
          <cell r="AO991">
            <v>0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T991">
            <v>0</v>
          </cell>
          <cell r="AU991">
            <v>0</v>
          </cell>
          <cell r="AV991">
            <v>0</v>
          </cell>
          <cell r="AW991">
            <v>0</v>
          </cell>
          <cell r="AX991">
            <v>0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0</v>
          </cell>
          <cell r="BD991">
            <v>0</v>
          </cell>
          <cell r="BE991">
            <v>0</v>
          </cell>
          <cell r="BF991">
            <v>0</v>
          </cell>
          <cell r="BG991">
            <v>0</v>
          </cell>
          <cell r="BH991">
            <v>0</v>
          </cell>
          <cell r="BI991">
            <v>0</v>
          </cell>
          <cell r="BJ991">
            <v>0</v>
          </cell>
          <cell r="BK991">
            <v>0</v>
          </cell>
          <cell r="BL991">
            <v>0</v>
          </cell>
          <cell r="BM991">
            <v>0</v>
          </cell>
          <cell r="BN991">
            <v>0</v>
          </cell>
          <cell r="BO991">
            <v>0</v>
          </cell>
          <cell r="BP991">
            <v>0</v>
          </cell>
          <cell r="BQ991">
            <v>0</v>
          </cell>
          <cell r="BR991">
            <v>0</v>
          </cell>
          <cell r="BS991">
            <v>0</v>
          </cell>
          <cell r="BT991">
            <v>0</v>
          </cell>
          <cell r="BU991">
            <v>0</v>
          </cell>
          <cell r="BV991">
            <v>0</v>
          </cell>
          <cell r="BW991">
            <v>0</v>
          </cell>
          <cell r="BX991">
            <v>0</v>
          </cell>
          <cell r="BY991">
            <v>0</v>
          </cell>
          <cell r="BZ991">
            <v>0</v>
          </cell>
          <cell r="CA991">
            <v>0</v>
          </cell>
          <cell r="CB991">
            <v>0</v>
          </cell>
          <cell r="CC991">
            <v>0</v>
          </cell>
          <cell r="CD991">
            <v>0</v>
          </cell>
          <cell r="CE991">
            <v>0</v>
          </cell>
          <cell r="CF991">
            <v>0</v>
          </cell>
          <cell r="CG991">
            <v>0</v>
          </cell>
          <cell r="CH991">
            <v>0</v>
          </cell>
          <cell r="CI991">
            <v>0</v>
          </cell>
          <cell r="CJ991">
            <v>0</v>
          </cell>
          <cell r="CK991">
            <v>0</v>
          </cell>
          <cell r="CL991">
            <v>0</v>
          </cell>
          <cell r="CM991">
            <v>0</v>
          </cell>
          <cell r="CN991">
            <v>0</v>
          </cell>
          <cell r="CO991">
            <v>0</v>
          </cell>
          <cell r="CP991">
            <v>0</v>
          </cell>
          <cell r="CQ991">
            <v>0</v>
          </cell>
          <cell r="CR991">
            <v>0</v>
          </cell>
          <cell r="CS991">
            <v>0</v>
          </cell>
          <cell r="CT991">
            <v>0</v>
          </cell>
          <cell r="CU991">
            <v>0</v>
          </cell>
          <cell r="CV991">
            <v>0</v>
          </cell>
          <cell r="CW991">
            <v>0</v>
          </cell>
          <cell r="CX991">
            <v>0</v>
          </cell>
          <cell r="CY991">
            <v>0</v>
          </cell>
          <cell r="CZ991">
            <v>0</v>
          </cell>
          <cell r="DA991">
            <v>0</v>
          </cell>
          <cell r="DB991">
            <v>0</v>
          </cell>
          <cell r="DC991">
            <v>0</v>
          </cell>
          <cell r="DD991">
            <v>0</v>
          </cell>
          <cell r="DE991">
            <v>0</v>
          </cell>
          <cell r="DF991">
            <v>0</v>
          </cell>
          <cell r="DG991">
            <v>0</v>
          </cell>
          <cell r="DH991">
            <v>0</v>
          </cell>
          <cell r="DI991">
            <v>0</v>
          </cell>
          <cell r="DJ991">
            <v>0</v>
          </cell>
          <cell r="DK991">
            <v>0</v>
          </cell>
          <cell r="DL991">
            <v>0</v>
          </cell>
          <cell r="DM991">
            <v>0</v>
          </cell>
          <cell r="DN991">
            <v>0</v>
          </cell>
          <cell r="DO991">
            <v>0</v>
          </cell>
          <cell r="DP991">
            <v>0</v>
          </cell>
          <cell r="DQ991">
            <v>0</v>
          </cell>
          <cell r="DR991">
            <v>0</v>
          </cell>
          <cell r="DS991">
            <v>0</v>
          </cell>
          <cell r="DT991">
            <v>0</v>
          </cell>
          <cell r="DU991">
            <v>0</v>
          </cell>
          <cell r="DV991">
            <v>0</v>
          </cell>
          <cell r="DW991">
            <v>0</v>
          </cell>
          <cell r="DX991">
            <v>0</v>
          </cell>
          <cell r="DY991">
            <v>0</v>
          </cell>
          <cell r="DZ991">
            <v>0</v>
          </cell>
          <cell r="EA991">
            <v>0</v>
          </cell>
          <cell r="EB991">
            <v>0</v>
          </cell>
          <cell r="EC991">
            <v>0</v>
          </cell>
          <cell r="ED991">
            <v>0</v>
          </cell>
        </row>
        <row r="992"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0</v>
          </cell>
          <cell r="AO992">
            <v>0</v>
          </cell>
          <cell r="AP992">
            <v>0</v>
          </cell>
          <cell r="AQ992">
            <v>0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0</v>
          </cell>
          <cell r="AW992">
            <v>0</v>
          </cell>
          <cell r="AX992">
            <v>0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0</v>
          </cell>
          <cell r="BD992">
            <v>0</v>
          </cell>
          <cell r="BE992">
            <v>0</v>
          </cell>
          <cell r="BF992">
            <v>0</v>
          </cell>
          <cell r="BG992">
            <v>0</v>
          </cell>
          <cell r="BH992">
            <v>0</v>
          </cell>
          <cell r="BI992">
            <v>0</v>
          </cell>
          <cell r="BJ992">
            <v>0</v>
          </cell>
          <cell r="BK992">
            <v>0</v>
          </cell>
          <cell r="BL992">
            <v>0</v>
          </cell>
          <cell r="BM992">
            <v>0</v>
          </cell>
          <cell r="BN992">
            <v>0</v>
          </cell>
          <cell r="BO992">
            <v>0</v>
          </cell>
          <cell r="BP992">
            <v>0</v>
          </cell>
          <cell r="BQ992">
            <v>0</v>
          </cell>
          <cell r="BR992">
            <v>0</v>
          </cell>
          <cell r="BS992">
            <v>0</v>
          </cell>
          <cell r="BT992">
            <v>0</v>
          </cell>
          <cell r="BU992">
            <v>0</v>
          </cell>
          <cell r="BV992">
            <v>0</v>
          </cell>
          <cell r="BW992">
            <v>0</v>
          </cell>
          <cell r="BX992">
            <v>0</v>
          </cell>
          <cell r="BY992">
            <v>0</v>
          </cell>
          <cell r="BZ992">
            <v>0</v>
          </cell>
          <cell r="CA992">
            <v>0</v>
          </cell>
          <cell r="CB992">
            <v>0</v>
          </cell>
          <cell r="CC992">
            <v>0</v>
          </cell>
          <cell r="CD992">
            <v>0</v>
          </cell>
          <cell r="CE992">
            <v>0</v>
          </cell>
          <cell r="CF992">
            <v>0</v>
          </cell>
          <cell r="CG992">
            <v>0</v>
          </cell>
          <cell r="CH992">
            <v>0</v>
          </cell>
          <cell r="CI992">
            <v>0</v>
          </cell>
          <cell r="CJ992">
            <v>0</v>
          </cell>
          <cell r="CK992">
            <v>0</v>
          </cell>
          <cell r="CL992">
            <v>0</v>
          </cell>
          <cell r="CM992">
            <v>0</v>
          </cell>
          <cell r="CN992">
            <v>0</v>
          </cell>
          <cell r="CO992">
            <v>0</v>
          </cell>
          <cell r="CP992">
            <v>0</v>
          </cell>
          <cell r="CQ992">
            <v>0</v>
          </cell>
          <cell r="CR992">
            <v>0</v>
          </cell>
          <cell r="CS992">
            <v>0</v>
          </cell>
          <cell r="CT992">
            <v>0</v>
          </cell>
          <cell r="CU992">
            <v>0</v>
          </cell>
          <cell r="CV992">
            <v>0</v>
          </cell>
          <cell r="CW992">
            <v>0</v>
          </cell>
          <cell r="CX992">
            <v>0</v>
          </cell>
          <cell r="CY992">
            <v>0</v>
          </cell>
          <cell r="CZ992">
            <v>0</v>
          </cell>
          <cell r="DA992">
            <v>0</v>
          </cell>
          <cell r="DB992">
            <v>0</v>
          </cell>
          <cell r="DC992">
            <v>0</v>
          </cell>
          <cell r="DD992">
            <v>0</v>
          </cell>
          <cell r="DE992">
            <v>0</v>
          </cell>
          <cell r="DF992">
            <v>0</v>
          </cell>
          <cell r="DG992">
            <v>0</v>
          </cell>
          <cell r="DH992">
            <v>0</v>
          </cell>
          <cell r="DI992">
            <v>0</v>
          </cell>
          <cell r="DJ992">
            <v>0</v>
          </cell>
          <cell r="DK992">
            <v>0</v>
          </cell>
          <cell r="DL992">
            <v>0</v>
          </cell>
          <cell r="DM992">
            <v>0</v>
          </cell>
          <cell r="DN992">
            <v>0</v>
          </cell>
          <cell r="DO992">
            <v>0</v>
          </cell>
          <cell r="DP992">
            <v>0</v>
          </cell>
          <cell r="DQ992">
            <v>0</v>
          </cell>
          <cell r="DR992">
            <v>0</v>
          </cell>
          <cell r="DS992">
            <v>0</v>
          </cell>
          <cell r="DT992">
            <v>0</v>
          </cell>
          <cell r="DU992">
            <v>0</v>
          </cell>
          <cell r="DV992">
            <v>0</v>
          </cell>
          <cell r="DW992">
            <v>0</v>
          </cell>
          <cell r="DX992">
            <v>0</v>
          </cell>
          <cell r="DY992">
            <v>0</v>
          </cell>
          <cell r="DZ992">
            <v>0</v>
          </cell>
          <cell r="EA992">
            <v>0</v>
          </cell>
          <cell r="EB992">
            <v>0</v>
          </cell>
          <cell r="EC992">
            <v>0</v>
          </cell>
          <cell r="ED992">
            <v>0</v>
          </cell>
        </row>
        <row r="994"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0</v>
          </cell>
          <cell r="BE994">
            <v>0</v>
          </cell>
          <cell r="BF994">
            <v>0</v>
          </cell>
          <cell r="BG994">
            <v>0</v>
          </cell>
          <cell r="BH994">
            <v>0</v>
          </cell>
          <cell r="BI994">
            <v>0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  <cell r="BN994">
            <v>0</v>
          </cell>
          <cell r="BO994">
            <v>0</v>
          </cell>
          <cell r="BP994">
            <v>0</v>
          </cell>
          <cell r="BQ994">
            <v>0</v>
          </cell>
          <cell r="BR994">
            <v>0</v>
          </cell>
          <cell r="BS994">
            <v>0</v>
          </cell>
          <cell r="BT994">
            <v>0</v>
          </cell>
          <cell r="BU994">
            <v>0</v>
          </cell>
          <cell r="BV994">
            <v>0</v>
          </cell>
          <cell r="BW994">
            <v>0</v>
          </cell>
          <cell r="BX994">
            <v>0</v>
          </cell>
          <cell r="BY994">
            <v>0</v>
          </cell>
          <cell r="BZ994">
            <v>0</v>
          </cell>
          <cell r="CA994">
            <v>0</v>
          </cell>
          <cell r="CB994">
            <v>0</v>
          </cell>
          <cell r="CC994">
            <v>0</v>
          </cell>
          <cell r="CD994">
            <v>0</v>
          </cell>
          <cell r="CE994">
            <v>0</v>
          </cell>
          <cell r="CF994">
            <v>0</v>
          </cell>
          <cell r="CG994">
            <v>0</v>
          </cell>
          <cell r="CH994">
            <v>0</v>
          </cell>
          <cell r="CI994">
            <v>0</v>
          </cell>
          <cell r="CJ994">
            <v>0</v>
          </cell>
          <cell r="CK994">
            <v>0</v>
          </cell>
          <cell r="CL994">
            <v>0</v>
          </cell>
          <cell r="CM994">
            <v>0</v>
          </cell>
          <cell r="CN994">
            <v>0</v>
          </cell>
          <cell r="CO994">
            <v>0</v>
          </cell>
          <cell r="CP994">
            <v>0</v>
          </cell>
          <cell r="CQ994">
            <v>0</v>
          </cell>
          <cell r="CR994">
            <v>0</v>
          </cell>
          <cell r="CS994">
            <v>0</v>
          </cell>
          <cell r="CT994">
            <v>0</v>
          </cell>
          <cell r="CU994">
            <v>0</v>
          </cell>
          <cell r="CV994">
            <v>0</v>
          </cell>
          <cell r="CW994">
            <v>0</v>
          </cell>
          <cell r="CX994">
            <v>0</v>
          </cell>
          <cell r="CY994">
            <v>0</v>
          </cell>
          <cell r="CZ994">
            <v>0</v>
          </cell>
          <cell r="DA994">
            <v>0</v>
          </cell>
          <cell r="DB994">
            <v>0</v>
          </cell>
          <cell r="DC994">
            <v>0</v>
          </cell>
          <cell r="DD994">
            <v>0</v>
          </cell>
          <cell r="DE994">
            <v>0</v>
          </cell>
          <cell r="DF994">
            <v>0</v>
          </cell>
          <cell r="DG994">
            <v>0</v>
          </cell>
          <cell r="DH994">
            <v>0</v>
          </cell>
          <cell r="DI994">
            <v>0</v>
          </cell>
          <cell r="DJ994">
            <v>0</v>
          </cell>
          <cell r="DK994">
            <v>0</v>
          </cell>
          <cell r="DL994">
            <v>0</v>
          </cell>
          <cell r="DM994">
            <v>0</v>
          </cell>
          <cell r="DN994">
            <v>0</v>
          </cell>
          <cell r="DO994">
            <v>0</v>
          </cell>
          <cell r="DP994">
            <v>0</v>
          </cell>
          <cell r="DQ994">
            <v>0</v>
          </cell>
          <cell r="DR994">
            <v>0</v>
          </cell>
          <cell r="DS994">
            <v>0</v>
          </cell>
          <cell r="DT994">
            <v>0</v>
          </cell>
          <cell r="DU994">
            <v>0</v>
          </cell>
          <cell r="DV994">
            <v>0</v>
          </cell>
          <cell r="DW994">
            <v>0</v>
          </cell>
          <cell r="DX994">
            <v>0</v>
          </cell>
          <cell r="DY994">
            <v>0</v>
          </cell>
          <cell r="DZ994">
            <v>0</v>
          </cell>
          <cell r="EA994">
            <v>0</v>
          </cell>
          <cell r="EB994">
            <v>0</v>
          </cell>
          <cell r="EC994">
            <v>0</v>
          </cell>
          <cell r="ED994">
            <v>0</v>
          </cell>
        </row>
        <row r="997">
          <cell r="F997">
            <v>0</v>
          </cell>
          <cell r="G997">
            <v>0</v>
          </cell>
          <cell r="H997">
            <v>0</v>
          </cell>
          <cell r="I997">
            <v>-0.01</v>
          </cell>
          <cell r="J997">
            <v>-0.01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-0.01</v>
          </cell>
          <cell r="S997">
            <v>0</v>
          </cell>
          <cell r="T997">
            <v>0</v>
          </cell>
          <cell r="U997">
            <v>0</v>
          </cell>
          <cell r="V997">
            <v>-0.01</v>
          </cell>
          <cell r="W997">
            <v>-0.01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-0.01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0</v>
          </cell>
          <cell r="AO997">
            <v>0</v>
          </cell>
          <cell r="AP997">
            <v>0</v>
          </cell>
          <cell r="AQ997">
            <v>0</v>
          </cell>
          <cell r="AR997">
            <v>0</v>
          </cell>
          <cell r="AS997">
            <v>0</v>
          </cell>
          <cell r="AT997">
            <v>0</v>
          </cell>
          <cell r="AU997">
            <v>0</v>
          </cell>
          <cell r="AV997">
            <v>-0.01</v>
          </cell>
          <cell r="AW997">
            <v>-0.01</v>
          </cell>
          <cell r="AX997">
            <v>0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0</v>
          </cell>
          <cell r="BD997">
            <v>0</v>
          </cell>
          <cell r="BE997">
            <v>0</v>
          </cell>
          <cell r="BF997">
            <v>0</v>
          </cell>
          <cell r="BG997">
            <v>0</v>
          </cell>
          <cell r="BH997">
            <v>0</v>
          </cell>
          <cell r="BI997">
            <v>0</v>
          </cell>
          <cell r="BJ997">
            <v>0</v>
          </cell>
          <cell r="BK997">
            <v>0</v>
          </cell>
          <cell r="BL997">
            <v>0</v>
          </cell>
          <cell r="BM997">
            <v>0</v>
          </cell>
          <cell r="BN997">
            <v>0</v>
          </cell>
          <cell r="BO997">
            <v>0</v>
          </cell>
          <cell r="BP997">
            <v>0</v>
          </cell>
          <cell r="BQ997">
            <v>0</v>
          </cell>
          <cell r="BR997">
            <v>0</v>
          </cell>
          <cell r="BS997">
            <v>0</v>
          </cell>
          <cell r="BT997">
            <v>0</v>
          </cell>
          <cell r="BU997">
            <v>0</v>
          </cell>
          <cell r="BV997">
            <v>0</v>
          </cell>
          <cell r="BW997">
            <v>0</v>
          </cell>
          <cell r="BX997">
            <v>0</v>
          </cell>
          <cell r="BY997">
            <v>0</v>
          </cell>
          <cell r="BZ997">
            <v>0</v>
          </cell>
          <cell r="CA997">
            <v>0</v>
          </cell>
          <cell r="CB997">
            <v>0</v>
          </cell>
          <cell r="CC997">
            <v>0</v>
          </cell>
          <cell r="CD997">
            <v>0</v>
          </cell>
          <cell r="CE997">
            <v>0</v>
          </cell>
          <cell r="CF997">
            <v>0</v>
          </cell>
          <cell r="CG997">
            <v>0</v>
          </cell>
          <cell r="CH997">
            <v>0</v>
          </cell>
          <cell r="CI997">
            <v>0</v>
          </cell>
          <cell r="CJ997">
            <v>0</v>
          </cell>
          <cell r="CK997">
            <v>0</v>
          </cell>
          <cell r="CL997">
            <v>0</v>
          </cell>
          <cell r="CM997">
            <v>0</v>
          </cell>
          <cell r="CN997">
            <v>0</v>
          </cell>
          <cell r="CO997">
            <v>0</v>
          </cell>
          <cell r="CP997">
            <v>0</v>
          </cell>
          <cell r="CQ997">
            <v>0</v>
          </cell>
          <cell r="CR997">
            <v>0</v>
          </cell>
          <cell r="CS997">
            <v>0</v>
          </cell>
          <cell r="CT997">
            <v>0</v>
          </cell>
          <cell r="CU997">
            <v>0</v>
          </cell>
          <cell r="CV997">
            <v>0</v>
          </cell>
          <cell r="CW997">
            <v>0</v>
          </cell>
          <cell r="CX997">
            <v>0</v>
          </cell>
          <cell r="CY997">
            <v>0</v>
          </cell>
          <cell r="CZ997">
            <v>0</v>
          </cell>
          <cell r="DA997">
            <v>0</v>
          </cell>
          <cell r="DB997">
            <v>0</v>
          </cell>
          <cell r="DC997">
            <v>0</v>
          </cell>
          <cell r="DD997">
            <v>0</v>
          </cell>
          <cell r="DE997">
            <v>0</v>
          </cell>
          <cell r="DF997">
            <v>0</v>
          </cell>
          <cell r="DG997">
            <v>0</v>
          </cell>
          <cell r="DH997">
            <v>0</v>
          </cell>
          <cell r="DI997">
            <v>0</v>
          </cell>
          <cell r="DJ997">
            <v>0</v>
          </cell>
          <cell r="DK997">
            <v>0</v>
          </cell>
          <cell r="DL997">
            <v>0</v>
          </cell>
          <cell r="DM997">
            <v>0</v>
          </cell>
          <cell r="DN997">
            <v>0</v>
          </cell>
          <cell r="DO997">
            <v>0</v>
          </cell>
          <cell r="DP997">
            <v>0</v>
          </cell>
          <cell r="DQ997">
            <v>0</v>
          </cell>
          <cell r="DR997">
            <v>0</v>
          </cell>
          <cell r="DS997">
            <v>0</v>
          </cell>
          <cell r="DT997">
            <v>0</v>
          </cell>
          <cell r="DU997">
            <v>0</v>
          </cell>
          <cell r="DV997">
            <v>-0.01</v>
          </cell>
          <cell r="DW997">
            <v>0</v>
          </cell>
          <cell r="DX997">
            <v>0</v>
          </cell>
          <cell r="DY997">
            <v>0</v>
          </cell>
          <cell r="DZ997">
            <v>0</v>
          </cell>
          <cell r="EA997">
            <v>0</v>
          </cell>
          <cell r="EB997">
            <v>0</v>
          </cell>
          <cell r="EC997">
            <v>0</v>
          </cell>
          <cell r="ED997">
            <v>0</v>
          </cell>
        </row>
      </sheetData>
      <sheetData sheetId="5">
        <row r="3">
          <cell r="F3">
            <v>43831</v>
          </cell>
        </row>
        <row r="84">
          <cell r="EI84" t="str">
            <v>Not Used</v>
          </cell>
          <cell r="EK84" t="str">
            <v>QF - Sch37 - UT - Solar T</v>
          </cell>
          <cell r="EM84" t="str">
            <v>Not Used</v>
          </cell>
          <cell r="EO84" t="str">
            <v>Not Used</v>
          </cell>
          <cell r="EQ84">
            <v>2</v>
          </cell>
        </row>
      </sheetData>
      <sheetData sheetId="6" refreshError="1"/>
      <sheetData sheetId="7">
        <row r="1">
          <cell r="D1">
            <v>2020</v>
          </cell>
          <cell r="E1">
            <v>2020</v>
          </cell>
          <cell r="F1">
            <v>2020</v>
          </cell>
          <cell r="G1">
            <v>2020</v>
          </cell>
          <cell r="H1">
            <v>2020</v>
          </cell>
          <cell r="I1">
            <v>2020</v>
          </cell>
          <cell r="J1">
            <v>2020</v>
          </cell>
          <cell r="K1">
            <v>2020</v>
          </cell>
          <cell r="L1">
            <v>2020</v>
          </cell>
          <cell r="M1">
            <v>2020</v>
          </cell>
          <cell r="N1">
            <v>2020</v>
          </cell>
          <cell r="O1">
            <v>2020</v>
          </cell>
          <cell r="P1">
            <v>2021</v>
          </cell>
          <cell r="Q1">
            <v>2021</v>
          </cell>
          <cell r="R1">
            <v>2021</v>
          </cell>
          <cell r="S1">
            <v>2021</v>
          </cell>
          <cell r="T1">
            <v>2021</v>
          </cell>
          <cell r="U1">
            <v>2021</v>
          </cell>
          <cell r="V1">
            <v>2021</v>
          </cell>
          <cell r="W1">
            <v>2021</v>
          </cell>
          <cell r="X1">
            <v>2021</v>
          </cell>
          <cell r="Y1">
            <v>2021</v>
          </cell>
          <cell r="Z1">
            <v>2021</v>
          </cell>
          <cell r="AA1">
            <v>2021</v>
          </cell>
          <cell r="AB1">
            <v>2022</v>
          </cell>
          <cell r="AC1">
            <v>2022</v>
          </cell>
          <cell r="AD1">
            <v>2022</v>
          </cell>
          <cell r="AE1">
            <v>2022</v>
          </cell>
          <cell r="AF1">
            <v>2022</v>
          </cell>
          <cell r="AG1">
            <v>2022</v>
          </cell>
          <cell r="AH1">
            <v>2022</v>
          </cell>
          <cell r="AI1">
            <v>2022</v>
          </cell>
          <cell r="AJ1">
            <v>2022</v>
          </cell>
          <cell r="AK1">
            <v>2022</v>
          </cell>
          <cell r="AL1">
            <v>2022</v>
          </cell>
          <cell r="AM1">
            <v>2022</v>
          </cell>
          <cell r="AN1">
            <v>2023</v>
          </cell>
          <cell r="AO1">
            <v>2023</v>
          </cell>
          <cell r="AP1">
            <v>2023</v>
          </cell>
          <cell r="AQ1">
            <v>2023</v>
          </cell>
          <cell r="AR1">
            <v>2023</v>
          </cell>
          <cell r="AS1">
            <v>2023</v>
          </cell>
          <cell r="AT1">
            <v>2023</v>
          </cell>
          <cell r="AU1">
            <v>2023</v>
          </cell>
          <cell r="AV1">
            <v>2023</v>
          </cell>
          <cell r="AW1">
            <v>2023</v>
          </cell>
          <cell r="AX1">
            <v>2023</v>
          </cell>
          <cell r="AY1">
            <v>2023</v>
          </cell>
          <cell r="AZ1">
            <v>2024</v>
          </cell>
          <cell r="BA1">
            <v>2024</v>
          </cell>
          <cell r="BB1">
            <v>2024</v>
          </cell>
          <cell r="BC1">
            <v>2024</v>
          </cell>
          <cell r="BD1">
            <v>2024</v>
          </cell>
          <cell r="BE1">
            <v>2024</v>
          </cell>
          <cell r="BF1">
            <v>2024</v>
          </cell>
          <cell r="BG1">
            <v>2024</v>
          </cell>
          <cell r="BH1">
            <v>2024</v>
          </cell>
          <cell r="BI1">
            <v>2024</v>
          </cell>
          <cell r="BJ1">
            <v>2024</v>
          </cell>
          <cell r="BK1">
            <v>2024</v>
          </cell>
          <cell r="BL1">
            <v>2025</v>
          </cell>
          <cell r="BM1">
            <v>2025</v>
          </cell>
          <cell r="BN1">
            <v>2025</v>
          </cell>
          <cell r="BO1">
            <v>2025</v>
          </cell>
          <cell r="BP1">
            <v>2025</v>
          </cell>
          <cell r="BQ1">
            <v>2025</v>
          </cell>
          <cell r="BR1">
            <v>2025</v>
          </cell>
          <cell r="BS1">
            <v>2025</v>
          </cell>
          <cell r="BT1">
            <v>2025</v>
          </cell>
          <cell r="BU1">
            <v>2025</v>
          </cell>
          <cell r="BV1">
            <v>2025</v>
          </cell>
          <cell r="BW1">
            <v>2025</v>
          </cell>
          <cell r="BX1">
            <v>2026</v>
          </cell>
          <cell r="BY1">
            <v>2026</v>
          </cell>
          <cell r="BZ1">
            <v>2026</v>
          </cell>
          <cell r="CA1">
            <v>2026</v>
          </cell>
          <cell r="CB1">
            <v>2026</v>
          </cell>
          <cell r="CC1">
            <v>2026</v>
          </cell>
          <cell r="CD1">
            <v>2026</v>
          </cell>
          <cell r="CE1">
            <v>2026</v>
          </cell>
          <cell r="CF1">
            <v>2026</v>
          </cell>
          <cell r="CG1">
            <v>2026</v>
          </cell>
          <cell r="CH1">
            <v>2026</v>
          </cell>
          <cell r="CI1">
            <v>2026</v>
          </cell>
          <cell r="CJ1">
            <v>2027</v>
          </cell>
          <cell r="CK1">
            <v>2027</v>
          </cell>
          <cell r="CL1">
            <v>2027</v>
          </cell>
          <cell r="CM1">
            <v>2027</v>
          </cell>
          <cell r="CN1">
            <v>2027</v>
          </cell>
          <cell r="CO1">
            <v>2027</v>
          </cell>
          <cell r="CP1">
            <v>2027</v>
          </cell>
          <cell r="CQ1">
            <v>2027</v>
          </cell>
          <cell r="CR1">
            <v>2027</v>
          </cell>
          <cell r="CS1">
            <v>2027</v>
          </cell>
          <cell r="CT1">
            <v>2027</v>
          </cell>
          <cell r="CU1">
            <v>2027</v>
          </cell>
          <cell r="CV1">
            <v>2028</v>
          </cell>
          <cell r="CW1">
            <v>2028</v>
          </cell>
          <cell r="CX1">
            <v>2028</v>
          </cell>
          <cell r="CY1">
            <v>2028</v>
          </cell>
          <cell r="CZ1">
            <v>2028</v>
          </cell>
          <cell r="DA1">
            <v>2028</v>
          </cell>
          <cell r="DB1">
            <v>2028</v>
          </cell>
          <cell r="DC1">
            <v>2028</v>
          </cell>
          <cell r="DD1">
            <v>2028</v>
          </cell>
          <cell r="DE1">
            <v>2028</v>
          </cell>
          <cell r="DF1">
            <v>2028</v>
          </cell>
          <cell r="DG1">
            <v>2028</v>
          </cell>
          <cell r="DH1">
            <v>2029</v>
          </cell>
          <cell r="DI1">
            <v>2029</v>
          </cell>
          <cell r="DJ1">
            <v>2029</v>
          </cell>
          <cell r="DK1">
            <v>2029</v>
          </cell>
          <cell r="DL1">
            <v>2029</v>
          </cell>
          <cell r="DM1">
            <v>2029</v>
          </cell>
          <cell r="DN1">
            <v>2029</v>
          </cell>
          <cell r="DO1">
            <v>2029</v>
          </cell>
          <cell r="DP1">
            <v>2029</v>
          </cell>
          <cell r="DQ1">
            <v>2029</v>
          </cell>
          <cell r="DR1">
            <v>2029</v>
          </cell>
          <cell r="DS1">
            <v>2029</v>
          </cell>
        </row>
        <row r="57">
          <cell r="C57" t="str">
            <v>Milford Solar_T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-46171.338305924073</v>
          </cell>
          <cell r="P57">
            <v>2.1183957602024708E-2</v>
          </cell>
          <cell r="Q57">
            <v>-2.3532274081971945E-2</v>
          </cell>
          <cell r="R57">
            <v>7.6171456495940079E-2</v>
          </cell>
          <cell r="S57">
            <v>755.17223818614082</v>
          </cell>
          <cell r="T57">
            <v>373.15607466089966</v>
          </cell>
          <cell r="U57">
            <v>-4.2648477892944278E-2</v>
          </cell>
          <cell r="V57">
            <v>-0.18187675688215643</v>
          </cell>
          <cell r="W57">
            <v>8.6401482303808577E-2</v>
          </cell>
          <cell r="X57">
            <v>-3.8310858299409958E-2</v>
          </cell>
          <cell r="Y57">
            <v>-7.1997879036498347E-2</v>
          </cell>
          <cell r="Z57">
            <v>5.1704416167922219E-3</v>
          </cell>
          <cell r="AA57">
            <v>4.1700758396655069E-3</v>
          </cell>
          <cell r="AB57">
            <v>2.1183957602024708E-2</v>
          </cell>
          <cell r="AC57">
            <v>-2.3532274081971945E-2</v>
          </cell>
          <cell r="AD57">
            <v>7.6171456495940079E-2</v>
          </cell>
          <cell r="AE57">
            <v>1420.5929724761304</v>
          </cell>
          <cell r="AF57">
            <v>918.86218175489194</v>
          </cell>
          <cell r="AG57">
            <v>-4.2648477892944278E-2</v>
          </cell>
          <cell r="AH57">
            <v>-0.18187675688215643</v>
          </cell>
          <cell r="AI57">
            <v>8.6401482303808577E-2</v>
          </cell>
          <cell r="AJ57">
            <v>-3.8310858299409958E-2</v>
          </cell>
          <cell r="AK57">
            <v>-7.1997879036498347E-2</v>
          </cell>
          <cell r="AL57">
            <v>5.1704416167922219E-3</v>
          </cell>
          <cell r="AM57">
            <v>4.1700758396655069E-3</v>
          </cell>
          <cell r="AN57">
            <v>2.1183957602024708E-2</v>
          </cell>
          <cell r="AO57">
            <v>-2.3532274081971945E-2</v>
          </cell>
          <cell r="AP57">
            <v>3020.110436536494</v>
          </cell>
          <cell r="AQ57">
            <v>0.12240298613512982</v>
          </cell>
          <cell r="AR57">
            <v>-0.34350113910982988</v>
          </cell>
          <cell r="AS57">
            <v>-4.2648477892944278E-2</v>
          </cell>
          <cell r="AT57">
            <v>-0.18187675688215643</v>
          </cell>
          <cell r="AU57">
            <v>8.6401482303808577E-2</v>
          </cell>
          <cell r="AV57">
            <v>-3.8310858299409958E-2</v>
          </cell>
          <cell r="AW57">
            <v>-7.1997879036498347E-2</v>
          </cell>
          <cell r="AX57">
            <v>5.1704416167922219E-3</v>
          </cell>
          <cell r="AY57">
            <v>4.1700758396655069E-3</v>
          </cell>
          <cell r="AZ57">
            <v>6073.0020807575875</v>
          </cell>
          <cell r="BA57">
            <v>20210.31111163988</v>
          </cell>
          <cell r="BB57">
            <v>26923.39306065745</v>
          </cell>
          <cell r="BC57">
            <v>28363.184011804082</v>
          </cell>
          <cell r="BD57">
            <v>14533.959130410865</v>
          </cell>
          <cell r="BE57">
            <v>8558.9052223520957</v>
          </cell>
          <cell r="BF57">
            <v>1522.9990344431076</v>
          </cell>
          <cell r="BG57">
            <v>3974.3740470123012</v>
          </cell>
          <cell r="BH57">
            <v>7758.3990292616945</v>
          </cell>
          <cell r="BI57">
            <v>20338.043452962414</v>
          </cell>
          <cell r="BJ57">
            <v>8144.9139246076047</v>
          </cell>
          <cell r="BK57">
            <v>8032.9245689708241</v>
          </cell>
          <cell r="BL57">
            <v>1962.0972325175926</v>
          </cell>
          <cell r="BM57">
            <v>10235.094740503899</v>
          </cell>
          <cell r="BN57">
            <v>23844.422762011447</v>
          </cell>
          <cell r="BO57">
            <v>29724.152905186089</v>
          </cell>
          <cell r="BP57">
            <v>13387.522831380875</v>
          </cell>
          <cell r="BQ57">
            <v>9500.9743805720864</v>
          </cell>
          <cell r="BR57">
            <v>1913.9296379231077</v>
          </cell>
          <cell r="BS57">
            <v>4596.7116100323001</v>
          </cell>
          <cell r="BT57">
            <v>6487.9218737939882</v>
          </cell>
          <cell r="BU57">
            <v>15952.687560725642</v>
          </cell>
          <cell r="BV57">
            <v>9017.5776047176005</v>
          </cell>
          <cell r="BW57">
            <v>3874.245589966732</v>
          </cell>
          <cell r="BX57">
            <v>1426.476428187595</v>
          </cell>
          <cell r="BY57">
            <v>6663.2989987849114</v>
          </cell>
          <cell r="BZ57">
            <v>20021.726440561459</v>
          </cell>
          <cell r="CA57">
            <v>29203.060253686086</v>
          </cell>
          <cell r="CB57">
            <v>9545.1231499628775</v>
          </cell>
          <cell r="CC57">
            <v>4307.2026181820929</v>
          </cell>
          <cell r="CD57">
            <v>5800.5844496230939</v>
          </cell>
          <cell r="CE57">
            <v>4881.5922902432994</v>
          </cell>
          <cell r="CF57">
            <v>10183.065867221692</v>
          </cell>
          <cell r="CG57">
            <v>16825.072493937121</v>
          </cell>
          <cell r="CH57">
            <v>3178.8621580666136</v>
          </cell>
          <cell r="CI57">
            <v>6928.0612424258288</v>
          </cell>
          <cell r="CJ57">
            <v>3434.1904742075922</v>
          </cell>
          <cell r="CK57">
            <v>5104.9755127549088</v>
          </cell>
          <cell r="CL57">
            <v>17926.744247026469</v>
          </cell>
          <cell r="CM57">
            <v>23526.555595156093</v>
          </cell>
          <cell r="CN57">
            <v>11545.746169650878</v>
          </cell>
          <cell r="CO57">
            <v>4359.6672928820935</v>
          </cell>
          <cell r="CP57">
            <v>6092.2595115130998</v>
          </cell>
          <cell r="CQ57">
            <v>2438.5801702323042</v>
          </cell>
          <cell r="CR57">
            <v>6328.9887433617005</v>
          </cell>
          <cell r="CS57">
            <v>9193.2067613041309</v>
          </cell>
          <cell r="CT57">
            <v>3387.6177549916142</v>
          </cell>
          <cell r="CU57">
            <v>5075.2559002958287</v>
          </cell>
          <cell r="CV57">
            <v>313.56377585760106</v>
          </cell>
          <cell r="CW57">
            <v>693.45381510492189</v>
          </cell>
          <cell r="CX57">
            <v>8821.2978742064879</v>
          </cell>
          <cell r="CY57">
            <v>14369.792052616112</v>
          </cell>
          <cell r="CZ57">
            <v>6494.7730165808762</v>
          </cell>
          <cell r="DA57">
            <v>1533.7411747821066</v>
          </cell>
          <cell r="DB57">
            <v>4108.8404307431056</v>
          </cell>
          <cell r="DC57">
            <v>940.27292464229879</v>
          </cell>
          <cell r="DD57">
            <v>947.88868528170701</v>
          </cell>
          <cell r="DE57">
            <v>7288.4707460909613</v>
          </cell>
          <cell r="DF57">
            <v>562.30717314161882</v>
          </cell>
          <cell r="DG57">
            <v>2164.3605648158396</v>
          </cell>
          <cell r="DH57">
            <v>2.1183957602024708E-2</v>
          </cell>
          <cell r="DI57">
            <v>316.17344450592435</v>
          </cell>
          <cell r="DJ57">
            <v>6298.477284304493</v>
          </cell>
          <cell r="DK57">
            <v>8374.0939459691235</v>
          </cell>
          <cell r="DL57">
            <v>5811.3703825808852</v>
          </cell>
          <cell r="DM57">
            <v>213.23127141210819</v>
          </cell>
          <cell r="DN57">
            <v>1224.7592533931033</v>
          </cell>
          <cell r="DO57">
            <v>309.04274233230348</v>
          </cell>
          <cell r="DP57">
            <v>155.09623048170462</v>
          </cell>
          <cell r="DQ57">
            <v>3655.8542744609631</v>
          </cell>
          <cell r="DR57">
            <v>5.1704416167922219E-3</v>
          </cell>
          <cell r="DS57">
            <v>4.1700758396655069E-3</v>
          </cell>
        </row>
        <row r="58">
          <cell r="C58" t="str">
            <v>Sigurd Solar_T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-1.1621791269862999E-3</v>
          </cell>
          <cell r="Q58">
            <v>-8.4725649016399798E-3</v>
          </cell>
          <cell r="R58">
            <v>2.7627386509775476E-2</v>
          </cell>
          <cell r="S58">
            <v>528.20115399720328</v>
          </cell>
          <cell r="T58">
            <v>186.78908891219578</v>
          </cell>
          <cell r="U58">
            <v>9.482760002210832E-3</v>
          </cell>
          <cell r="V58">
            <v>-8.4493265936180072E-3</v>
          </cell>
          <cell r="W58">
            <v>-2.2149414176601521E-2</v>
          </cell>
          <cell r="X58">
            <v>-4.5302969978365483E-4</v>
          </cell>
          <cell r="Y58">
            <v>2.8049526960457965E-2</v>
          </cell>
          <cell r="Z58">
            <v>-2.907330721427564E-3</v>
          </cell>
          <cell r="AA58">
            <v>4.3877957434960892E-3</v>
          </cell>
          <cell r="AB58">
            <v>-1.1621791269862999E-3</v>
          </cell>
          <cell r="AC58">
            <v>-8.4725649016399798E-3</v>
          </cell>
          <cell r="AD58">
            <v>2.7627386509775476E-2</v>
          </cell>
          <cell r="AE58">
            <v>582.16749855720195</v>
          </cell>
          <cell r="AF58">
            <v>74.370939292198514</v>
          </cell>
          <cell r="AG58">
            <v>9.482760002210832E-3</v>
          </cell>
          <cell r="AH58">
            <v>-8.4493265936180072E-3</v>
          </cell>
          <cell r="AI58">
            <v>-2.2149414176601521E-2</v>
          </cell>
          <cell r="AJ58">
            <v>-4.5302969978365483E-4</v>
          </cell>
          <cell r="AK58">
            <v>2.8049526960457965E-2</v>
          </cell>
          <cell r="AL58">
            <v>-2.907330721427564E-3</v>
          </cell>
          <cell r="AM58">
            <v>4.3877957434960892E-3</v>
          </cell>
          <cell r="AN58">
            <v>-1.1621791269862999E-3</v>
          </cell>
          <cell r="AO58">
            <v>-8.4725649016399798E-3</v>
          </cell>
          <cell r="AP58">
            <v>2400.964888346507</v>
          </cell>
          <cell r="AQ58">
            <v>-1.9399102798706692E-2</v>
          </cell>
          <cell r="AR58">
            <v>6.4708121951843941E-3</v>
          </cell>
          <cell r="AS58">
            <v>9.482760002210832E-3</v>
          </cell>
          <cell r="AT58">
            <v>-8.4493265936180072E-3</v>
          </cell>
          <cell r="AU58">
            <v>-2.2149414176601521E-2</v>
          </cell>
          <cell r="AV58">
            <v>-4.5302969978365483E-4</v>
          </cell>
          <cell r="AW58">
            <v>2.8049526960457965E-2</v>
          </cell>
          <cell r="AX58">
            <v>-2.907330721427564E-3</v>
          </cell>
          <cell r="AY58">
            <v>4.3877957434960892E-3</v>
          </cell>
          <cell r="AZ58">
            <v>4660.703381435269</v>
          </cell>
          <cell r="BA58">
            <v>15307.350049917268</v>
          </cell>
          <cell r="BB58">
            <v>26204.517892723263</v>
          </cell>
          <cell r="BC58">
            <v>21923.062536649148</v>
          </cell>
          <cell r="BD58">
            <v>10361.773027084175</v>
          </cell>
          <cell r="BE58">
            <v>6425.3991601200005</v>
          </cell>
          <cell r="BF58">
            <v>1075.264014563405</v>
          </cell>
          <cell r="BG58">
            <v>2979.7010236366086</v>
          </cell>
          <cell r="BH58">
            <v>4551.9109856642854</v>
          </cell>
          <cell r="BI58">
            <v>18119.107688976506</v>
          </cell>
          <cell r="BJ58">
            <v>5652.3108056838482</v>
          </cell>
          <cell r="BK58">
            <v>5736.9937739909274</v>
          </cell>
          <cell r="BL58">
            <v>1554.6129450460753</v>
          </cell>
          <cell r="BM58">
            <v>9154.3849904930757</v>
          </cell>
          <cell r="BN58">
            <v>21755.496681685268</v>
          </cell>
          <cell r="BO58">
            <v>23627.709672397148</v>
          </cell>
          <cell r="BP58">
            <v>10294.376549014167</v>
          </cell>
          <cell r="BQ58">
            <v>7240.7202320999932</v>
          </cell>
          <cell r="BR58">
            <v>1860.0392443134076</v>
          </cell>
          <cell r="BS58">
            <v>3717.9231264058053</v>
          </cell>
          <cell r="BT58">
            <v>4191.8654507522951</v>
          </cell>
          <cell r="BU58">
            <v>13558.469366407113</v>
          </cell>
          <cell r="BV58">
            <v>6325.9765377918457</v>
          </cell>
          <cell r="BW58">
            <v>2776.5245276687301</v>
          </cell>
          <cell r="BX58">
            <v>1079.2172090992776</v>
          </cell>
          <cell r="BY58">
            <v>4762.3191996194864</v>
          </cell>
          <cell r="BZ58">
            <v>16282.885743896477</v>
          </cell>
          <cell r="CA58">
            <v>21301.306970641152</v>
          </cell>
          <cell r="CB58">
            <v>6280.2648877121883</v>
          </cell>
          <cell r="CC58">
            <v>2670.3634743600064</v>
          </cell>
          <cell r="CD58">
            <v>5268.0392443134006</v>
          </cell>
          <cell r="CE58">
            <v>2779.7027413858164</v>
          </cell>
          <cell r="CF58">
            <v>8390.2429404722825</v>
          </cell>
          <cell r="CG58">
            <v>14273.191444944932</v>
          </cell>
          <cell r="CH58">
            <v>2297.5754390692805</v>
          </cell>
          <cell r="CI58">
            <v>5708.0439531149295</v>
          </cell>
          <cell r="CJ58">
            <v>2437.5484721392695</v>
          </cell>
          <cell r="CK58">
            <v>4092.5326300292909</v>
          </cell>
          <cell r="CL58">
            <v>15450.932163664882</v>
          </cell>
          <cell r="CM58">
            <v>18593.68899497516</v>
          </cell>
          <cell r="CN58">
            <v>8664.2725678721708</v>
          </cell>
          <cell r="CO58">
            <v>2911.0797754722034</v>
          </cell>
          <cell r="CP58">
            <v>4894.6163176733935</v>
          </cell>
          <cell r="CQ58">
            <v>1286.9494105858196</v>
          </cell>
          <cell r="CR58">
            <v>4733.5804752902914</v>
          </cell>
          <cell r="CS58">
            <v>7335.3392156229456</v>
          </cell>
          <cell r="CT58">
            <v>2333.6503601478594</v>
          </cell>
          <cell r="CU58">
            <v>3660.609712463935</v>
          </cell>
          <cell r="CV58">
            <v>78.423188540877902</v>
          </cell>
          <cell r="CW58">
            <v>402.97834044690336</v>
          </cell>
          <cell r="CX58">
            <v>7059.6542839465055</v>
          </cell>
          <cell r="CY58">
            <v>12444.269635237168</v>
          </cell>
          <cell r="CZ58">
            <v>3739.9945798721856</v>
          </cell>
          <cell r="DA58">
            <v>339.67035876001427</v>
          </cell>
          <cell r="DB58">
            <v>3748.7915506733984</v>
          </cell>
          <cell r="DC58">
            <v>329.48801434781853</v>
          </cell>
          <cell r="DD58">
            <v>217.07960031030319</v>
          </cell>
          <cell r="DE58">
            <v>6216.0889416369509</v>
          </cell>
          <cell r="DF58">
            <v>445.11103745927795</v>
          </cell>
          <cell r="DG58">
            <v>466.07459024633613</v>
          </cell>
          <cell r="DH58">
            <v>-1.1621791269862999E-3</v>
          </cell>
          <cell r="DI58">
            <v>101.8780283751</v>
          </cell>
          <cell r="DJ58">
            <v>4840.2359007385021</v>
          </cell>
          <cell r="DK58">
            <v>5738.408689117181</v>
          </cell>
          <cell r="DL58">
            <v>2066.8631051741972</v>
          </cell>
          <cell r="DM58">
            <v>22.443166740007463</v>
          </cell>
          <cell r="DN58">
            <v>657.98380643341011</v>
          </cell>
          <cell r="DO58">
            <v>69.348985625810741</v>
          </cell>
          <cell r="DP58">
            <v>12.879841854294837</v>
          </cell>
          <cell r="DQ58">
            <v>1881.1212425451647</v>
          </cell>
          <cell r="DR58">
            <v>-2.907330721427564E-3</v>
          </cell>
          <cell r="DS58">
            <v>4.3877957434960892E-3</v>
          </cell>
        </row>
        <row r="59">
          <cell r="C59" t="str">
            <v>Milican Solar_T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-4.0181544850747757E-2</v>
          </cell>
          <cell r="Q59">
            <v>-2.6152002804192314E-2</v>
          </cell>
          <cell r="R59">
            <v>-2.9970239008416694E-2</v>
          </cell>
          <cell r="S59">
            <v>-0.17222493378982112</v>
          </cell>
          <cell r="T59">
            <v>0.10093998899856163</v>
          </cell>
          <cell r="U59">
            <v>2.6928150904823277E-2</v>
          </cell>
          <cell r="V59">
            <v>-0.25898001110823321</v>
          </cell>
          <cell r="W59">
            <v>-9.2398159001313651E-2</v>
          </cell>
          <cell r="X59">
            <v>-5.573193999533034E-2</v>
          </cell>
          <cell r="Y59">
            <v>4.0284084998875203E-2</v>
          </cell>
          <cell r="Z59">
            <v>2.3158415962370787E-3</v>
          </cell>
          <cell r="AA59">
            <v>-1.9701839100462172E-2</v>
          </cell>
          <cell r="AB59">
            <v>-4.0181544850747757E-2</v>
          </cell>
          <cell r="AC59">
            <v>-2.6152002804192314E-2</v>
          </cell>
          <cell r="AD59">
            <v>-2.9970239008416694E-2</v>
          </cell>
          <cell r="AE59">
            <v>-0.17222493378982112</v>
          </cell>
          <cell r="AF59">
            <v>0.10093998899856163</v>
          </cell>
          <cell r="AG59">
            <v>2.6928150904823277E-2</v>
          </cell>
          <cell r="AH59">
            <v>-0.25898001110823321</v>
          </cell>
          <cell r="AI59">
            <v>-9.2398159001313651E-2</v>
          </cell>
          <cell r="AJ59">
            <v>-5.573193999533034E-2</v>
          </cell>
          <cell r="AK59">
            <v>4.0284084998875203E-2</v>
          </cell>
          <cell r="AL59">
            <v>2.3158415962370787E-3</v>
          </cell>
          <cell r="AM59">
            <v>-1.9701839100462172E-2</v>
          </cell>
          <cell r="AN59">
            <v>-4.0181544850747757E-2</v>
          </cell>
          <cell r="AO59">
            <v>-2.6152002804192314E-2</v>
          </cell>
          <cell r="AP59">
            <v>193.73490009099794</v>
          </cell>
          <cell r="AQ59">
            <v>-0.17222493378982112</v>
          </cell>
          <cell r="AR59">
            <v>0.10093998899856163</v>
          </cell>
          <cell r="AS59">
            <v>2.6928150904823277E-2</v>
          </cell>
          <cell r="AT59">
            <v>-0.25898001110823321</v>
          </cell>
          <cell r="AU59">
            <v>-9.2398159001313651E-2</v>
          </cell>
          <cell r="AV59">
            <v>-5.573193999533034E-2</v>
          </cell>
          <cell r="AW59">
            <v>4.0284084998875203E-2</v>
          </cell>
          <cell r="AX59">
            <v>2.3158415962370787E-3</v>
          </cell>
          <cell r="AY59">
            <v>-1.9701839100462172E-2</v>
          </cell>
          <cell r="AZ59">
            <v>339.52539115385002</v>
          </cell>
          <cell r="BA59">
            <v>7090.5248707983055</v>
          </cell>
          <cell r="BB59">
            <v>10578.449064690993</v>
          </cell>
          <cell r="BC59">
            <v>13958.821372761309</v>
          </cell>
          <cell r="BD59">
            <v>3878.7315481479968</v>
          </cell>
          <cell r="BE59">
            <v>913.41613975088717</v>
          </cell>
          <cell r="BF59">
            <v>-0.25898001110823321</v>
          </cell>
          <cell r="BG59">
            <v>752.25897563501803</v>
          </cell>
          <cell r="BH59">
            <v>-5.573193999533034E-2</v>
          </cell>
          <cell r="BI59">
            <v>9060.9482867099996</v>
          </cell>
          <cell r="BJ59">
            <v>784.74605809759237</v>
          </cell>
          <cell r="BK59">
            <v>2.5580728519431624</v>
          </cell>
          <cell r="BL59">
            <v>485.39075829450269</v>
          </cell>
          <cell r="BM59">
            <v>2025.098566687195</v>
          </cell>
          <cell r="BN59">
            <v>14085.978913749999</v>
          </cell>
          <cell r="BO59">
            <v>15793.299905249418</v>
          </cell>
          <cell r="BP59">
            <v>5174.1207538980007</v>
          </cell>
          <cell r="BQ59">
            <v>5932.136123890903</v>
          </cell>
          <cell r="BR59">
            <v>-0.25898001110823321</v>
          </cell>
          <cell r="BS59">
            <v>288.04214663901877</v>
          </cell>
          <cell r="BT59">
            <v>1009.9987092000125</v>
          </cell>
          <cell r="BU59">
            <v>6849.1564619500059</v>
          </cell>
          <cell r="BV59">
            <v>2472.6539424275979</v>
          </cell>
          <cell r="BW59">
            <v>0.56157447887783307</v>
          </cell>
          <cell r="BX59">
            <v>1.076036984499074</v>
          </cell>
          <cell r="BY59">
            <v>1663.6780305672019</v>
          </cell>
          <cell r="BZ59">
            <v>4316.1745800399995</v>
          </cell>
          <cell r="CA59">
            <v>16479.980794320607</v>
          </cell>
          <cell r="CB59">
            <v>3973.8822475789866</v>
          </cell>
          <cell r="CC59">
            <v>1428.4317893308994</v>
          </cell>
          <cell r="CD59">
            <v>964.54623057890842</v>
          </cell>
          <cell r="CE59">
            <v>542.92569465900635</v>
          </cell>
          <cell r="CF59">
            <v>3315.1856480020133</v>
          </cell>
          <cell r="CG59">
            <v>2508.9038392529956</v>
          </cell>
          <cell r="CH59">
            <v>2.3158415962370787E-3</v>
          </cell>
          <cell r="CI59">
            <v>439.43561594282107</v>
          </cell>
          <cell r="CJ59">
            <v>2.1922555138488957</v>
          </cell>
          <cell r="CK59">
            <v>93.300253137199178</v>
          </cell>
          <cell r="CL59">
            <v>4119.7973991399967</v>
          </cell>
          <cell r="CM59">
            <v>14335.11629533061</v>
          </cell>
          <cell r="CN59">
            <v>1258.5352650779926</v>
          </cell>
          <cell r="CO59">
            <v>2.6928150904823277E-2</v>
          </cell>
          <cell r="CP59">
            <v>-0.25898001110823321</v>
          </cell>
          <cell r="CQ59">
            <v>13.247149885016373</v>
          </cell>
          <cell r="CR59">
            <v>934.17870190001395</v>
          </cell>
          <cell r="CS59">
            <v>1505.3861881900032</v>
          </cell>
          <cell r="CT59">
            <v>240.17892795959978</v>
          </cell>
          <cell r="CU59">
            <v>109.26281345484084</v>
          </cell>
          <cell r="CV59">
            <v>-4.0181544850747757E-2</v>
          </cell>
          <cell r="CW59">
            <v>-2.6092171800146398E-2</v>
          </cell>
          <cell r="CX59">
            <v>4154.6187063409889</v>
          </cell>
          <cell r="CY59">
            <v>3033.6922059562107</v>
          </cell>
          <cell r="CZ59">
            <v>78.370457707995342</v>
          </cell>
          <cell r="DA59">
            <v>2.6928150904823277E-2</v>
          </cell>
          <cell r="DB59">
            <v>299.26088724889979</v>
          </cell>
          <cell r="DC59">
            <v>-9.2398159001313651E-2</v>
          </cell>
          <cell r="DD59">
            <v>-5.573193999533034E-2</v>
          </cell>
          <cell r="DE59">
            <v>3552.0334351349989</v>
          </cell>
          <cell r="DF59">
            <v>2.3158415962370787E-3</v>
          </cell>
          <cell r="DG59">
            <v>0.56157447887783307</v>
          </cell>
          <cell r="DH59">
            <v>-4.0181544850747757E-2</v>
          </cell>
          <cell r="DI59">
            <v>-2.6152002804192314E-2</v>
          </cell>
          <cell r="DJ59">
            <v>3057.1526674299989</v>
          </cell>
          <cell r="DK59">
            <v>333.16850621061258</v>
          </cell>
          <cell r="DL59">
            <v>156.63997542699212</v>
          </cell>
          <cell r="DM59">
            <v>2.6928150904823277E-2</v>
          </cell>
          <cell r="DN59">
            <v>-0.25898001110823321</v>
          </cell>
          <cell r="DO59">
            <v>-9.2398159001313651E-2</v>
          </cell>
          <cell r="DP59">
            <v>-5.573193999533034E-2</v>
          </cell>
          <cell r="DQ59">
            <v>13.732920320003426</v>
          </cell>
          <cell r="DR59">
            <v>2.3158415962370787E-3</v>
          </cell>
          <cell r="DS59">
            <v>-1.9701839100462172E-2</v>
          </cell>
        </row>
        <row r="60">
          <cell r="C60" t="str">
            <v>Prineville Solar_T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-5.8671933501873372E-2</v>
          </cell>
          <cell r="Q60">
            <v>-4.2080288037323055E-3</v>
          </cell>
          <cell r="R60">
            <v>-3.4003102988972397E-2</v>
          </cell>
          <cell r="S60">
            <v>-6.0234540986712111E-2</v>
          </cell>
          <cell r="T60">
            <v>-0.18073417498437272</v>
          </cell>
          <cell r="U60">
            <v>6.3517098782795101E-2</v>
          </cell>
          <cell r="V60">
            <v>0.15783837891180161</v>
          </cell>
          <cell r="W60">
            <v>-0.38897533400002443</v>
          </cell>
          <cell r="X60">
            <v>9.6652525001281936E-2</v>
          </cell>
          <cell r="Y60">
            <v>-9.9809310384425809E-2</v>
          </cell>
          <cell r="Z60">
            <v>-5.9261587106520908E-2</v>
          </cell>
          <cell r="AA60">
            <v>-1.6876670201068013E-2</v>
          </cell>
          <cell r="AB60">
            <v>-5.8671933501873372E-2</v>
          </cell>
          <cell r="AC60">
            <v>-4.2080288037323055E-3</v>
          </cell>
          <cell r="AD60">
            <v>-3.4003102988972397E-2</v>
          </cell>
          <cell r="AE60">
            <v>-6.0234540986712111E-2</v>
          </cell>
          <cell r="AF60">
            <v>-0.18073417498437272</v>
          </cell>
          <cell r="AG60">
            <v>6.3517098782795101E-2</v>
          </cell>
          <cell r="AH60">
            <v>0.15783837891180161</v>
          </cell>
          <cell r="AI60">
            <v>-0.38897533400002443</v>
          </cell>
          <cell r="AJ60">
            <v>9.6652525001281936E-2</v>
          </cell>
          <cell r="AK60">
            <v>-9.9809310384425809E-2</v>
          </cell>
          <cell r="AL60">
            <v>-5.9261587106520908E-2</v>
          </cell>
          <cell r="AM60">
            <v>-1.6876670201068013E-2</v>
          </cell>
          <cell r="AN60">
            <v>-5.8671933501873372E-2</v>
          </cell>
          <cell r="AO60">
            <v>-4.2080288037323055E-3</v>
          </cell>
          <cell r="AP60">
            <v>-3.4003102988972397E-2</v>
          </cell>
          <cell r="AQ60">
            <v>-6.0234540986712111E-2</v>
          </cell>
          <cell r="AR60">
            <v>-0.18073417498437272</v>
          </cell>
          <cell r="AS60">
            <v>6.3517098782795101E-2</v>
          </cell>
          <cell r="AT60">
            <v>0.15783837891180161</v>
          </cell>
          <cell r="AU60">
            <v>-0.38897533400002443</v>
          </cell>
          <cell r="AV60">
            <v>9.6652525001281936E-2</v>
          </cell>
          <cell r="AW60">
            <v>-9.9809310384425809E-2</v>
          </cell>
          <cell r="AX60">
            <v>-5.9261587106520908E-2</v>
          </cell>
          <cell r="AY60">
            <v>-1.6876670201068013E-2</v>
          </cell>
          <cell r="AZ60">
            <v>294.20812136350395</v>
          </cell>
          <cell r="BA60">
            <v>8207.8822176737976</v>
          </cell>
          <cell r="BB60">
            <v>11819.091305916505</v>
          </cell>
          <cell r="BC60">
            <v>15464.080089223608</v>
          </cell>
          <cell r="BD60">
            <v>3762.4744870760119</v>
          </cell>
          <cell r="BE60">
            <v>152.2678016787705</v>
          </cell>
          <cell r="BF60">
            <v>0.15783837891180161</v>
          </cell>
          <cell r="BG60">
            <v>1041.3488420099768</v>
          </cell>
          <cell r="BH60">
            <v>9.6652525001281936E-2</v>
          </cell>
          <cell r="BI60">
            <v>10552.37402517961</v>
          </cell>
          <cell r="BJ60">
            <v>866.1488961348947</v>
          </cell>
          <cell r="BK60">
            <v>3.1337368439001159</v>
          </cell>
          <cell r="BL60">
            <v>593.2458341450033</v>
          </cell>
          <cell r="BM60">
            <v>1814.3351822351985</v>
          </cell>
          <cell r="BN60">
            <v>17213.545758336015</v>
          </cell>
          <cell r="BO60">
            <v>18182.450959743608</v>
          </cell>
          <cell r="BP60">
            <v>6202.9664432350028</v>
          </cell>
          <cell r="BQ60">
            <v>7250.4192446287852</v>
          </cell>
          <cell r="BR60">
            <v>0.15783837891180161</v>
          </cell>
          <cell r="BS60">
            <v>351.77546321598834</v>
          </cell>
          <cell r="BT60">
            <v>1234.6076884750053</v>
          </cell>
          <cell r="BU60">
            <v>8213.9576160296037</v>
          </cell>
          <cell r="BV60">
            <v>2778.204171212893</v>
          </cell>
          <cell r="BW60">
            <v>0.69357215439565179</v>
          </cell>
          <cell r="BX60">
            <v>1.3055951649939748</v>
          </cell>
          <cell r="BY60">
            <v>1852.277957997203</v>
          </cell>
          <cell r="BZ60">
            <v>5275.3271410620191</v>
          </cell>
          <cell r="CA60">
            <v>19081.223347547209</v>
          </cell>
          <cell r="CB60">
            <v>4856.6630296350149</v>
          </cell>
          <cell r="CC60">
            <v>1745.8917429987921</v>
          </cell>
          <cell r="CD60">
            <v>1179.3641658588874</v>
          </cell>
          <cell r="CE60">
            <v>351.77546321598834</v>
          </cell>
          <cell r="CF60">
            <v>2460.7215199549923</v>
          </cell>
          <cell r="CG60">
            <v>3066.2888919366137</v>
          </cell>
          <cell r="CH60">
            <v>-5.9261587106520908E-2</v>
          </cell>
          <cell r="CI60">
            <v>537.09517694819749</v>
          </cell>
          <cell r="CJ60">
            <v>2.6698622635014009</v>
          </cell>
          <cell r="CK60">
            <v>114.06138863520434</v>
          </cell>
          <cell r="CL60">
            <v>4823.6720927539982</v>
          </cell>
          <cell r="CM60">
            <v>16993.037416817213</v>
          </cell>
          <cell r="CN60">
            <v>1081.0630112750066</v>
          </cell>
          <cell r="CO60">
            <v>6.3517098782795101E-2</v>
          </cell>
          <cell r="CP60">
            <v>0.15783837891180161</v>
          </cell>
          <cell r="CQ60">
            <v>15.914914881002447</v>
          </cell>
          <cell r="CR60">
            <v>1141.9387878350062</v>
          </cell>
          <cell r="CS60">
            <v>1479.0036262496048</v>
          </cell>
          <cell r="CT60">
            <v>293.4899492478965</v>
          </cell>
          <cell r="CU60">
            <v>133.55063775359679</v>
          </cell>
          <cell r="CV60">
            <v>-5.8671933501873372E-2</v>
          </cell>
          <cell r="CW60">
            <v>-9.6577418054585029E-3</v>
          </cell>
          <cell r="CX60">
            <v>5056.6737433460157</v>
          </cell>
          <cell r="CY60">
            <v>3048.6228965590071</v>
          </cell>
          <cell r="CZ60">
            <v>95.482007865010559</v>
          </cell>
          <cell r="DA60">
            <v>6.3517098782795101E-2</v>
          </cell>
          <cell r="DB60">
            <v>0.15783837891180161</v>
          </cell>
          <cell r="DC60">
            <v>-0.38897533400002443</v>
          </cell>
          <cell r="DD60">
            <v>9.6652525001281936E-2</v>
          </cell>
          <cell r="DE60">
            <v>4341.2250498296125</v>
          </cell>
          <cell r="DF60">
            <v>-5.9261587106520908E-2</v>
          </cell>
          <cell r="DG60">
            <v>0.69357215439565179</v>
          </cell>
          <cell r="DH60">
            <v>-5.8671933501873372E-2</v>
          </cell>
          <cell r="DI60">
            <v>-4.2080288037323055E-3</v>
          </cell>
          <cell r="DJ60">
            <v>3736.5225540480019</v>
          </cell>
          <cell r="DK60">
            <v>407.35621460719591</v>
          </cell>
          <cell r="DL60">
            <v>191.14474990500548</v>
          </cell>
          <cell r="DM60">
            <v>6.3517098782795101E-2</v>
          </cell>
          <cell r="DN60">
            <v>0.15783837891180161</v>
          </cell>
          <cell r="DO60">
            <v>-0.38897533400002443</v>
          </cell>
          <cell r="DP60">
            <v>9.6652525001281936E-2</v>
          </cell>
          <cell r="DQ60">
            <v>16.635634269601603</v>
          </cell>
          <cell r="DR60">
            <v>-5.9261587106520908E-2</v>
          </cell>
          <cell r="DS60">
            <v>-1.6876670201068013E-2</v>
          </cell>
        </row>
        <row r="62">
          <cell r="C62" t="str">
            <v>Inputs to non-zero GRID dispatch adjustment :</v>
          </cell>
        </row>
        <row r="63">
          <cell r="D63" t="str">
            <v>Min:</v>
          </cell>
          <cell r="E63">
            <v>-99.99</v>
          </cell>
          <cell r="F63" t="str">
            <v>Max:</v>
          </cell>
          <cell r="G63">
            <v>0.01</v>
          </cell>
        </row>
        <row r="64">
          <cell r="C64" t="str">
            <v>Curtailment Cost ($/MWh)</v>
          </cell>
        </row>
        <row r="65">
          <cell r="C65" t="str">
            <v>Pryor Mountain Wind_T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-34.150009999999995</v>
          </cell>
          <cell r="P65">
            <v>-35.47999999999999</v>
          </cell>
          <cell r="Q65">
            <v>-35.47999999999999</v>
          </cell>
          <cell r="R65">
            <v>-35.47999999999999</v>
          </cell>
          <cell r="S65">
            <v>-35.47999999999999</v>
          </cell>
          <cell r="T65">
            <v>-35.47999999999999</v>
          </cell>
          <cell r="U65">
            <v>-35.47999999999999</v>
          </cell>
          <cell r="V65">
            <v>-35.47999999999999</v>
          </cell>
          <cell r="W65">
            <v>-35.47999999999999</v>
          </cell>
          <cell r="X65">
            <v>-35.47999999999999</v>
          </cell>
          <cell r="Y65">
            <v>-35.47999999999999</v>
          </cell>
          <cell r="Z65">
            <v>-35.47999999999999</v>
          </cell>
          <cell r="AA65">
            <v>-35.47999999999999</v>
          </cell>
          <cell r="AB65">
            <v>-35.47999999999999</v>
          </cell>
          <cell r="AC65">
            <v>-35.47999999999999</v>
          </cell>
          <cell r="AD65">
            <v>-35.47999999999999</v>
          </cell>
          <cell r="AE65">
            <v>-35.47999999999999</v>
          </cell>
          <cell r="AF65">
            <v>-35.47999999999999</v>
          </cell>
          <cell r="AG65">
            <v>-35.47999999999999</v>
          </cell>
          <cell r="AH65">
            <v>-35.47999999999999</v>
          </cell>
          <cell r="AI65">
            <v>-35.47999999999999</v>
          </cell>
          <cell r="AJ65">
            <v>-35.47999999999999</v>
          </cell>
          <cell r="AK65">
            <v>-35.47999999999999</v>
          </cell>
          <cell r="AL65">
            <v>-35.47999999999999</v>
          </cell>
          <cell r="AM65">
            <v>-35.47999999999999</v>
          </cell>
          <cell r="AN65">
            <v>-36.799999999999997</v>
          </cell>
          <cell r="AO65">
            <v>-36.799999999999997</v>
          </cell>
          <cell r="AP65">
            <v>-36.799999999999997</v>
          </cell>
          <cell r="AQ65">
            <v>-36.799999999999997</v>
          </cell>
          <cell r="AR65">
            <v>-36.799999999999997</v>
          </cell>
          <cell r="AS65">
            <v>-36.799999999999997</v>
          </cell>
          <cell r="AT65">
            <v>-36.799999999999997</v>
          </cell>
          <cell r="AU65">
            <v>-36.799999999999997</v>
          </cell>
          <cell r="AV65">
            <v>-36.799999999999997</v>
          </cell>
          <cell r="AW65">
            <v>-36.799999999999997</v>
          </cell>
          <cell r="AX65">
            <v>-36.799999999999997</v>
          </cell>
          <cell r="AY65">
            <v>-36.799999999999997</v>
          </cell>
          <cell r="AZ65">
            <v>-36.799999999999997</v>
          </cell>
          <cell r="BA65">
            <v>-36.799999999999997</v>
          </cell>
          <cell r="BB65">
            <v>-36.799999999999997</v>
          </cell>
          <cell r="BC65">
            <v>-36.799999999999997</v>
          </cell>
          <cell r="BD65">
            <v>-36.799999999999997</v>
          </cell>
          <cell r="BE65">
            <v>-36.799999999999997</v>
          </cell>
          <cell r="BF65">
            <v>-36.799999999999997</v>
          </cell>
          <cell r="BG65">
            <v>-36.799999999999997</v>
          </cell>
          <cell r="BH65">
            <v>-36.799999999999997</v>
          </cell>
          <cell r="BI65">
            <v>-36.799999999999997</v>
          </cell>
          <cell r="BJ65">
            <v>-36.799999999999997</v>
          </cell>
          <cell r="BK65">
            <v>-36.799999999999997</v>
          </cell>
          <cell r="BL65">
            <v>-38.129999999999995</v>
          </cell>
          <cell r="BM65">
            <v>-38.129999999999995</v>
          </cell>
          <cell r="BN65">
            <v>-38.129999999999995</v>
          </cell>
          <cell r="BO65">
            <v>-38.129999999999995</v>
          </cell>
          <cell r="BP65">
            <v>-38.129999999999995</v>
          </cell>
          <cell r="BQ65">
            <v>-38.129999999999995</v>
          </cell>
          <cell r="BR65">
            <v>-38.129999999999995</v>
          </cell>
          <cell r="BS65">
            <v>-38.129999999999995</v>
          </cell>
          <cell r="BT65">
            <v>-38.129999999999995</v>
          </cell>
          <cell r="BU65">
            <v>-38.129999999999995</v>
          </cell>
          <cell r="BV65">
            <v>-38.129999999999995</v>
          </cell>
          <cell r="BW65">
            <v>-38.129999999999995</v>
          </cell>
          <cell r="BX65">
            <v>-38.129999999999995</v>
          </cell>
          <cell r="BY65">
            <v>-38.129999999999995</v>
          </cell>
          <cell r="BZ65">
            <v>-38.129999999999995</v>
          </cell>
          <cell r="CA65">
            <v>-38.129999999999995</v>
          </cell>
          <cell r="CB65">
            <v>-38.129999999999995</v>
          </cell>
          <cell r="CC65">
            <v>-38.129999999999995</v>
          </cell>
          <cell r="CD65">
            <v>-38.129999999999995</v>
          </cell>
          <cell r="CE65">
            <v>-38.129999999999995</v>
          </cell>
          <cell r="CF65">
            <v>-38.129999999999995</v>
          </cell>
          <cell r="CG65">
            <v>-38.129999999999995</v>
          </cell>
          <cell r="CH65">
            <v>-38.129999999999995</v>
          </cell>
          <cell r="CI65">
            <v>-38.129999999999995</v>
          </cell>
          <cell r="CJ65">
            <v>-39.449999999999989</v>
          </cell>
          <cell r="CK65">
            <v>-39.449999999999989</v>
          </cell>
          <cell r="CL65">
            <v>-39.449999999999989</v>
          </cell>
          <cell r="CM65">
            <v>-39.449999999999989</v>
          </cell>
          <cell r="CN65">
            <v>-39.449999999999989</v>
          </cell>
          <cell r="CO65">
            <v>-39.449999999999989</v>
          </cell>
          <cell r="CP65">
            <v>-39.449999999999989</v>
          </cell>
          <cell r="CQ65">
            <v>-39.449999999999989</v>
          </cell>
          <cell r="CR65">
            <v>-39.449999999999989</v>
          </cell>
          <cell r="CS65">
            <v>-39.449999999999989</v>
          </cell>
          <cell r="CT65">
            <v>-39.449999999999989</v>
          </cell>
          <cell r="CU65">
            <v>-39.449999999999989</v>
          </cell>
          <cell r="CV65">
            <v>-39.449999999999989</v>
          </cell>
          <cell r="CW65">
            <v>-39.449999999999989</v>
          </cell>
          <cell r="CX65">
            <v>-39.449999999999989</v>
          </cell>
          <cell r="CY65">
            <v>-39.449999999999989</v>
          </cell>
          <cell r="CZ65">
            <v>-39.449999999999989</v>
          </cell>
          <cell r="DA65">
            <v>-39.449999999999989</v>
          </cell>
          <cell r="DB65">
            <v>-39.449999999999989</v>
          </cell>
          <cell r="DC65">
            <v>-39.449999999999989</v>
          </cell>
          <cell r="DD65">
            <v>-39.449999999999989</v>
          </cell>
          <cell r="DE65">
            <v>-39.449999999999989</v>
          </cell>
          <cell r="DF65">
            <v>-39.449999999999989</v>
          </cell>
          <cell r="DG65">
            <v>-39.449999999999989</v>
          </cell>
          <cell r="DH65">
            <v>-40.779999999999994</v>
          </cell>
          <cell r="DI65">
            <v>-40.779999999999994</v>
          </cell>
          <cell r="DJ65">
            <v>-40.779999999999994</v>
          </cell>
          <cell r="DK65">
            <v>-40.779999999999994</v>
          </cell>
          <cell r="DL65">
            <v>-40.779999999999994</v>
          </cell>
          <cell r="DM65">
            <v>-40.779999999999994</v>
          </cell>
          <cell r="DN65">
            <v>-40.779999999999994</v>
          </cell>
          <cell r="DO65">
            <v>-40.779999999999994</v>
          </cell>
          <cell r="DP65">
            <v>-40.779999999999994</v>
          </cell>
          <cell r="DQ65">
            <v>-40.779999999999994</v>
          </cell>
          <cell r="DR65">
            <v>-40.779999999999994</v>
          </cell>
          <cell r="DS65">
            <v>-40.779999999999994</v>
          </cell>
        </row>
        <row r="66">
          <cell r="C66" t="str">
            <v>Ekola Flats Wind_T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-32.149999999999991</v>
          </cell>
          <cell r="O66">
            <v>-32.149999999999991</v>
          </cell>
          <cell r="P66">
            <v>-33.480000000000004</v>
          </cell>
          <cell r="Q66">
            <v>-33.480000000000004</v>
          </cell>
          <cell r="R66">
            <v>-33.480000000000004</v>
          </cell>
          <cell r="S66">
            <v>-33.480000000000004</v>
          </cell>
          <cell r="T66">
            <v>-33.480000000000004</v>
          </cell>
          <cell r="U66">
            <v>-33.480000000000004</v>
          </cell>
          <cell r="V66">
            <v>-33.480000000000004</v>
          </cell>
          <cell r="W66">
            <v>-33.480000000000004</v>
          </cell>
          <cell r="X66">
            <v>-33.480000000000004</v>
          </cell>
          <cell r="Y66">
            <v>-33.480000000000004</v>
          </cell>
          <cell r="Z66">
            <v>-33.480000000000004</v>
          </cell>
          <cell r="AA66">
            <v>-33.480000000000004</v>
          </cell>
          <cell r="AB66">
            <v>-33.480000000000004</v>
          </cell>
          <cell r="AC66">
            <v>-33.480000000000004</v>
          </cell>
          <cell r="AD66">
            <v>-33.480000000000004</v>
          </cell>
          <cell r="AE66">
            <v>-33.480000000000004</v>
          </cell>
          <cell r="AF66">
            <v>-33.480000000000004</v>
          </cell>
          <cell r="AG66">
            <v>-33.480000000000004</v>
          </cell>
          <cell r="AH66">
            <v>-33.480000000000004</v>
          </cell>
          <cell r="AI66">
            <v>-33.480000000000004</v>
          </cell>
          <cell r="AJ66">
            <v>-33.480000000000004</v>
          </cell>
          <cell r="AK66">
            <v>-33.480000000000004</v>
          </cell>
          <cell r="AL66">
            <v>-33.480000000000004</v>
          </cell>
          <cell r="AM66">
            <v>-33.480000000000004</v>
          </cell>
          <cell r="AN66">
            <v>-34.799999999999997</v>
          </cell>
          <cell r="AO66">
            <v>-34.799999999999997</v>
          </cell>
          <cell r="AP66">
            <v>-34.799999999999997</v>
          </cell>
          <cell r="AQ66">
            <v>-34.799999999999997</v>
          </cell>
          <cell r="AR66">
            <v>-34.799999999999997</v>
          </cell>
          <cell r="AS66">
            <v>-34.799999999999997</v>
          </cell>
          <cell r="AT66">
            <v>-34.799999999999997</v>
          </cell>
          <cell r="AU66">
            <v>-34.799999999999997</v>
          </cell>
          <cell r="AV66">
            <v>-34.799999999999997</v>
          </cell>
          <cell r="AW66">
            <v>-34.799999999999997</v>
          </cell>
          <cell r="AX66">
            <v>-34.799999999999997</v>
          </cell>
          <cell r="AY66">
            <v>-34.799999999999997</v>
          </cell>
          <cell r="AZ66">
            <v>-34.799999999999997</v>
          </cell>
          <cell r="BA66">
            <v>-34.799999999999997</v>
          </cell>
          <cell r="BB66">
            <v>-34.799999999999997</v>
          </cell>
          <cell r="BC66">
            <v>-34.799999999999997</v>
          </cell>
          <cell r="BD66">
            <v>-34.799999999999997</v>
          </cell>
          <cell r="BE66">
            <v>-34.799999999999997</v>
          </cell>
          <cell r="BF66">
            <v>-34.799999999999997</v>
          </cell>
          <cell r="BG66">
            <v>-34.799999999999997</v>
          </cell>
          <cell r="BH66">
            <v>-34.799999999999997</v>
          </cell>
          <cell r="BI66">
            <v>-34.799999999999997</v>
          </cell>
          <cell r="BJ66">
            <v>-34.799999999999997</v>
          </cell>
          <cell r="BK66">
            <v>-34.799999999999997</v>
          </cell>
          <cell r="BL66">
            <v>-36.129999999999995</v>
          </cell>
          <cell r="BM66">
            <v>-36.129999999999995</v>
          </cell>
          <cell r="BN66">
            <v>-36.129999999999995</v>
          </cell>
          <cell r="BO66">
            <v>-36.129999999999995</v>
          </cell>
          <cell r="BP66">
            <v>-36.129999999999995</v>
          </cell>
          <cell r="BQ66">
            <v>-36.129999999999995</v>
          </cell>
          <cell r="BR66">
            <v>-36.129999999999995</v>
          </cell>
          <cell r="BS66">
            <v>-36.129999999999995</v>
          </cell>
          <cell r="BT66">
            <v>-36.129999999999995</v>
          </cell>
          <cell r="BU66">
            <v>-36.129999999999995</v>
          </cell>
          <cell r="BV66">
            <v>-36.129999999999995</v>
          </cell>
          <cell r="BW66">
            <v>-36.129999999999995</v>
          </cell>
          <cell r="BX66">
            <v>-36.129999999999995</v>
          </cell>
          <cell r="BY66">
            <v>-36.129999999999995</v>
          </cell>
          <cell r="BZ66">
            <v>-36.129999999999995</v>
          </cell>
          <cell r="CA66">
            <v>-36.129999999999995</v>
          </cell>
          <cell r="CB66">
            <v>-36.129999999999995</v>
          </cell>
          <cell r="CC66">
            <v>-36.129999999999995</v>
          </cell>
          <cell r="CD66">
            <v>-36.129999999999995</v>
          </cell>
          <cell r="CE66">
            <v>-36.129999999999995</v>
          </cell>
          <cell r="CF66">
            <v>-36.129999999999995</v>
          </cell>
          <cell r="CG66">
            <v>-36.129999999999995</v>
          </cell>
          <cell r="CH66">
            <v>-36.129999999999995</v>
          </cell>
          <cell r="CI66">
            <v>-36.129999999999995</v>
          </cell>
          <cell r="CJ66">
            <v>-37.449999999999996</v>
          </cell>
          <cell r="CK66">
            <v>-37.449999999999996</v>
          </cell>
          <cell r="CL66">
            <v>-37.449999999999996</v>
          </cell>
          <cell r="CM66">
            <v>-37.449999999999996</v>
          </cell>
          <cell r="CN66">
            <v>-37.449999999999996</v>
          </cell>
          <cell r="CO66">
            <v>-37.449999999999996</v>
          </cell>
          <cell r="CP66">
            <v>-37.449999999999996</v>
          </cell>
          <cell r="CQ66">
            <v>-37.449999999999996</v>
          </cell>
          <cell r="CR66">
            <v>-37.449999999999996</v>
          </cell>
          <cell r="CS66">
            <v>-37.449999999999996</v>
          </cell>
          <cell r="CT66">
            <v>-37.449999999999996</v>
          </cell>
          <cell r="CU66">
            <v>-37.449999999999996</v>
          </cell>
          <cell r="CV66">
            <v>-37.449999999999996</v>
          </cell>
          <cell r="CW66">
            <v>-37.449999999999996</v>
          </cell>
          <cell r="CX66">
            <v>-37.449999999999996</v>
          </cell>
          <cell r="CY66">
            <v>-37.449999999999996</v>
          </cell>
          <cell r="CZ66">
            <v>-37.449999999999996</v>
          </cell>
          <cell r="DA66">
            <v>-37.449999999999996</v>
          </cell>
          <cell r="DB66">
            <v>-37.449999999999996</v>
          </cell>
          <cell r="DC66">
            <v>-37.449999999999996</v>
          </cell>
          <cell r="DD66">
            <v>-37.449999999999996</v>
          </cell>
          <cell r="DE66">
            <v>-37.449999999999996</v>
          </cell>
          <cell r="DF66">
            <v>-37.449999999999996</v>
          </cell>
          <cell r="DG66">
            <v>-37.449999999999996</v>
          </cell>
          <cell r="DH66">
            <v>-38.78</v>
          </cell>
          <cell r="DI66">
            <v>-38.78</v>
          </cell>
          <cell r="DJ66">
            <v>-38.78</v>
          </cell>
          <cell r="DK66">
            <v>-38.78</v>
          </cell>
          <cell r="DL66">
            <v>-38.78</v>
          </cell>
          <cell r="DM66">
            <v>-38.78</v>
          </cell>
          <cell r="DN66">
            <v>-38.78</v>
          </cell>
          <cell r="DO66">
            <v>-38.78</v>
          </cell>
          <cell r="DP66">
            <v>-38.78</v>
          </cell>
          <cell r="DQ66">
            <v>-38.78</v>
          </cell>
          <cell r="DR66">
            <v>-38.78</v>
          </cell>
          <cell r="DS66">
            <v>-38.78</v>
          </cell>
        </row>
        <row r="67">
          <cell r="C67" t="str">
            <v>TB Flats Wind_T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-32.149999999999991</v>
          </cell>
          <cell r="O67">
            <v>-32.149999999999991</v>
          </cell>
          <cell r="P67">
            <v>-33.480000000000004</v>
          </cell>
          <cell r="Q67">
            <v>-33.480000000000004</v>
          </cell>
          <cell r="R67">
            <v>-33.480000000000004</v>
          </cell>
          <cell r="S67">
            <v>-33.480000000000004</v>
          </cell>
          <cell r="T67">
            <v>-33.480000000000004</v>
          </cell>
          <cell r="U67">
            <v>-33.480000000000004</v>
          </cell>
          <cell r="V67">
            <v>-33.480000000000004</v>
          </cell>
          <cell r="W67">
            <v>-33.480000000000004</v>
          </cell>
          <cell r="X67">
            <v>-33.480000000000004</v>
          </cell>
          <cell r="Y67">
            <v>-33.480000000000004</v>
          </cell>
          <cell r="Z67">
            <v>-33.480000000000004</v>
          </cell>
          <cell r="AA67">
            <v>-33.480000000000004</v>
          </cell>
          <cell r="AB67">
            <v>-33.480000000000004</v>
          </cell>
          <cell r="AC67">
            <v>-33.480000000000004</v>
          </cell>
          <cell r="AD67">
            <v>-33.480000000000004</v>
          </cell>
          <cell r="AE67">
            <v>-33.480000000000004</v>
          </cell>
          <cell r="AF67">
            <v>-33.480000000000004</v>
          </cell>
          <cell r="AG67">
            <v>-33.480000000000004</v>
          </cell>
          <cell r="AH67">
            <v>-33.480000000000004</v>
          </cell>
          <cell r="AI67">
            <v>-33.480000000000004</v>
          </cell>
          <cell r="AJ67">
            <v>-33.480000000000004</v>
          </cell>
          <cell r="AK67">
            <v>-33.480000000000004</v>
          </cell>
          <cell r="AL67">
            <v>-33.480000000000004</v>
          </cell>
          <cell r="AM67">
            <v>-33.480000000000004</v>
          </cell>
          <cell r="AN67">
            <v>-34.799999999999997</v>
          </cell>
          <cell r="AO67">
            <v>-34.799999999999997</v>
          </cell>
          <cell r="AP67">
            <v>-34.799999999999997</v>
          </cell>
          <cell r="AQ67">
            <v>-34.799999999999997</v>
          </cell>
          <cell r="AR67">
            <v>-34.799999999999997</v>
          </cell>
          <cell r="AS67">
            <v>-34.799999999999997</v>
          </cell>
          <cell r="AT67">
            <v>-34.799999999999997</v>
          </cell>
          <cell r="AU67">
            <v>-34.799999999999997</v>
          </cell>
          <cell r="AV67">
            <v>-34.799999999999997</v>
          </cell>
          <cell r="AW67">
            <v>-34.799999999999997</v>
          </cell>
          <cell r="AX67">
            <v>-34.799999999999997</v>
          </cell>
          <cell r="AY67">
            <v>-34.799999999999997</v>
          </cell>
          <cell r="AZ67">
            <v>-34.799999999999997</v>
          </cell>
          <cell r="BA67">
            <v>-34.799999999999997</v>
          </cell>
          <cell r="BB67">
            <v>-34.799999999999997</v>
          </cell>
          <cell r="BC67">
            <v>-34.799999999999997</v>
          </cell>
          <cell r="BD67">
            <v>-34.799999999999997</v>
          </cell>
          <cell r="BE67">
            <v>-34.799999999999997</v>
          </cell>
          <cell r="BF67">
            <v>-34.799999999999997</v>
          </cell>
          <cell r="BG67">
            <v>-34.799999999999997</v>
          </cell>
          <cell r="BH67">
            <v>-34.799999999999997</v>
          </cell>
          <cell r="BI67">
            <v>-34.799999999999997</v>
          </cell>
          <cell r="BJ67">
            <v>-34.799999999999997</v>
          </cell>
          <cell r="BK67">
            <v>-34.799999999999997</v>
          </cell>
          <cell r="BL67">
            <v>-36.129999999999995</v>
          </cell>
          <cell r="BM67">
            <v>-36.129999999999995</v>
          </cell>
          <cell r="BN67">
            <v>-36.129999999999995</v>
          </cell>
          <cell r="BO67">
            <v>-36.129999999999995</v>
          </cell>
          <cell r="BP67">
            <v>-36.129999999999995</v>
          </cell>
          <cell r="BQ67">
            <v>-36.129999999999995</v>
          </cell>
          <cell r="BR67">
            <v>-36.129999999999995</v>
          </cell>
          <cell r="BS67">
            <v>-36.129999999999995</v>
          </cell>
          <cell r="BT67">
            <v>-36.129999999999995</v>
          </cell>
          <cell r="BU67">
            <v>-36.129999999999995</v>
          </cell>
          <cell r="BV67">
            <v>-36.129999999999995</v>
          </cell>
          <cell r="BW67">
            <v>-36.129999999999995</v>
          </cell>
          <cell r="BX67">
            <v>-36.129999999999995</v>
          </cell>
          <cell r="BY67">
            <v>-36.129999999999995</v>
          </cell>
          <cell r="BZ67">
            <v>-36.129999999999995</v>
          </cell>
          <cell r="CA67">
            <v>-36.129999999999995</v>
          </cell>
          <cell r="CB67">
            <v>-36.129999999999995</v>
          </cell>
          <cell r="CC67">
            <v>-36.129999999999995</v>
          </cell>
          <cell r="CD67">
            <v>-36.129999999999995</v>
          </cell>
          <cell r="CE67">
            <v>-36.129999999999995</v>
          </cell>
          <cell r="CF67">
            <v>-36.129999999999995</v>
          </cell>
          <cell r="CG67">
            <v>-36.129999999999995</v>
          </cell>
          <cell r="CH67">
            <v>-36.129999999999995</v>
          </cell>
          <cell r="CI67">
            <v>-36.129999999999995</v>
          </cell>
          <cell r="CJ67">
            <v>-37.449999999999996</v>
          </cell>
          <cell r="CK67">
            <v>-37.449999999999996</v>
          </cell>
          <cell r="CL67">
            <v>-37.449999999999996</v>
          </cell>
          <cell r="CM67">
            <v>-37.449999999999996</v>
          </cell>
          <cell r="CN67">
            <v>-37.449999999999996</v>
          </cell>
          <cell r="CO67">
            <v>-37.449999999999996</v>
          </cell>
          <cell r="CP67">
            <v>-37.449999999999996</v>
          </cell>
          <cell r="CQ67">
            <v>-37.449999999999996</v>
          </cell>
          <cell r="CR67">
            <v>-37.449999999999996</v>
          </cell>
          <cell r="CS67">
            <v>-37.449999999999996</v>
          </cell>
          <cell r="CT67">
            <v>-37.449999999999996</v>
          </cell>
          <cell r="CU67">
            <v>-37.449999999999996</v>
          </cell>
          <cell r="CV67">
            <v>-37.449999999999996</v>
          </cell>
          <cell r="CW67">
            <v>-37.449999999999996</v>
          </cell>
          <cell r="CX67">
            <v>-37.449999999999996</v>
          </cell>
          <cell r="CY67">
            <v>-37.449999999999996</v>
          </cell>
          <cell r="CZ67">
            <v>-37.449999999999996</v>
          </cell>
          <cell r="DA67">
            <v>-37.449999999999996</v>
          </cell>
          <cell r="DB67">
            <v>-37.449999999999996</v>
          </cell>
          <cell r="DC67">
            <v>-37.449999999999996</v>
          </cell>
          <cell r="DD67">
            <v>-37.449999999999996</v>
          </cell>
          <cell r="DE67">
            <v>-37.449999999999996</v>
          </cell>
          <cell r="DF67">
            <v>-37.449999999999996</v>
          </cell>
          <cell r="DG67">
            <v>-37.449999999999996</v>
          </cell>
          <cell r="DH67">
            <v>-38.78</v>
          </cell>
          <cell r="DI67">
            <v>-38.78</v>
          </cell>
          <cell r="DJ67">
            <v>-38.78</v>
          </cell>
          <cell r="DK67">
            <v>-38.78</v>
          </cell>
          <cell r="DL67">
            <v>-38.78</v>
          </cell>
          <cell r="DM67">
            <v>-38.78</v>
          </cell>
          <cell r="DN67">
            <v>-38.78</v>
          </cell>
          <cell r="DO67">
            <v>-38.78</v>
          </cell>
          <cell r="DP67">
            <v>-38.78</v>
          </cell>
          <cell r="DQ67">
            <v>-38.78</v>
          </cell>
          <cell r="DR67">
            <v>-38.78</v>
          </cell>
          <cell r="DS67">
            <v>-38.78</v>
          </cell>
        </row>
        <row r="68">
          <cell r="C68" t="str">
            <v>TB Flats Wind II_T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-32.149999999999991</v>
          </cell>
          <cell r="O68">
            <v>-32.149999999999991</v>
          </cell>
          <cell r="P68">
            <v>-33.480000000000004</v>
          </cell>
          <cell r="Q68">
            <v>-33.480000000000004</v>
          </cell>
          <cell r="R68">
            <v>-33.480000000000004</v>
          </cell>
          <cell r="S68">
            <v>-33.480000000000004</v>
          </cell>
          <cell r="T68">
            <v>-33.480000000000004</v>
          </cell>
          <cell r="U68">
            <v>-33.480000000000004</v>
          </cell>
          <cell r="V68">
            <v>-33.480000000000004</v>
          </cell>
          <cell r="W68">
            <v>-33.480000000000004</v>
          </cell>
          <cell r="X68">
            <v>-33.480000000000004</v>
          </cell>
          <cell r="Y68">
            <v>-33.480000000000004</v>
          </cell>
          <cell r="Z68">
            <v>-33.480000000000004</v>
          </cell>
          <cell r="AA68">
            <v>-33.480000000000004</v>
          </cell>
          <cell r="AB68">
            <v>-33.480000000000004</v>
          </cell>
          <cell r="AC68">
            <v>-33.480000000000004</v>
          </cell>
          <cell r="AD68">
            <v>-33.480000000000004</v>
          </cell>
          <cell r="AE68">
            <v>-33.480000000000004</v>
          </cell>
          <cell r="AF68">
            <v>-33.480000000000004</v>
          </cell>
          <cell r="AG68">
            <v>-33.480000000000004</v>
          </cell>
          <cell r="AH68">
            <v>-33.480000000000004</v>
          </cell>
          <cell r="AI68">
            <v>-33.480000000000004</v>
          </cell>
          <cell r="AJ68">
            <v>-33.480000000000004</v>
          </cell>
          <cell r="AK68">
            <v>-33.480000000000004</v>
          </cell>
          <cell r="AL68">
            <v>-33.480000000000004</v>
          </cell>
          <cell r="AM68">
            <v>-33.480000000000004</v>
          </cell>
          <cell r="AN68">
            <v>-34.799999999999997</v>
          </cell>
          <cell r="AO68">
            <v>-34.799999999999997</v>
          </cell>
          <cell r="AP68">
            <v>-34.799999999999997</v>
          </cell>
          <cell r="AQ68">
            <v>-34.799999999999997</v>
          </cell>
          <cell r="AR68">
            <v>-34.799999999999997</v>
          </cell>
          <cell r="AS68">
            <v>-34.799999999999997</v>
          </cell>
          <cell r="AT68">
            <v>-34.799999999999997</v>
          </cell>
          <cell r="AU68">
            <v>-34.799999999999997</v>
          </cell>
          <cell r="AV68">
            <v>-34.799999999999997</v>
          </cell>
          <cell r="AW68">
            <v>-34.799999999999997</v>
          </cell>
          <cell r="AX68">
            <v>-34.799999999999997</v>
          </cell>
          <cell r="AY68">
            <v>-34.799999999999997</v>
          </cell>
          <cell r="AZ68">
            <v>-34.799999999999997</v>
          </cell>
          <cell r="BA68">
            <v>-34.799999999999997</v>
          </cell>
          <cell r="BB68">
            <v>-34.799999999999997</v>
          </cell>
          <cell r="BC68">
            <v>-34.799999999999997</v>
          </cell>
          <cell r="BD68">
            <v>-34.799999999999997</v>
          </cell>
          <cell r="BE68">
            <v>-34.799999999999997</v>
          </cell>
          <cell r="BF68">
            <v>-34.799999999999997</v>
          </cell>
          <cell r="BG68">
            <v>-34.799999999999997</v>
          </cell>
          <cell r="BH68">
            <v>-34.799999999999997</v>
          </cell>
          <cell r="BI68">
            <v>-34.799999999999997</v>
          </cell>
          <cell r="BJ68">
            <v>-34.799999999999997</v>
          </cell>
          <cell r="BK68">
            <v>-34.799999999999997</v>
          </cell>
          <cell r="BL68">
            <v>-36.129999999999995</v>
          </cell>
          <cell r="BM68">
            <v>-36.129999999999995</v>
          </cell>
          <cell r="BN68">
            <v>-36.129999999999995</v>
          </cell>
          <cell r="BO68">
            <v>-36.129999999999995</v>
          </cell>
          <cell r="BP68">
            <v>-36.129999999999995</v>
          </cell>
          <cell r="BQ68">
            <v>-36.129999999999995</v>
          </cell>
          <cell r="BR68">
            <v>-36.129999999999995</v>
          </cell>
          <cell r="BS68">
            <v>-36.129999999999995</v>
          </cell>
          <cell r="BT68">
            <v>-36.129999999999995</v>
          </cell>
          <cell r="BU68">
            <v>-36.129999999999995</v>
          </cell>
          <cell r="BV68">
            <v>-36.129999999999995</v>
          </cell>
          <cell r="BW68">
            <v>-36.129999999999995</v>
          </cell>
          <cell r="BX68">
            <v>-36.129999999999995</v>
          </cell>
          <cell r="BY68">
            <v>-36.129999999999995</v>
          </cell>
          <cell r="BZ68">
            <v>-36.129999999999995</v>
          </cell>
          <cell r="CA68">
            <v>-36.129999999999995</v>
          </cell>
          <cell r="CB68">
            <v>-36.129999999999995</v>
          </cell>
          <cell r="CC68">
            <v>-36.129999999999995</v>
          </cell>
          <cell r="CD68">
            <v>-36.129999999999995</v>
          </cell>
          <cell r="CE68">
            <v>-36.129999999999995</v>
          </cell>
          <cell r="CF68">
            <v>-36.129999999999995</v>
          </cell>
          <cell r="CG68">
            <v>-36.129999999999995</v>
          </cell>
          <cell r="CH68">
            <v>-36.129999999999995</v>
          </cell>
          <cell r="CI68">
            <v>-36.129999999999995</v>
          </cell>
          <cell r="CJ68">
            <v>-37.449999999999996</v>
          </cell>
          <cell r="CK68">
            <v>-37.449999999999996</v>
          </cell>
          <cell r="CL68">
            <v>-37.449999999999996</v>
          </cell>
          <cell r="CM68">
            <v>-37.449999999999996</v>
          </cell>
          <cell r="CN68">
            <v>-37.449999999999996</v>
          </cell>
          <cell r="CO68">
            <v>-37.449999999999996</v>
          </cell>
          <cell r="CP68">
            <v>-37.449999999999996</v>
          </cell>
          <cell r="CQ68">
            <v>-37.449999999999996</v>
          </cell>
          <cell r="CR68">
            <v>-37.449999999999996</v>
          </cell>
          <cell r="CS68">
            <v>-37.449999999999996</v>
          </cell>
          <cell r="CT68">
            <v>-37.449999999999996</v>
          </cell>
          <cell r="CU68">
            <v>-37.449999999999996</v>
          </cell>
          <cell r="CV68">
            <v>-37.449999999999996</v>
          </cell>
          <cell r="CW68">
            <v>-37.449999999999996</v>
          </cell>
          <cell r="CX68">
            <v>-37.449999999999996</v>
          </cell>
          <cell r="CY68">
            <v>-37.449999999999996</v>
          </cell>
          <cell r="CZ68">
            <v>-37.449999999999996</v>
          </cell>
          <cell r="DA68">
            <v>-37.449999999999996</v>
          </cell>
          <cell r="DB68">
            <v>-37.449999999999996</v>
          </cell>
          <cell r="DC68">
            <v>-37.449999999999996</v>
          </cell>
          <cell r="DD68">
            <v>-37.449999999999996</v>
          </cell>
          <cell r="DE68">
            <v>-37.449999999999996</v>
          </cell>
          <cell r="DF68">
            <v>-37.449999999999996</v>
          </cell>
          <cell r="DG68">
            <v>-37.449999999999996</v>
          </cell>
          <cell r="DH68">
            <v>-38.78</v>
          </cell>
          <cell r="DI68">
            <v>-38.78</v>
          </cell>
          <cell r="DJ68">
            <v>-38.78</v>
          </cell>
          <cell r="DK68">
            <v>-38.78</v>
          </cell>
          <cell r="DL68">
            <v>-38.78</v>
          </cell>
          <cell r="DM68">
            <v>-38.78</v>
          </cell>
          <cell r="DN68">
            <v>-38.78</v>
          </cell>
          <cell r="DO68">
            <v>-38.78</v>
          </cell>
          <cell r="DP68">
            <v>-38.78</v>
          </cell>
          <cell r="DQ68">
            <v>-38.78</v>
          </cell>
          <cell r="DR68">
            <v>-38.78</v>
          </cell>
          <cell r="DS68">
            <v>-38.78</v>
          </cell>
        </row>
        <row r="69">
          <cell r="C69" t="str">
            <v>Dunlap I Wind_T</v>
          </cell>
          <cell r="D69">
            <v>-32.149999999999991</v>
          </cell>
          <cell r="E69">
            <v>-32.149999999999991</v>
          </cell>
          <cell r="F69">
            <v>-32.149999999999991</v>
          </cell>
          <cell r="G69">
            <v>-32.149999999999991</v>
          </cell>
          <cell r="H69">
            <v>-32.149999999999991</v>
          </cell>
          <cell r="I69">
            <v>-32.149999999999991</v>
          </cell>
          <cell r="J69">
            <v>-32.149999999999991</v>
          </cell>
          <cell r="K69">
            <v>-32.149999999999991</v>
          </cell>
          <cell r="L69">
            <v>-32.149999999999991</v>
          </cell>
          <cell r="M69">
            <v>-32.149999999999991</v>
          </cell>
          <cell r="N69">
            <v>-32.149999999999991</v>
          </cell>
          <cell r="O69">
            <v>-32.149999999999991</v>
          </cell>
          <cell r="P69">
            <v>-33.480000000000004</v>
          </cell>
          <cell r="Q69">
            <v>-33.480000000000004</v>
          </cell>
          <cell r="R69">
            <v>-33.480000000000004</v>
          </cell>
          <cell r="S69">
            <v>-33.480000000000004</v>
          </cell>
          <cell r="T69">
            <v>-33.480000000000004</v>
          </cell>
          <cell r="U69">
            <v>-33.480000000000004</v>
          </cell>
          <cell r="V69">
            <v>-33.480000000000004</v>
          </cell>
          <cell r="W69">
            <v>-33.480000000000004</v>
          </cell>
          <cell r="X69">
            <v>-33.480000000000004</v>
          </cell>
          <cell r="Y69">
            <v>-33.480000000000004</v>
          </cell>
          <cell r="Z69">
            <v>-33.480000000000004</v>
          </cell>
          <cell r="AA69">
            <v>-33.480000000000004</v>
          </cell>
          <cell r="AB69">
            <v>-33.480000000000004</v>
          </cell>
          <cell r="AC69">
            <v>-33.480000000000004</v>
          </cell>
          <cell r="AD69">
            <v>-33.480000000000004</v>
          </cell>
          <cell r="AE69">
            <v>-33.480000000000004</v>
          </cell>
          <cell r="AF69">
            <v>-33.480000000000004</v>
          </cell>
          <cell r="AG69">
            <v>-33.480000000000004</v>
          </cell>
          <cell r="AH69">
            <v>-33.480000000000004</v>
          </cell>
          <cell r="AI69">
            <v>-33.480000000000004</v>
          </cell>
          <cell r="AJ69">
            <v>-33.480000000000004</v>
          </cell>
          <cell r="AK69">
            <v>-33.480000000000004</v>
          </cell>
          <cell r="AL69">
            <v>-33.480000000000004</v>
          </cell>
          <cell r="AM69">
            <v>-33.480000000000004</v>
          </cell>
          <cell r="AN69">
            <v>-34.799999999999997</v>
          </cell>
          <cell r="AO69">
            <v>-34.799999999999997</v>
          </cell>
          <cell r="AP69">
            <v>-34.799999999999997</v>
          </cell>
          <cell r="AQ69">
            <v>-34.799999999999997</v>
          </cell>
          <cell r="AR69">
            <v>-34.799999999999997</v>
          </cell>
          <cell r="AS69">
            <v>-34.799999999999997</v>
          </cell>
          <cell r="AT69">
            <v>-34.799999999999997</v>
          </cell>
          <cell r="AU69">
            <v>-34.799999999999997</v>
          </cell>
          <cell r="AV69">
            <v>-34.799999999999997</v>
          </cell>
          <cell r="AW69">
            <v>-34.799999999999997</v>
          </cell>
          <cell r="AX69">
            <v>-34.799999999999997</v>
          </cell>
          <cell r="AY69">
            <v>-34.799999999999997</v>
          </cell>
          <cell r="AZ69">
            <v>-34.799999999999997</v>
          </cell>
          <cell r="BA69">
            <v>-34.799999999999997</v>
          </cell>
          <cell r="BB69">
            <v>-34.799999999999997</v>
          </cell>
          <cell r="BC69">
            <v>-34.799999999999997</v>
          </cell>
          <cell r="BD69">
            <v>-34.799999999999997</v>
          </cell>
          <cell r="BE69">
            <v>-34.799999999999997</v>
          </cell>
          <cell r="BF69">
            <v>-34.799999999999997</v>
          </cell>
          <cell r="BG69">
            <v>-34.799999999999997</v>
          </cell>
          <cell r="BH69">
            <v>-34.799999999999997</v>
          </cell>
          <cell r="BI69">
            <v>-34.799999999999997</v>
          </cell>
          <cell r="BJ69">
            <v>-34.799999999999997</v>
          </cell>
          <cell r="BK69">
            <v>-34.799999999999997</v>
          </cell>
          <cell r="BL69">
            <v>-36.129999999999995</v>
          </cell>
          <cell r="BM69">
            <v>-36.129999999999995</v>
          </cell>
          <cell r="BN69">
            <v>-36.129999999999995</v>
          </cell>
          <cell r="BO69">
            <v>-36.129999999999995</v>
          </cell>
          <cell r="BP69">
            <v>-36.129999999999995</v>
          </cell>
          <cell r="BQ69">
            <v>-36.129999999999995</v>
          </cell>
          <cell r="BR69">
            <v>-36.129999999999995</v>
          </cell>
          <cell r="BS69">
            <v>-36.129999999999995</v>
          </cell>
          <cell r="BT69">
            <v>-36.129999999999995</v>
          </cell>
          <cell r="BU69">
            <v>-36.129999999999995</v>
          </cell>
          <cell r="BV69">
            <v>-36.129999999999995</v>
          </cell>
          <cell r="BW69">
            <v>-36.129999999999995</v>
          </cell>
          <cell r="BX69">
            <v>-36.129999999999995</v>
          </cell>
          <cell r="BY69">
            <v>-36.129999999999995</v>
          </cell>
          <cell r="BZ69">
            <v>-36.129999999999995</v>
          </cell>
          <cell r="CA69">
            <v>-36.129999999999995</v>
          </cell>
          <cell r="CB69">
            <v>-36.129999999999995</v>
          </cell>
          <cell r="CC69">
            <v>-36.129999999999995</v>
          </cell>
          <cell r="CD69">
            <v>-36.129999999999995</v>
          </cell>
          <cell r="CE69">
            <v>-36.129999999999995</v>
          </cell>
          <cell r="CF69">
            <v>-36.129999999999995</v>
          </cell>
          <cell r="CG69">
            <v>-36.129999999999995</v>
          </cell>
          <cell r="CH69">
            <v>-36.129999999999995</v>
          </cell>
          <cell r="CI69">
            <v>-36.129999999999995</v>
          </cell>
          <cell r="CJ69">
            <v>-37.449999999999996</v>
          </cell>
          <cell r="CK69">
            <v>-37.449999999999996</v>
          </cell>
          <cell r="CL69">
            <v>-37.449999999999996</v>
          </cell>
          <cell r="CM69">
            <v>-37.449999999999996</v>
          </cell>
          <cell r="CN69">
            <v>-37.449999999999996</v>
          </cell>
          <cell r="CO69">
            <v>-37.449999999999996</v>
          </cell>
          <cell r="CP69">
            <v>-37.449999999999996</v>
          </cell>
          <cell r="CQ69">
            <v>-37.449999999999996</v>
          </cell>
          <cell r="CR69">
            <v>-37.449999999999996</v>
          </cell>
          <cell r="CS69">
            <v>-37.449999999999996</v>
          </cell>
          <cell r="CT69">
            <v>-37.449999999999996</v>
          </cell>
          <cell r="CU69">
            <v>-37.449999999999996</v>
          </cell>
          <cell r="CV69">
            <v>-37.449999999999996</v>
          </cell>
          <cell r="CW69">
            <v>-37.449999999999996</v>
          </cell>
          <cell r="CX69">
            <v>-37.449999999999996</v>
          </cell>
          <cell r="CY69">
            <v>-37.449999999999996</v>
          </cell>
          <cell r="CZ69">
            <v>-37.449999999999996</v>
          </cell>
          <cell r="DA69">
            <v>-37.449999999999996</v>
          </cell>
          <cell r="DB69">
            <v>-37.449999999999996</v>
          </cell>
          <cell r="DC69">
            <v>-37.449999999999996</v>
          </cell>
          <cell r="DD69">
            <v>-37.449999999999996</v>
          </cell>
          <cell r="DE69">
            <v>-37.449999999999996</v>
          </cell>
          <cell r="DF69">
            <v>-37.449999999999996</v>
          </cell>
          <cell r="DG69">
            <v>-37.449999999999996</v>
          </cell>
          <cell r="DH69">
            <v>-38.78</v>
          </cell>
          <cell r="DI69">
            <v>-38.78</v>
          </cell>
          <cell r="DJ69">
            <v>-38.78</v>
          </cell>
          <cell r="DK69">
            <v>-38.78</v>
          </cell>
          <cell r="DL69">
            <v>-38.78</v>
          </cell>
          <cell r="DM69">
            <v>-38.78</v>
          </cell>
          <cell r="DN69">
            <v>-38.78</v>
          </cell>
          <cell r="DO69">
            <v>-38.78</v>
          </cell>
          <cell r="DP69">
            <v>-38.78</v>
          </cell>
          <cell r="DQ69">
            <v>-38.78</v>
          </cell>
          <cell r="DR69">
            <v>-38.78</v>
          </cell>
          <cell r="DS69">
            <v>-38.78</v>
          </cell>
        </row>
        <row r="70">
          <cell r="C70" t="str">
            <v>Foote Creek I Wind_T</v>
          </cell>
          <cell r="D70">
            <v>-32.149999999999991</v>
          </cell>
          <cell r="E70">
            <v>-32.149999999999991</v>
          </cell>
          <cell r="F70">
            <v>-32.149999999999991</v>
          </cell>
          <cell r="G70">
            <v>-32.149999999999991</v>
          </cell>
          <cell r="H70">
            <v>-32.149999999999991</v>
          </cell>
          <cell r="I70">
            <v>-32.149999999999991</v>
          </cell>
          <cell r="J70">
            <v>-32.149999999999991</v>
          </cell>
          <cell r="K70">
            <v>-32.149999999999991</v>
          </cell>
          <cell r="L70">
            <v>-32.149999999999991</v>
          </cell>
          <cell r="M70">
            <v>-32.149999999999991</v>
          </cell>
          <cell r="N70">
            <v>-32.149999999999991</v>
          </cell>
          <cell r="O70">
            <v>-32.149999999999991</v>
          </cell>
          <cell r="P70">
            <v>-33.480000000000004</v>
          </cell>
          <cell r="Q70">
            <v>-33.480000000000004</v>
          </cell>
          <cell r="R70">
            <v>-33.480000000000004</v>
          </cell>
          <cell r="S70">
            <v>-33.480000000000004</v>
          </cell>
          <cell r="T70">
            <v>-33.480000000000004</v>
          </cell>
          <cell r="U70">
            <v>-33.480000000000004</v>
          </cell>
          <cell r="V70">
            <v>-33.480000000000004</v>
          </cell>
          <cell r="W70">
            <v>-33.480000000000004</v>
          </cell>
          <cell r="X70">
            <v>-33.480000000000004</v>
          </cell>
          <cell r="Y70">
            <v>-33.480000000000004</v>
          </cell>
          <cell r="Z70">
            <v>-33.480000000000004</v>
          </cell>
          <cell r="AA70">
            <v>-33.480000000000004</v>
          </cell>
          <cell r="AB70">
            <v>-33.480000000000004</v>
          </cell>
          <cell r="AC70">
            <v>-33.480000000000004</v>
          </cell>
          <cell r="AD70">
            <v>-33.480000000000004</v>
          </cell>
          <cell r="AE70">
            <v>-33.480000000000004</v>
          </cell>
          <cell r="AF70">
            <v>-33.480000000000004</v>
          </cell>
          <cell r="AG70">
            <v>-33.480000000000004</v>
          </cell>
          <cell r="AH70">
            <v>-33.480000000000004</v>
          </cell>
          <cell r="AI70">
            <v>-33.480000000000004</v>
          </cell>
          <cell r="AJ70">
            <v>-33.480000000000004</v>
          </cell>
          <cell r="AK70">
            <v>-33.480000000000004</v>
          </cell>
          <cell r="AL70">
            <v>-33.480000000000004</v>
          </cell>
          <cell r="AM70">
            <v>-33.480000000000004</v>
          </cell>
          <cell r="AN70">
            <v>-34.799999999999997</v>
          </cell>
          <cell r="AO70">
            <v>-34.799999999999997</v>
          </cell>
          <cell r="AP70">
            <v>-34.799999999999997</v>
          </cell>
          <cell r="AQ70">
            <v>-34.799999999999997</v>
          </cell>
          <cell r="AR70">
            <v>-34.799999999999997</v>
          </cell>
          <cell r="AS70">
            <v>-34.799999999999997</v>
          </cell>
          <cell r="AT70">
            <v>-34.799999999999997</v>
          </cell>
          <cell r="AU70">
            <v>-34.799999999999997</v>
          </cell>
          <cell r="AV70">
            <v>-34.799999999999997</v>
          </cell>
          <cell r="AW70">
            <v>-34.799999999999997</v>
          </cell>
          <cell r="AX70">
            <v>-34.799999999999997</v>
          </cell>
          <cell r="AY70">
            <v>-34.799999999999997</v>
          </cell>
          <cell r="AZ70">
            <v>-34.799999999999997</v>
          </cell>
          <cell r="BA70">
            <v>-34.799999999999997</v>
          </cell>
          <cell r="BB70">
            <v>-34.799999999999997</v>
          </cell>
          <cell r="BC70">
            <v>-34.799999999999997</v>
          </cell>
          <cell r="BD70">
            <v>-34.799999999999997</v>
          </cell>
          <cell r="BE70">
            <v>-34.799999999999997</v>
          </cell>
          <cell r="BF70">
            <v>-34.799999999999997</v>
          </cell>
          <cell r="BG70">
            <v>-34.799999999999997</v>
          </cell>
          <cell r="BH70">
            <v>-34.799999999999997</v>
          </cell>
          <cell r="BI70">
            <v>-34.799999999999997</v>
          </cell>
          <cell r="BJ70">
            <v>-34.799999999999997</v>
          </cell>
          <cell r="BK70">
            <v>-34.799999999999997</v>
          </cell>
          <cell r="BL70">
            <v>-36.129999999999995</v>
          </cell>
          <cell r="BM70">
            <v>-36.129999999999995</v>
          </cell>
          <cell r="BN70">
            <v>-36.129999999999995</v>
          </cell>
          <cell r="BO70">
            <v>-36.129999999999995</v>
          </cell>
          <cell r="BP70">
            <v>-36.129999999999995</v>
          </cell>
          <cell r="BQ70">
            <v>-36.129999999999995</v>
          </cell>
          <cell r="BR70">
            <v>-36.129999999999995</v>
          </cell>
          <cell r="BS70">
            <v>-36.129999999999995</v>
          </cell>
          <cell r="BT70">
            <v>-36.129999999999995</v>
          </cell>
          <cell r="BU70">
            <v>-36.129999999999995</v>
          </cell>
          <cell r="BV70">
            <v>-36.129999999999995</v>
          </cell>
          <cell r="BW70">
            <v>-36.129999999999995</v>
          </cell>
          <cell r="BX70">
            <v>-36.129999999999995</v>
          </cell>
          <cell r="BY70">
            <v>-36.129999999999995</v>
          </cell>
          <cell r="BZ70">
            <v>-36.129999999999995</v>
          </cell>
          <cell r="CA70">
            <v>-36.129999999999995</v>
          </cell>
          <cell r="CB70">
            <v>-36.129999999999995</v>
          </cell>
          <cell r="CC70">
            <v>-36.129999999999995</v>
          </cell>
          <cell r="CD70">
            <v>-36.129999999999995</v>
          </cell>
          <cell r="CE70">
            <v>-36.129999999999995</v>
          </cell>
          <cell r="CF70">
            <v>-36.129999999999995</v>
          </cell>
          <cell r="CG70">
            <v>-36.129999999999995</v>
          </cell>
          <cell r="CH70">
            <v>-36.129999999999995</v>
          </cell>
          <cell r="CI70">
            <v>-36.129999999999995</v>
          </cell>
          <cell r="CJ70">
            <v>-37.449999999999996</v>
          </cell>
          <cell r="CK70">
            <v>-37.449999999999996</v>
          </cell>
          <cell r="CL70">
            <v>-37.449999999999996</v>
          </cell>
          <cell r="CM70">
            <v>-37.449999999999996</v>
          </cell>
          <cell r="CN70">
            <v>-37.449999999999996</v>
          </cell>
          <cell r="CO70">
            <v>-37.449999999999996</v>
          </cell>
          <cell r="CP70">
            <v>-37.449999999999996</v>
          </cell>
          <cell r="CQ70">
            <v>-37.449999999999996</v>
          </cell>
          <cell r="CR70">
            <v>-37.449999999999996</v>
          </cell>
          <cell r="CS70">
            <v>-37.449999999999996</v>
          </cell>
          <cell r="CT70">
            <v>-37.449999999999996</v>
          </cell>
          <cell r="CU70">
            <v>-37.449999999999996</v>
          </cell>
          <cell r="CV70">
            <v>-37.449999999999996</v>
          </cell>
          <cell r="CW70">
            <v>-37.449999999999996</v>
          </cell>
          <cell r="CX70">
            <v>-37.449999999999996</v>
          </cell>
          <cell r="CY70">
            <v>-37.449999999999996</v>
          </cell>
          <cell r="CZ70">
            <v>-37.449999999999996</v>
          </cell>
          <cell r="DA70">
            <v>-37.449999999999996</v>
          </cell>
          <cell r="DB70">
            <v>-37.449999999999996</v>
          </cell>
          <cell r="DC70">
            <v>-37.449999999999996</v>
          </cell>
          <cell r="DD70">
            <v>-37.449999999999996</v>
          </cell>
          <cell r="DE70">
            <v>-37.449999999999996</v>
          </cell>
          <cell r="DF70">
            <v>-37.449999999999996</v>
          </cell>
          <cell r="DG70">
            <v>-37.449999999999996</v>
          </cell>
          <cell r="DH70">
            <v>-38.78</v>
          </cell>
          <cell r="DI70">
            <v>-38.78</v>
          </cell>
          <cell r="DJ70">
            <v>-38.78</v>
          </cell>
          <cell r="DK70">
            <v>-38.78</v>
          </cell>
          <cell r="DL70">
            <v>-38.78</v>
          </cell>
          <cell r="DM70">
            <v>-38.78</v>
          </cell>
          <cell r="DN70">
            <v>-38.78</v>
          </cell>
          <cell r="DO70">
            <v>-38.78</v>
          </cell>
          <cell r="DP70">
            <v>-38.78</v>
          </cell>
          <cell r="DQ70">
            <v>-38.78</v>
          </cell>
          <cell r="DR70">
            <v>-38.78</v>
          </cell>
          <cell r="DS70">
            <v>-38.78</v>
          </cell>
        </row>
        <row r="71">
          <cell r="C71" t="str">
            <v>Glenrock Wind_T</v>
          </cell>
          <cell r="D71">
            <v>-32.149999999999991</v>
          </cell>
          <cell r="E71">
            <v>-32.149999999999991</v>
          </cell>
          <cell r="F71">
            <v>-32.149999999999991</v>
          </cell>
          <cell r="G71">
            <v>-32.149999999999991</v>
          </cell>
          <cell r="H71">
            <v>-32.149999999999991</v>
          </cell>
          <cell r="I71">
            <v>-32.149999999999991</v>
          </cell>
          <cell r="J71">
            <v>-32.149999999999991</v>
          </cell>
          <cell r="K71">
            <v>-32.149999999999991</v>
          </cell>
          <cell r="L71">
            <v>-32.149999999999991</v>
          </cell>
          <cell r="M71">
            <v>-32.149999999999991</v>
          </cell>
          <cell r="N71">
            <v>-32.149999999999991</v>
          </cell>
          <cell r="O71">
            <v>-32.149999999999991</v>
          </cell>
          <cell r="P71">
            <v>-33.480000000000004</v>
          </cell>
          <cell r="Q71">
            <v>-33.480000000000004</v>
          </cell>
          <cell r="R71">
            <v>-33.480000000000004</v>
          </cell>
          <cell r="S71">
            <v>-33.480000000000004</v>
          </cell>
          <cell r="T71">
            <v>-33.480000000000004</v>
          </cell>
          <cell r="U71">
            <v>-33.480000000000004</v>
          </cell>
          <cell r="V71">
            <v>-33.480000000000004</v>
          </cell>
          <cell r="W71">
            <v>-33.480000000000004</v>
          </cell>
          <cell r="X71">
            <v>-33.480000000000004</v>
          </cell>
          <cell r="Y71">
            <v>-33.480000000000004</v>
          </cell>
          <cell r="Z71">
            <v>-33.480000000000004</v>
          </cell>
          <cell r="AA71">
            <v>-33.480000000000004</v>
          </cell>
          <cell r="AB71">
            <v>-33.480000000000004</v>
          </cell>
          <cell r="AC71">
            <v>-33.480000000000004</v>
          </cell>
          <cell r="AD71">
            <v>-33.480000000000004</v>
          </cell>
          <cell r="AE71">
            <v>-33.480000000000004</v>
          </cell>
          <cell r="AF71">
            <v>-33.480000000000004</v>
          </cell>
          <cell r="AG71">
            <v>-33.480000000000004</v>
          </cell>
          <cell r="AH71">
            <v>-33.480000000000004</v>
          </cell>
          <cell r="AI71">
            <v>-33.480000000000004</v>
          </cell>
          <cell r="AJ71">
            <v>-33.480000000000004</v>
          </cell>
          <cell r="AK71">
            <v>-33.480000000000004</v>
          </cell>
          <cell r="AL71">
            <v>-33.480000000000004</v>
          </cell>
          <cell r="AM71">
            <v>-33.480000000000004</v>
          </cell>
          <cell r="AN71">
            <v>-34.799989999999994</v>
          </cell>
          <cell r="AO71">
            <v>-34.799989999999994</v>
          </cell>
          <cell r="AP71">
            <v>-34.799989999999994</v>
          </cell>
          <cell r="AQ71">
            <v>-34.799989999999994</v>
          </cell>
          <cell r="AR71">
            <v>-34.799989999999994</v>
          </cell>
          <cell r="AS71">
            <v>-34.799989999999994</v>
          </cell>
          <cell r="AT71">
            <v>-34.799989999999994</v>
          </cell>
          <cell r="AU71">
            <v>-34.799989999999994</v>
          </cell>
          <cell r="AV71">
            <v>-34.799989999999994</v>
          </cell>
          <cell r="AW71">
            <v>-34.799989999999994</v>
          </cell>
          <cell r="AX71">
            <v>-34.799989999999994</v>
          </cell>
          <cell r="AY71">
            <v>-34.799989999999994</v>
          </cell>
          <cell r="AZ71">
            <v>-34.799989999999994</v>
          </cell>
          <cell r="BA71">
            <v>-34.799989999999994</v>
          </cell>
          <cell r="BB71">
            <v>-34.799989999999994</v>
          </cell>
          <cell r="BC71">
            <v>-34.799989999999994</v>
          </cell>
          <cell r="BD71">
            <v>-34.799989999999994</v>
          </cell>
          <cell r="BE71">
            <v>-34.799989999999994</v>
          </cell>
          <cell r="BF71">
            <v>-34.799989999999994</v>
          </cell>
          <cell r="BG71">
            <v>-34.799989999999994</v>
          </cell>
          <cell r="BH71">
            <v>-34.799989999999994</v>
          </cell>
          <cell r="BI71">
            <v>-34.799989999999994</v>
          </cell>
          <cell r="BJ71">
            <v>-34.799989999999994</v>
          </cell>
          <cell r="BK71">
            <v>-34.799989999999994</v>
          </cell>
          <cell r="BL71">
            <v>-36.129999999999995</v>
          </cell>
          <cell r="BM71">
            <v>-36.129999999999995</v>
          </cell>
          <cell r="BN71">
            <v>-36.129999999999995</v>
          </cell>
          <cell r="BO71">
            <v>-36.129999999999995</v>
          </cell>
          <cell r="BP71">
            <v>-36.129999999999995</v>
          </cell>
          <cell r="BQ71">
            <v>-36.129999999999995</v>
          </cell>
          <cell r="BR71">
            <v>-36.129999999999995</v>
          </cell>
          <cell r="BS71">
            <v>-36.129999999999995</v>
          </cell>
          <cell r="BT71">
            <v>-36.129999999999995</v>
          </cell>
          <cell r="BU71">
            <v>-36.129999999999995</v>
          </cell>
          <cell r="BV71">
            <v>-36.129999999999995</v>
          </cell>
          <cell r="BW71">
            <v>-36.129999999999995</v>
          </cell>
          <cell r="BX71">
            <v>-36.129999999999995</v>
          </cell>
          <cell r="BY71">
            <v>-36.129999999999995</v>
          </cell>
          <cell r="BZ71">
            <v>-36.129999999999995</v>
          </cell>
          <cell r="CA71">
            <v>-36.129999999999995</v>
          </cell>
          <cell r="CB71">
            <v>-36.129999999999995</v>
          </cell>
          <cell r="CC71">
            <v>-36.129999999999995</v>
          </cell>
          <cell r="CD71">
            <v>-36.129999999999995</v>
          </cell>
          <cell r="CE71">
            <v>-36.129999999999995</v>
          </cell>
          <cell r="CF71">
            <v>-36.129999999999995</v>
          </cell>
          <cell r="CG71">
            <v>-36.129999999999995</v>
          </cell>
          <cell r="CH71">
            <v>-36.129999999999995</v>
          </cell>
          <cell r="CI71">
            <v>-36.129999999999995</v>
          </cell>
          <cell r="CJ71">
            <v>-37.449999999999996</v>
          </cell>
          <cell r="CK71">
            <v>-37.449999999999996</v>
          </cell>
          <cell r="CL71">
            <v>-37.449999999999996</v>
          </cell>
          <cell r="CM71">
            <v>-37.449999999999996</v>
          </cell>
          <cell r="CN71">
            <v>-37.449999999999996</v>
          </cell>
          <cell r="CO71">
            <v>-37.449999999999996</v>
          </cell>
          <cell r="CP71">
            <v>-37.449999999999996</v>
          </cell>
          <cell r="CQ71">
            <v>-37.449999999999996</v>
          </cell>
          <cell r="CR71">
            <v>-37.449999999999996</v>
          </cell>
          <cell r="CS71">
            <v>-37.449999999999996</v>
          </cell>
          <cell r="CT71">
            <v>-37.449999999999996</v>
          </cell>
          <cell r="CU71">
            <v>-37.449999999999996</v>
          </cell>
          <cell r="CV71">
            <v>-37.449999999999996</v>
          </cell>
          <cell r="CW71">
            <v>-37.449999999999996</v>
          </cell>
          <cell r="CX71">
            <v>-37.449999999999996</v>
          </cell>
          <cell r="CY71">
            <v>-37.449999999999996</v>
          </cell>
          <cell r="CZ71">
            <v>-37.449999999999996</v>
          </cell>
          <cell r="DA71">
            <v>-37.449999999999996</v>
          </cell>
          <cell r="DB71">
            <v>-37.449999999999996</v>
          </cell>
          <cell r="DC71">
            <v>-37.449999999999996</v>
          </cell>
          <cell r="DD71">
            <v>-37.449999999999996</v>
          </cell>
          <cell r="DE71">
            <v>-37.449999999999996</v>
          </cell>
          <cell r="DF71">
            <v>-37.449999999999996</v>
          </cell>
          <cell r="DG71">
            <v>-37.449999999999996</v>
          </cell>
          <cell r="DH71">
            <v>-38.78</v>
          </cell>
          <cell r="DI71">
            <v>-38.78</v>
          </cell>
          <cell r="DJ71">
            <v>-38.78</v>
          </cell>
          <cell r="DK71">
            <v>-38.78</v>
          </cell>
          <cell r="DL71">
            <v>-38.78</v>
          </cell>
          <cell r="DM71">
            <v>-38.78</v>
          </cell>
          <cell r="DN71">
            <v>-38.78</v>
          </cell>
          <cell r="DO71">
            <v>-38.78</v>
          </cell>
          <cell r="DP71">
            <v>-38.78</v>
          </cell>
          <cell r="DQ71">
            <v>1</v>
          </cell>
          <cell r="DR71">
            <v>1</v>
          </cell>
          <cell r="DS71">
            <v>1</v>
          </cell>
        </row>
        <row r="72">
          <cell r="C72" t="str">
            <v>Glenrock Wind xReP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</row>
        <row r="73">
          <cell r="C73" t="str">
            <v>Glenrock III Wind_T</v>
          </cell>
          <cell r="D73">
            <v>-32.149999999999991</v>
          </cell>
          <cell r="E73">
            <v>-32.149999999999991</v>
          </cell>
          <cell r="F73">
            <v>-32.149999999999991</v>
          </cell>
          <cell r="G73">
            <v>-32.149999999999991</v>
          </cell>
          <cell r="H73">
            <v>-32.149999999999991</v>
          </cell>
          <cell r="I73">
            <v>-32.149999999999991</v>
          </cell>
          <cell r="J73">
            <v>-32.149999999999991</v>
          </cell>
          <cell r="K73">
            <v>-32.149999999999991</v>
          </cell>
          <cell r="L73">
            <v>-32.149999999999991</v>
          </cell>
          <cell r="M73">
            <v>-32.149999999999991</v>
          </cell>
          <cell r="N73">
            <v>-32.149999999999991</v>
          </cell>
          <cell r="O73">
            <v>-32.149999999999991</v>
          </cell>
          <cell r="P73">
            <v>-33.480000000000004</v>
          </cell>
          <cell r="Q73">
            <v>-33.480000000000004</v>
          </cell>
          <cell r="R73">
            <v>-33.480000000000004</v>
          </cell>
          <cell r="S73">
            <v>-33.480000000000004</v>
          </cell>
          <cell r="T73">
            <v>-33.480000000000004</v>
          </cell>
          <cell r="U73">
            <v>-33.480000000000004</v>
          </cell>
          <cell r="V73">
            <v>-33.480000000000004</v>
          </cell>
          <cell r="W73">
            <v>-33.480000000000004</v>
          </cell>
          <cell r="X73">
            <v>-33.480000000000004</v>
          </cell>
          <cell r="Y73">
            <v>-33.480000000000004</v>
          </cell>
          <cell r="Z73">
            <v>-33.480000000000004</v>
          </cell>
          <cell r="AA73">
            <v>-33.480000000000004</v>
          </cell>
          <cell r="AB73">
            <v>-33.480000000000004</v>
          </cell>
          <cell r="AC73">
            <v>-33.480000000000004</v>
          </cell>
          <cell r="AD73">
            <v>-33.480000000000004</v>
          </cell>
          <cell r="AE73">
            <v>-33.480000000000004</v>
          </cell>
          <cell r="AF73">
            <v>-33.480000000000004</v>
          </cell>
          <cell r="AG73">
            <v>-33.480000000000004</v>
          </cell>
          <cell r="AH73">
            <v>-33.480000000000004</v>
          </cell>
          <cell r="AI73">
            <v>-33.480000000000004</v>
          </cell>
          <cell r="AJ73">
            <v>-33.480000000000004</v>
          </cell>
          <cell r="AK73">
            <v>-33.480000000000004</v>
          </cell>
          <cell r="AL73">
            <v>-33.480000000000004</v>
          </cell>
          <cell r="AM73">
            <v>-33.480000000000004</v>
          </cell>
          <cell r="AN73">
            <v>-34.799999999999997</v>
          </cell>
          <cell r="AO73">
            <v>-34.799999999999997</v>
          </cell>
          <cell r="AP73">
            <v>-34.799999999999997</v>
          </cell>
          <cell r="AQ73">
            <v>-34.799999999999997</v>
          </cell>
          <cell r="AR73">
            <v>-34.799999999999997</v>
          </cell>
          <cell r="AS73">
            <v>-34.799999999999997</v>
          </cell>
          <cell r="AT73">
            <v>-34.799999999999997</v>
          </cell>
          <cell r="AU73">
            <v>-34.799999999999997</v>
          </cell>
          <cell r="AV73">
            <v>-34.799999999999997</v>
          </cell>
          <cell r="AW73">
            <v>-34.799999999999997</v>
          </cell>
          <cell r="AX73">
            <v>-34.799999999999997</v>
          </cell>
          <cell r="AY73">
            <v>-34.799999999999997</v>
          </cell>
          <cell r="AZ73">
            <v>-34.799999999999997</v>
          </cell>
          <cell r="BA73">
            <v>-34.799999999999997</v>
          </cell>
          <cell r="BB73">
            <v>-34.799999999999997</v>
          </cell>
          <cell r="BC73">
            <v>-34.799999999999997</v>
          </cell>
          <cell r="BD73">
            <v>-34.799999999999997</v>
          </cell>
          <cell r="BE73">
            <v>-34.799999999999997</v>
          </cell>
          <cell r="BF73">
            <v>-34.799999999999997</v>
          </cell>
          <cell r="BG73">
            <v>-34.799999999999997</v>
          </cell>
          <cell r="BH73">
            <v>-34.799999999999997</v>
          </cell>
          <cell r="BI73">
            <v>-34.799999999999997</v>
          </cell>
          <cell r="BJ73">
            <v>-34.799999999999997</v>
          </cell>
          <cell r="BK73">
            <v>-34.799999999999997</v>
          </cell>
          <cell r="BL73">
            <v>-36.129999999999995</v>
          </cell>
          <cell r="BM73">
            <v>-36.129999999999995</v>
          </cell>
          <cell r="BN73">
            <v>-36.129999999999995</v>
          </cell>
          <cell r="BO73">
            <v>-36.129999999999995</v>
          </cell>
          <cell r="BP73">
            <v>-36.129999999999995</v>
          </cell>
          <cell r="BQ73">
            <v>-36.129999999999995</v>
          </cell>
          <cell r="BR73">
            <v>-36.129999999999995</v>
          </cell>
          <cell r="BS73">
            <v>-36.129999999999995</v>
          </cell>
          <cell r="BT73">
            <v>-36.129999999999995</v>
          </cell>
          <cell r="BU73">
            <v>-36.129999999999995</v>
          </cell>
          <cell r="BV73">
            <v>-36.129999999999995</v>
          </cell>
          <cell r="BW73">
            <v>-36.129999999999995</v>
          </cell>
          <cell r="BX73">
            <v>-36.129999999999995</v>
          </cell>
          <cell r="BY73">
            <v>-36.129999999999995</v>
          </cell>
          <cell r="BZ73">
            <v>-36.129999999999995</v>
          </cell>
          <cell r="CA73">
            <v>-36.129999999999995</v>
          </cell>
          <cell r="CB73">
            <v>-36.129999999999995</v>
          </cell>
          <cell r="CC73">
            <v>-36.129999999999995</v>
          </cell>
          <cell r="CD73">
            <v>-36.129999999999995</v>
          </cell>
          <cell r="CE73">
            <v>-36.129999999999995</v>
          </cell>
          <cell r="CF73">
            <v>-36.129999999999995</v>
          </cell>
          <cell r="CG73">
            <v>-36.129999999999995</v>
          </cell>
          <cell r="CH73">
            <v>-36.129999999999995</v>
          </cell>
          <cell r="CI73">
            <v>-36.129999999999995</v>
          </cell>
          <cell r="CJ73">
            <v>-37.449999999999996</v>
          </cell>
          <cell r="CK73">
            <v>-37.449999999999996</v>
          </cell>
          <cell r="CL73">
            <v>-37.449999999999996</v>
          </cell>
          <cell r="CM73">
            <v>-37.449999999999996</v>
          </cell>
          <cell r="CN73">
            <v>-37.449999999999996</v>
          </cell>
          <cell r="CO73">
            <v>-37.449999999999996</v>
          </cell>
          <cell r="CP73">
            <v>-37.449999999999996</v>
          </cell>
          <cell r="CQ73">
            <v>-37.449999999999996</v>
          </cell>
          <cell r="CR73">
            <v>-37.449999999999996</v>
          </cell>
          <cell r="CS73">
            <v>-37.449999999999996</v>
          </cell>
          <cell r="CT73">
            <v>-37.449999999999996</v>
          </cell>
          <cell r="CU73">
            <v>-37.449999999999996</v>
          </cell>
          <cell r="CV73">
            <v>-37.449999999999996</v>
          </cell>
          <cell r="CW73">
            <v>-37.449999999999996</v>
          </cell>
          <cell r="CX73">
            <v>-37.449999999999996</v>
          </cell>
          <cell r="CY73">
            <v>-37.449999999999996</v>
          </cell>
          <cell r="CZ73">
            <v>-37.449999999999996</v>
          </cell>
          <cell r="DA73">
            <v>-37.449999999999996</v>
          </cell>
          <cell r="DB73">
            <v>-37.449999999999996</v>
          </cell>
          <cell r="DC73">
            <v>-37.449999999999996</v>
          </cell>
          <cell r="DD73">
            <v>-37.449999999999996</v>
          </cell>
          <cell r="DE73">
            <v>-37.449999999999996</v>
          </cell>
          <cell r="DF73">
            <v>-37.449999999999996</v>
          </cell>
          <cell r="DG73">
            <v>-37.449999999999996</v>
          </cell>
          <cell r="DH73">
            <v>-38.78</v>
          </cell>
          <cell r="DI73">
            <v>-38.78</v>
          </cell>
          <cell r="DJ73">
            <v>-38.78</v>
          </cell>
          <cell r="DK73">
            <v>-38.78</v>
          </cell>
          <cell r="DL73">
            <v>-38.78</v>
          </cell>
          <cell r="DM73">
            <v>-38.78</v>
          </cell>
          <cell r="DN73">
            <v>-38.78</v>
          </cell>
          <cell r="DO73">
            <v>-38.78</v>
          </cell>
          <cell r="DP73">
            <v>-38.78</v>
          </cell>
          <cell r="DQ73">
            <v>1</v>
          </cell>
          <cell r="DR73">
            <v>1</v>
          </cell>
          <cell r="DS73">
            <v>1</v>
          </cell>
        </row>
        <row r="74">
          <cell r="C74" t="str">
            <v>Glenrock III Wind xReP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</row>
        <row r="75">
          <cell r="C75" t="str">
            <v>Goodnoe Wind_T</v>
          </cell>
          <cell r="D75">
            <v>-33.149999999999991</v>
          </cell>
          <cell r="E75">
            <v>-33.149999999999991</v>
          </cell>
          <cell r="F75">
            <v>-33.149999999999991</v>
          </cell>
          <cell r="G75">
            <v>-33.149999999999991</v>
          </cell>
          <cell r="H75">
            <v>-33.149999999999991</v>
          </cell>
          <cell r="I75">
            <v>-33.149999999999991</v>
          </cell>
          <cell r="J75">
            <v>-33.149999999999991</v>
          </cell>
          <cell r="K75">
            <v>-33.149999999999991</v>
          </cell>
          <cell r="L75">
            <v>-33.149999999999991</v>
          </cell>
          <cell r="M75">
            <v>-33.149999999999991</v>
          </cell>
          <cell r="N75">
            <v>-33.149999999999991</v>
          </cell>
          <cell r="O75">
            <v>-33.149999999999991</v>
          </cell>
          <cell r="P75">
            <v>-34.47999999999999</v>
          </cell>
          <cell r="Q75">
            <v>-34.47999999999999</v>
          </cell>
          <cell r="R75">
            <v>-34.47999999999999</v>
          </cell>
          <cell r="S75">
            <v>-34.47999999999999</v>
          </cell>
          <cell r="T75">
            <v>-34.47999999999999</v>
          </cell>
          <cell r="U75">
            <v>-34.47999999999999</v>
          </cell>
          <cell r="V75">
            <v>-34.47999999999999</v>
          </cell>
          <cell r="W75">
            <v>-34.47999999999999</v>
          </cell>
          <cell r="X75">
            <v>-34.47999999999999</v>
          </cell>
          <cell r="Y75">
            <v>-34.47999999999999</v>
          </cell>
          <cell r="Z75">
            <v>-34.47999999999999</v>
          </cell>
          <cell r="AA75">
            <v>-34.47999999999999</v>
          </cell>
          <cell r="AB75">
            <v>-34.47999999999999</v>
          </cell>
          <cell r="AC75">
            <v>-34.47999999999999</v>
          </cell>
          <cell r="AD75">
            <v>-34.47999999999999</v>
          </cell>
          <cell r="AE75">
            <v>-34.47999999999999</v>
          </cell>
          <cell r="AF75">
            <v>-34.47999999999999</v>
          </cell>
          <cell r="AG75">
            <v>-34.47999999999999</v>
          </cell>
          <cell r="AH75">
            <v>-34.47999999999999</v>
          </cell>
          <cell r="AI75">
            <v>-34.47999999999999</v>
          </cell>
          <cell r="AJ75">
            <v>-34.47999999999999</v>
          </cell>
          <cell r="AK75">
            <v>-34.47999999999999</v>
          </cell>
          <cell r="AL75">
            <v>-34.47999999999999</v>
          </cell>
          <cell r="AM75">
            <v>-34.47999999999999</v>
          </cell>
          <cell r="AN75">
            <v>-35.799989999999994</v>
          </cell>
          <cell r="AO75">
            <v>-35.799989999999994</v>
          </cell>
          <cell r="AP75">
            <v>-35.799989999999994</v>
          </cell>
          <cell r="AQ75">
            <v>-35.799989999999994</v>
          </cell>
          <cell r="AR75">
            <v>-35.799989999999994</v>
          </cell>
          <cell r="AS75">
            <v>-35.799989999999994</v>
          </cell>
          <cell r="AT75">
            <v>-35.799989999999994</v>
          </cell>
          <cell r="AU75">
            <v>-35.799989999999994</v>
          </cell>
          <cell r="AV75">
            <v>-35.799989999999994</v>
          </cell>
          <cell r="AW75">
            <v>-35.799989999999994</v>
          </cell>
          <cell r="AX75">
            <v>-35.799989999999994</v>
          </cell>
          <cell r="AY75">
            <v>-35.799989999999994</v>
          </cell>
          <cell r="AZ75">
            <v>-35.799989999999994</v>
          </cell>
          <cell r="BA75">
            <v>-35.799989999999994</v>
          </cell>
          <cell r="BB75">
            <v>-35.799989999999994</v>
          </cell>
          <cell r="BC75">
            <v>-35.799989999999994</v>
          </cell>
          <cell r="BD75">
            <v>-35.799989999999994</v>
          </cell>
          <cell r="BE75">
            <v>-35.799989999999994</v>
          </cell>
          <cell r="BF75">
            <v>-35.799989999999994</v>
          </cell>
          <cell r="BG75">
            <v>-35.799989999999994</v>
          </cell>
          <cell r="BH75">
            <v>-35.799989999999994</v>
          </cell>
          <cell r="BI75">
            <v>-35.799989999999994</v>
          </cell>
          <cell r="BJ75">
            <v>-35.799989999999994</v>
          </cell>
          <cell r="BK75">
            <v>-35.799989999999994</v>
          </cell>
          <cell r="BL75">
            <v>-37.129999999999995</v>
          </cell>
          <cell r="BM75">
            <v>-37.129999999999995</v>
          </cell>
          <cell r="BN75">
            <v>-37.129999999999995</v>
          </cell>
          <cell r="BO75">
            <v>-37.129999999999995</v>
          </cell>
          <cell r="BP75">
            <v>-37.129999999999995</v>
          </cell>
          <cell r="BQ75">
            <v>-37.129999999999995</v>
          </cell>
          <cell r="BR75">
            <v>-37.129999999999995</v>
          </cell>
          <cell r="BS75">
            <v>-37.129999999999995</v>
          </cell>
          <cell r="BT75">
            <v>-37.129999999999995</v>
          </cell>
          <cell r="BU75">
            <v>-37.129999999999995</v>
          </cell>
          <cell r="BV75">
            <v>-37.129999999999995</v>
          </cell>
          <cell r="BW75">
            <v>-37.129999999999995</v>
          </cell>
          <cell r="BX75">
            <v>-37.129999999999995</v>
          </cell>
          <cell r="BY75">
            <v>-37.129999999999995</v>
          </cell>
          <cell r="BZ75">
            <v>-37.129999999999995</v>
          </cell>
          <cell r="CA75">
            <v>-37.129999999999995</v>
          </cell>
          <cell r="CB75">
            <v>-37.129999999999995</v>
          </cell>
          <cell r="CC75">
            <v>-37.129999999999995</v>
          </cell>
          <cell r="CD75">
            <v>-37.129999999999995</v>
          </cell>
          <cell r="CE75">
            <v>-37.129999999999995</v>
          </cell>
          <cell r="CF75">
            <v>-37.129999999999995</v>
          </cell>
          <cell r="CG75">
            <v>-37.129999999999995</v>
          </cell>
          <cell r="CH75">
            <v>-37.129999999999995</v>
          </cell>
          <cell r="CI75">
            <v>-37.129999999999995</v>
          </cell>
          <cell r="CJ75">
            <v>-38.449999999999996</v>
          </cell>
          <cell r="CK75">
            <v>-38.449999999999996</v>
          </cell>
          <cell r="CL75">
            <v>-38.449999999999996</v>
          </cell>
          <cell r="CM75">
            <v>-38.449999999999996</v>
          </cell>
          <cell r="CN75">
            <v>-38.449999999999996</v>
          </cell>
          <cell r="CO75">
            <v>-38.449999999999996</v>
          </cell>
          <cell r="CP75">
            <v>-38.449999999999996</v>
          </cell>
          <cell r="CQ75">
            <v>-38.449999999999996</v>
          </cell>
          <cell r="CR75">
            <v>-38.449999999999996</v>
          </cell>
          <cell r="CS75">
            <v>-38.449999999999996</v>
          </cell>
          <cell r="CT75">
            <v>-38.449999999999996</v>
          </cell>
          <cell r="CU75">
            <v>-38.449999999999996</v>
          </cell>
          <cell r="CV75">
            <v>-38.449999999999996</v>
          </cell>
          <cell r="CW75">
            <v>-38.449999999999996</v>
          </cell>
          <cell r="CX75">
            <v>-38.449999999999996</v>
          </cell>
          <cell r="CY75">
            <v>-38.449999999999996</v>
          </cell>
          <cell r="CZ75">
            <v>-38.449999999999996</v>
          </cell>
          <cell r="DA75">
            <v>-38.449999999999996</v>
          </cell>
          <cell r="DB75">
            <v>-38.449999999999996</v>
          </cell>
          <cell r="DC75">
            <v>-38.449999999999996</v>
          </cell>
          <cell r="DD75">
            <v>-38.449999999999996</v>
          </cell>
          <cell r="DE75">
            <v>-38.449999999999996</v>
          </cell>
          <cell r="DF75">
            <v>-38.449999999999996</v>
          </cell>
          <cell r="DG75">
            <v>-38.449999999999996</v>
          </cell>
          <cell r="DH75">
            <v>-39.779999999999994</v>
          </cell>
          <cell r="DI75">
            <v>-39.779999999999994</v>
          </cell>
          <cell r="DJ75">
            <v>-39.779999999999994</v>
          </cell>
          <cell r="DK75">
            <v>-39.779999999999994</v>
          </cell>
          <cell r="DL75">
            <v>-39.779999999999994</v>
          </cell>
          <cell r="DM75">
            <v>-39.779999999999994</v>
          </cell>
          <cell r="DN75">
            <v>-39.779999999999994</v>
          </cell>
          <cell r="DO75">
            <v>-39.779999999999994</v>
          </cell>
          <cell r="DP75">
            <v>-39.779999999999994</v>
          </cell>
          <cell r="DQ75">
            <v>0</v>
          </cell>
          <cell r="DR75">
            <v>0</v>
          </cell>
          <cell r="DS75">
            <v>0</v>
          </cell>
        </row>
        <row r="76">
          <cell r="C76" t="str">
            <v>High Plains Wind_T</v>
          </cell>
          <cell r="D76">
            <v>-32.149999999999991</v>
          </cell>
          <cell r="E76">
            <v>-32.149999999999991</v>
          </cell>
          <cell r="F76">
            <v>-32.149999999999991</v>
          </cell>
          <cell r="G76">
            <v>-32.149999999999991</v>
          </cell>
          <cell r="H76">
            <v>-32.149999999999991</v>
          </cell>
          <cell r="I76">
            <v>-32.149999999999991</v>
          </cell>
          <cell r="J76">
            <v>-32.149999999999991</v>
          </cell>
          <cell r="K76">
            <v>-32.149999999999991</v>
          </cell>
          <cell r="L76">
            <v>-32.149999999999991</v>
          </cell>
          <cell r="M76">
            <v>-32.149999999999991</v>
          </cell>
          <cell r="N76">
            <v>-32.149999999999991</v>
          </cell>
          <cell r="O76">
            <v>-32.149999999999991</v>
          </cell>
          <cell r="P76">
            <v>-33.480000000000004</v>
          </cell>
          <cell r="Q76">
            <v>-33.480000000000004</v>
          </cell>
          <cell r="R76">
            <v>-33.480000000000004</v>
          </cell>
          <cell r="S76">
            <v>-33.480000000000004</v>
          </cell>
          <cell r="T76">
            <v>-33.480000000000004</v>
          </cell>
          <cell r="U76">
            <v>-33.480000000000004</v>
          </cell>
          <cell r="V76">
            <v>-33.480000000000004</v>
          </cell>
          <cell r="W76">
            <v>-33.480000000000004</v>
          </cell>
          <cell r="X76">
            <v>-33.480000000000004</v>
          </cell>
          <cell r="Y76">
            <v>-33.480000000000004</v>
          </cell>
          <cell r="Z76">
            <v>-33.480000000000004</v>
          </cell>
          <cell r="AA76">
            <v>-33.480000000000004</v>
          </cell>
          <cell r="AB76">
            <v>-33.480000000000004</v>
          </cell>
          <cell r="AC76">
            <v>-33.480000000000004</v>
          </cell>
          <cell r="AD76">
            <v>-33.480000000000004</v>
          </cell>
          <cell r="AE76">
            <v>-33.480000000000004</v>
          </cell>
          <cell r="AF76">
            <v>-33.480000000000004</v>
          </cell>
          <cell r="AG76">
            <v>-33.480000000000004</v>
          </cell>
          <cell r="AH76">
            <v>-33.480000000000004</v>
          </cell>
          <cell r="AI76">
            <v>-33.480000000000004</v>
          </cell>
          <cell r="AJ76">
            <v>-33.480000000000004</v>
          </cell>
          <cell r="AK76">
            <v>-33.480000000000004</v>
          </cell>
          <cell r="AL76">
            <v>-33.480000000000004</v>
          </cell>
          <cell r="AM76">
            <v>-33.480000000000004</v>
          </cell>
          <cell r="AN76">
            <v>-34.799989999999994</v>
          </cell>
          <cell r="AO76">
            <v>-34.799989999999994</v>
          </cell>
          <cell r="AP76">
            <v>-34.799989999999994</v>
          </cell>
          <cell r="AQ76">
            <v>-34.799989999999994</v>
          </cell>
          <cell r="AR76">
            <v>-34.799989999999994</v>
          </cell>
          <cell r="AS76">
            <v>-34.799989999999994</v>
          </cell>
          <cell r="AT76">
            <v>-34.799989999999994</v>
          </cell>
          <cell r="AU76">
            <v>-34.799989999999994</v>
          </cell>
          <cell r="AV76">
            <v>-34.799989999999994</v>
          </cell>
          <cell r="AW76">
            <v>-34.799989999999994</v>
          </cell>
          <cell r="AX76">
            <v>-34.799989999999994</v>
          </cell>
          <cell r="AY76">
            <v>-34.799989999999994</v>
          </cell>
          <cell r="AZ76">
            <v>-34.799989999999994</v>
          </cell>
          <cell r="BA76">
            <v>-34.799989999999994</v>
          </cell>
          <cell r="BB76">
            <v>-34.799989999999994</v>
          </cell>
          <cell r="BC76">
            <v>-34.799989999999994</v>
          </cell>
          <cell r="BD76">
            <v>-34.799989999999994</v>
          </cell>
          <cell r="BE76">
            <v>-34.799989999999994</v>
          </cell>
          <cell r="BF76">
            <v>-34.799989999999994</v>
          </cell>
          <cell r="BG76">
            <v>-34.799989999999994</v>
          </cell>
          <cell r="BH76">
            <v>-34.799989999999994</v>
          </cell>
          <cell r="BI76">
            <v>-34.799989999999994</v>
          </cell>
          <cell r="BJ76">
            <v>-34.799989999999994</v>
          </cell>
          <cell r="BK76">
            <v>-34.799989999999994</v>
          </cell>
          <cell r="BL76">
            <v>-36.129999999999995</v>
          </cell>
          <cell r="BM76">
            <v>-36.129999999999995</v>
          </cell>
          <cell r="BN76">
            <v>-36.129999999999995</v>
          </cell>
          <cell r="BO76">
            <v>-36.129999999999995</v>
          </cell>
          <cell r="BP76">
            <v>-36.129999999999995</v>
          </cell>
          <cell r="BQ76">
            <v>-36.129999999999995</v>
          </cell>
          <cell r="BR76">
            <v>-36.129999999999995</v>
          </cell>
          <cell r="BS76">
            <v>-36.129999999999995</v>
          </cell>
          <cell r="BT76">
            <v>-36.129999999999995</v>
          </cell>
          <cell r="BU76">
            <v>-36.129999999999995</v>
          </cell>
          <cell r="BV76">
            <v>-36.129999999999995</v>
          </cell>
          <cell r="BW76">
            <v>-36.129999999999995</v>
          </cell>
          <cell r="BX76">
            <v>-36.129999999999995</v>
          </cell>
          <cell r="BY76">
            <v>-36.129999999999995</v>
          </cell>
          <cell r="BZ76">
            <v>-36.129999999999995</v>
          </cell>
          <cell r="CA76">
            <v>-36.129999999999995</v>
          </cell>
          <cell r="CB76">
            <v>-36.129999999999995</v>
          </cell>
          <cell r="CC76">
            <v>-36.129999999999995</v>
          </cell>
          <cell r="CD76">
            <v>-36.129999999999995</v>
          </cell>
          <cell r="CE76">
            <v>-36.129999999999995</v>
          </cell>
          <cell r="CF76">
            <v>-36.129999999999995</v>
          </cell>
          <cell r="CG76">
            <v>-36.129999999999995</v>
          </cell>
          <cell r="CH76">
            <v>-36.129999999999995</v>
          </cell>
          <cell r="CI76">
            <v>-36.129999999999995</v>
          </cell>
          <cell r="CJ76">
            <v>-37.449999999999996</v>
          </cell>
          <cell r="CK76">
            <v>-37.449999999999996</v>
          </cell>
          <cell r="CL76">
            <v>-37.449999999999996</v>
          </cell>
          <cell r="CM76">
            <v>-37.449999999999996</v>
          </cell>
          <cell r="CN76">
            <v>-37.449999999999996</v>
          </cell>
          <cell r="CO76">
            <v>-37.449999999999996</v>
          </cell>
          <cell r="CP76">
            <v>-37.449999999999996</v>
          </cell>
          <cell r="CQ76">
            <v>-37.449999999999996</v>
          </cell>
          <cell r="CR76">
            <v>-37.449999999999996</v>
          </cell>
          <cell r="CS76">
            <v>-37.449999999999996</v>
          </cell>
          <cell r="CT76">
            <v>-37.449999999999996</v>
          </cell>
          <cell r="CU76">
            <v>-37.449999999999996</v>
          </cell>
          <cell r="CV76">
            <v>-37.449999999999996</v>
          </cell>
          <cell r="CW76">
            <v>-37.449999999999996</v>
          </cell>
          <cell r="CX76">
            <v>-37.449999999999996</v>
          </cell>
          <cell r="CY76">
            <v>-37.449999999999996</v>
          </cell>
          <cell r="CZ76">
            <v>-37.449999999999996</v>
          </cell>
          <cell r="DA76">
            <v>-37.449999999999996</v>
          </cell>
          <cell r="DB76">
            <v>-37.449999999999996</v>
          </cell>
          <cell r="DC76">
            <v>-37.449999999999996</v>
          </cell>
          <cell r="DD76">
            <v>-37.449999999999996</v>
          </cell>
          <cell r="DE76">
            <v>-37.449999999999996</v>
          </cell>
          <cell r="DF76">
            <v>-37.449999999999996</v>
          </cell>
          <cell r="DG76">
            <v>-37.449999999999996</v>
          </cell>
          <cell r="DH76">
            <v>-38.78</v>
          </cell>
          <cell r="DI76">
            <v>-38.78</v>
          </cell>
          <cell r="DJ76">
            <v>-38.78</v>
          </cell>
          <cell r="DK76">
            <v>-38.78</v>
          </cell>
          <cell r="DL76">
            <v>-38.78</v>
          </cell>
          <cell r="DM76">
            <v>-38.78</v>
          </cell>
          <cell r="DN76">
            <v>-38.78</v>
          </cell>
          <cell r="DO76">
            <v>-38.78</v>
          </cell>
          <cell r="DP76">
            <v>-38.78</v>
          </cell>
          <cell r="DQ76">
            <v>-38.78</v>
          </cell>
          <cell r="DR76">
            <v>1</v>
          </cell>
          <cell r="DS76">
            <v>1</v>
          </cell>
        </row>
        <row r="77">
          <cell r="C77" t="str">
            <v>Leaning Juniper 1 Wind_T</v>
          </cell>
          <cell r="D77">
            <v>-33.149999999999991</v>
          </cell>
          <cell r="E77">
            <v>-33.149999999999991</v>
          </cell>
          <cell r="F77">
            <v>-33.149999999999991</v>
          </cell>
          <cell r="G77">
            <v>-33.149999999999991</v>
          </cell>
          <cell r="H77">
            <v>-33.149999999999991</v>
          </cell>
          <cell r="I77">
            <v>-33.149999999999991</v>
          </cell>
          <cell r="J77">
            <v>-33.149999999999991</v>
          </cell>
          <cell r="K77">
            <v>-33.149999999999991</v>
          </cell>
          <cell r="L77">
            <v>-33.149999999999991</v>
          </cell>
          <cell r="M77">
            <v>-33.149999999999991</v>
          </cell>
          <cell r="N77">
            <v>-33.149999999999991</v>
          </cell>
          <cell r="O77">
            <v>-33.149999999999991</v>
          </cell>
          <cell r="P77">
            <v>-34.47999999999999</v>
          </cell>
          <cell r="Q77">
            <v>-34.47999999999999</v>
          </cell>
          <cell r="R77">
            <v>-34.47999999999999</v>
          </cell>
          <cell r="S77">
            <v>-34.47999999999999</v>
          </cell>
          <cell r="T77">
            <v>-34.47999999999999</v>
          </cell>
          <cell r="U77">
            <v>-34.47999999999999</v>
          </cell>
          <cell r="V77">
            <v>-34.47999999999999</v>
          </cell>
          <cell r="W77">
            <v>-34.47999999999999</v>
          </cell>
          <cell r="X77">
            <v>-34.47999999999999</v>
          </cell>
          <cell r="Y77">
            <v>-34.47999999999999</v>
          </cell>
          <cell r="Z77">
            <v>-34.47999999999999</v>
          </cell>
          <cell r="AA77">
            <v>-34.47999999999999</v>
          </cell>
          <cell r="AB77">
            <v>-34.47999999999999</v>
          </cell>
          <cell r="AC77">
            <v>-34.47999999999999</v>
          </cell>
          <cell r="AD77">
            <v>-34.47999999999999</v>
          </cell>
          <cell r="AE77">
            <v>-34.47999999999999</v>
          </cell>
          <cell r="AF77">
            <v>-34.47999999999999</v>
          </cell>
          <cell r="AG77">
            <v>-34.47999999999999</v>
          </cell>
          <cell r="AH77">
            <v>-34.47999999999999</v>
          </cell>
          <cell r="AI77">
            <v>-34.47999999999999</v>
          </cell>
          <cell r="AJ77">
            <v>-34.47999999999999</v>
          </cell>
          <cell r="AK77">
            <v>-34.47999999999999</v>
          </cell>
          <cell r="AL77">
            <v>-34.47999999999999</v>
          </cell>
          <cell r="AM77">
            <v>-34.47999999999999</v>
          </cell>
          <cell r="AN77">
            <v>-35.799999999999997</v>
          </cell>
          <cell r="AO77">
            <v>-35.799999999999997</v>
          </cell>
          <cell r="AP77">
            <v>-35.799999999999997</v>
          </cell>
          <cell r="AQ77">
            <v>-35.799999999999997</v>
          </cell>
          <cell r="AR77">
            <v>-35.799999999999997</v>
          </cell>
          <cell r="AS77">
            <v>-35.799999999999997</v>
          </cell>
          <cell r="AT77">
            <v>-35.799999999999997</v>
          </cell>
          <cell r="AU77">
            <v>-35.799999999999997</v>
          </cell>
          <cell r="AV77">
            <v>-35.799999999999997</v>
          </cell>
          <cell r="AW77">
            <v>-35.799999999999997</v>
          </cell>
          <cell r="AX77">
            <v>-35.799999999999997</v>
          </cell>
          <cell r="AY77">
            <v>-35.799999999999997</v>
          </cell>
          <cell r="AZ77">
            <v>-35.799999999999997</v>
          </cell>
          <cell r="BA77">
            <v>-35.799999999999997</v>
          </cell>
          <cell r="BB77">
            <v>-35.799999999999997</v>
          </cell>
          <cell r="BC77">
            <v>-35.799999999999997</v>
          </cell>
          <cell r="BD77">
            <v>-35.799999999999997</v>
          </cell>
          <cell r="BE77">
            <v>-35.799999999999997</v>
          </cell>
          <cell r="BF77">
            <v>-35.799999999999997</v>
          </cell>
          <cell r="BG77">
            <v>-35.799999999999997</v>
          </cell>
          <cell r="BH77">
            <v>-35.799999999999997</v>
          </cell>
          <cell r="BI77">
            <v>-35.799999999999997</v>
          </cell>
          <cell r="BJ77">
            <v>-35.799999999999997</v>
          </cell>
          <cell r="BK77">
            <v>-35.799999999999997</v>
          </cell>
          <cell r="BL77">
            <v>-37.129999999999995</v>
          </cell>
          <cell r="BM77">
            <v>-37.129999999999995</v>
          </cell>
          <cell r="BN77">
            <v>-37.129999999999995</v>
          </cell>
          <cell r="BO77">
            <v>-37.129999999999995</v>
          </cell>
          <cell r="BP77">
            <v>-37.129999999999995</v>
          </cell>
          <cell r="BQ77">
            <v>-37.129999999999995</v>
          </cell>
          <cell r="BR77">
            <v>-37.129999999999995</v>
          </cell>
          <cell r="BS77">
            <v>-37.129999999999995</v>
          </cell>
          <cell r="BT77">
            <v>-37.129999999999995</v>
          </cell>
          <cell r="BU77">
            <v>-37.129999999999995</v>
          </cell>
          <cell r="BV77">
            <v>-37.129999999999995</v>
          </cell>
          <cell r="BW77">
            <v>-37.129999999999995</v>
          </cell>
          <cell r="BX77">
            <v>-37.129999999999995</v>
          </cell>
          <cell r="BY77">
            <v>-37.129999999999995</v>
          </cell>
          <cell r="BZ77">
            <v>-37.129999999999995</v>
          </cell>
          <cell r="CA77">
            <v>-37.129999999999995</v>
          </cell>
          <cell r="CB77">
            <v>-37.129999999999995</v>
          </cell>
          <cell r="CC77">
            <v>-37.129999999999995</v>
          </cell>
          <cell r="CD77">
            <v>-37.129999999999995</v>
          </cell>
          <cell r="CE77">
            <v>-37.129999999999995</v>
          </cell>
          <cell r="CF77">
            <v>-37.129999999999995</v>
          </cell>
          <cell r="CG77">
            <v>-37.129999999999995</v>
          </cell>
          <cell r="CH77">
            <v>-37.129999999999995</v>
          </cell>
          <cell r="CI77">
            <v>-37.129999999999995</v>
          </cell>
          <cell r="CJ77">
            <v>-38.449999999999996</v>
          </cell>
          <cell r="CK77">
            <v>-38.449999999999996</v>
          </cell>
          <cell r="CL77">
            <v>-38.449999999999996</v>
          </cell>
          <cell r="CM77">
            <v>-38.449999999999996</v>
          </cell>
          <cell r="CN77">
            <v>-38.449999999999996</v>
          </cell>
          <cell r="CO77">
            <v>-38.449999999999996</v>
          </cell>
          <cell r="CP77">
            <v>-38.449999999999996</v>
          </cell>
          <cell r="CQ77">
            <v>-38.449999999999996</v>
          </cell>
          <cell r="CR77">
            <v>-38.449999999999996</v>
          </cell>
          <cell r="CS77">
            <v>-38.449999999999996</v>
          </cell>
          <cell r="CT77">
            <v>-38.449999999999996</v>
          </cell>
          <cell r="CU77">
            <v>-38.449999999999996</v>
          </cell>
          <cell r="CV77">
            <v>-38.449999999999996</v>
          </cell>
          <cell r="CW77">
            <v>-38.449999999999996</v>
          </cell>
          <cell r="CX77">
            <v>-38.449999999999996</v>
          </cell>
          <cell r="CY77">
            <v>-38.449999999999996</v>
          </cell>
          <cell r="CZ77">
            <v>-38.449999999999996</v>
          </cell>
          <cell r="DA77">
            <v>-38.449999999999996</v>
          </cell>
          <cell r="DB77">
            <v>-38.449999999999996</v>
          </cell>
          <cell r="DC77">
            <v>-38.449999999999996</v>
          </cell>
          <cell r="DD77">
            <v>-38.449999999999996</v>
          </cell>
          <cell r="DE77">
            <v>-38.449999999999996</v>
          </cell>
          <cell r="DF77">
            <v>-38.449999999999996</v>
          </cell>
          <cell r="DG77">
            <v>-38.449999999999996</v>
          </cell>
          <cell r="DH77">
            <v>-39.779999999999994</v>
          </cell>
          <cell r="DI77">
            <v>-39.779999999999994</v>
          </cell>
          <cell r="DJ77">
            <v>-39.779999999999994</v>
          </cell>
          <cell r="DK77">
            <v>-39.779999999999994</v>
          </cell>
          <cell r="DL77">
            <v>-39.779999999999994</v>
          </cell>
          <cell r="DM77">
            <v>-39.779999999999994</v>
          </cell>
          <cell r="DN77">
            <v>-39.779999999999994</v>
          </cell>
          <cell r="DO77">
            <v>-39.779999999999994</v>
          </cell>
          <cell r="DP77">
            <v>-39.779999999999994</v>
          </cell>
          <cell r="DQ77">
            <v>1.0000000003174137E-5</v>
          </cell>
          <cell r="DR77">
            <v>1.0000000003174137E-5</v>
          </cell>
          <cell r="DS77">
            <v>1.0000000003174137E-5</v>
          </cell>
        </row>
        <row r="78">
          <cell r="C78" t="str">
            <v>Marengo I Wind_T</v>
          </cell>
          <cell r="D78">
            <v>-33.149999999999991</v>
          </cell>
          <cell r="E78">
            <v>-33.149999999999991</v>
          </cell>
          <cell r="F78">
            <v>-33.149999999999991</v>
          </cell>
          <cell r="G78">
            <v>-33.149999999999991</v>
          </cell>
          <cell r="H78">
            <v>-33.149999999999991</v>
          </cell>
          <cell r="I78">
            <v>-33.149999999999991</v>
          </cell>
          <cell r="J78">
            <v>-33.149999999999991</v>
          </cell>
          <cell r="K78">
            <v>-33.149999999999991</v>
          </cell>
          <cell r="L78">
            <v>-33.149999999999991</v>
          </cell>
          <cell r="M78">
            <v>-33.149999999999991</v>
          </cell>
          <cell r="N78">
            <v>-33.149999999999991</v>
          </cell>
          <cell r="O78">
            <v>-33.149999999999991</v>
          </cell>
          <cell r="P78">
            <v>-34.47999999999999</v>
          </cell>
          <cell r="Q78">
            <v>-34.47999999999999</v>
          </cell>
          <cell r="R78">
            <v>-34.47999999999999</v>
          </cell>
          <cell r="S78">
            <v>-34.47999999999999</v>
          </cell>
          <cell r="T78">
            <v>-34.47999999999999</v>
          </cell>
          <cell r="U78">
            <v>-34.47999999999999</v>
          </cell>
          <cell r="V78">
            <v>-34.47999999999999</v>
          </cell>
          <cell r="W78">
            <v>-34.47999999999999</v>
          </cell>
          <cell r="X78">
            <v>-34.47999999999999</v>
          </cell>
          <cell r="Y78">
            <v>-34.47999999999999</v>
          </cell>
          <cell r="Z78">
            <v>-34.47999999999999</v>
          </cell>
          <cell r="AA78">
            <v>-34.47999999999999</v>
          </cell>
          <cell r="AB78">
            <v>-34.47999999999999</v>
          </cell>
          <cell r="AC78">
            <v>-34.47999999999999</v>
          </cell>
          <cell r="AD78">
            <v>-34.47999999999999</v>
          </cell>
          <cell r="AE78">
            <v>-34.47999999999999</v>
          </cell>
          <cell r="AF78">
            <v>-34.47999999999999</v>
          </cell>
          <cell r="AG78">
            <v>-34.47999999999999</v>
          </cell>
          <cell r="AH78">
            <v>-34.47999999999999</v>
          </cell>
          <cell r="AI78">
            <v>-34.47999999999999</v>
          </cell>
          <cell r="AJ78">
            <v>-34.47999999999999</v>
          </cell>
          <cell r="AK78">
            <v>-34.47999999999999</v>
          </cell>
          <cell r="AL78">
            <v>-34.47999999999999</v>
          </cell>
          <cell r="AM78">
            <v>-34.47999999999999</v>
          </cell>
          <cell r="AN78">
            <v>-35.799999999999997</v>
          </cell>
          <cell r="AO78">
            <v>-35.799999999999997</v>
          </cell>
          <cell r="AP78">
            <v>-35.799999999999997</v>
          </cell>
          <cell r="AQ78">
            <v>-35.799999999999997</v>
          </cell>
          <cell r="AR78">
            <v>-35.799999999999997</v>
          </cell>
          <cell r="AS78">
            <v>-35.799999999999997</v>
          </cell>
          <cell r="AT78">
            <v>-35.799999999999997</v>
          </cell>
          <cell r="AU78">
            <v>-35.799999999999997</v>
          </cell>
          <cell r="AV78">
            <v>-35.799999999999997</v>
          </cell>
          <cell r="AW78">
            <v>-35.799999999999997</v>
          </cell>
          <cell r="AX78">
            <v>-35.799999999999997</v>
          </cell>
          <cell r="AY78">
            <v>-35.799999999999997</v>
          </cell>
          <cell r="AZ78">
            <v>-35.799999999999997</v>
          </cell>
          <cell r="BA78">
            <v>-35.799999999999997</v>
          </cell>
          <cell r="BB78">
            <v>-35.799999999999997</v>
          </cell>
          <cell r="BC78">
            <v>-35.799999999999997</v>
          </cell>
          <cell r="BD78">
            <v>-35.799999999999997</v>
          </cell>
          <cell r="BE78">
            <v>-35.799999999999997</v>
          </cell>
          <cell r="BF78">
            <v>-35.799999999999997</v>
          </cell>
          <cell r="BG78">
            <v>-35.799999999999997</v>
          </cell>
          <cell r="BH78">
            <v>-35.799999999999997</v>
          </cell>
          <cell r="BI78">
            <v>-35.799999999999997</v>
          </cell>
          <cell r="BJ78">
            <v>-35.799999999999997</v>
          </cell>
          <cell r="BK78">
            <v>-35.799999999999997</v>
          </cell>
          <cell r="BL78">
            <v>-37.129999999999995</v>
          </cell>
          <cell r="BM78">
            <v>-37.129999999999995</v>
          </cell>
          <cell r="BN78">
            <v>-37.129999999999995</v>
          </cell>
          <cell r="BO78">
            <v>-37.129999999999995</v>
          </cell>
          <cell r="BP78">
            <v>-37.129999999999995</v>
          </cell>
          <cell r="BQ78">
            <v>-37.129999999999995</v>
          </cell>
          <cell r="BR78">
            <v>-37.129999999999995</v>
          </cell>
          <cell r="BS78">
            <v>-37.129999999999995</v>
          </cell>
          <cell r="BT78">
            <v>-37.129999999999995</v>
          </cell>
          <cell r="BU78">
            <v>-37.129999999999995</v>
          </cell>
          <cell r="BV78">
            <v>-37.129999999999995</v>
          </cell>
          <cell r="BW78">
            <v>-37.129999999999995</v>
          </cell>
          <cell r="BX78">
            <v>-37.129999999999995</v>
          </cell>
          <cell r="BY78">
            <v>-37.129999999999995</v>
          </cell>
          <cell r="BZ78">
            <v>-37.129999999999995</v>
          </cell>
          <cell r="CA78">
            <v>-37.129999999999995</v>
          </cell>
          <cell r="CB78">
            <v>-37.129999999999995</v>
          </cell>
          <cell r="CC78">
            <v>-37.129999999999995</v>
          </cell>
          <cell r="CD78">
            <v>-37.129999999999995</v>
          </cell>
          <cell r="CE78">
            <v>-37.129999999999995</v>
          </cell>
          <cell r="CF78">
            <v>-37.129999999999995</v>
          </cell>
          <cell r="CG78">
            <v>-37.129999999999995</v>
          </cell>
          <cell r="CH78">
            <v>-37.129999999999995</v>
          </cell>
          <cell r="CI78">
            <v>-37.129999999999995</v>
          </cell>
          <cell r="CJ78">
            <v>-38.449999999999996</v>
          </cell>
          <cell r="CK78">
            <v>-38.449999999999996</v>
          </cell>
          <cell r="CL78">
            <v>-38.449999999999996</v>
          </cell>
          <cell r="CM78">
            <v>-38.449999999999996</v>
          </cell>
          <cell r="CN78">
            <v>-38.449999999999996</v>
          </cell>
          <cell r="CO78">
            <v>-38.449999999999996</v>
          </cell>
          <cell r="CP78">
            <v>-38.449999999999996</v>
          </cell>
          <cell r="CQ78">
            <v>-38.449999999999996</v>
          </cell>
          <cell r="CR78">
            <v>-38.449999999999996</v>
          </cell>
          <cell r="CS78">
            <v>-38.449999999999996</v>
          </cell>
          <cell r="CT78">
            <v>-38.449999999999996</v>
          </cell>
          <cell r="CU78">
            <v>-38.449999999999996</v>
          </cell>
          <cell r="CV78">
            <v>-38.449999999999996</v>
          </cell>
          <cell r="CW78">
            <v>-38.449999999999996</v>
          </cell>
          <cell r="CX78">
            <v>-38.449999999999996</v>
          </cell>
          <cell r="CY78">
            <v>-38.449999999999996</v>
          </cell>
          <cell r="CZ78">
            <v>-38.449999999999996</v>
          </cell>
          <cell r="DA78">
            <v>-38.449999999999996</v>
          </cell>
          <cell r="DB78">
            <v>-38.449999999999996</v>
          </cell>
          <cell r="DC78">
            <v>-38.449999999999996</v>
          </cell>
          <cell r="DD78">
            <v>-38.449999999999996</v>
          </cell>
          <cell r="DE78">
            <v>-38.449999999999996</v>
          </cell>
          <cell r="DF78">
            <v>-38.449999999999996</v>
          </cell>
          <cell r="DG78">
            <v>-38.449999999999996</v>
          </cell>
          <cell r="DH78">
            <v>-39.779999999999994</v>
          </cell>
          <cell r="DI78">
            <v>-39.779999999999994</v>
          </cell>
          <cell r="DJ78">
            <v>-39.779999999999994</v>
          </cell>
          <cell r="DK78">
            <v>-39.779999999999994</v>
          </cell>
          <cell r="DL78">
            <v>-39.779999999999994</v>
          </cell>
          <cell r="DM78">
            <v>-39.779999999999994</v>
          </cell>
          <cell r="DN78">
            <v>-39.779999999999994</v>
          </cell>
          <cell r="DO78">
            <v>-39.779999999999994</v>
          </cell>
          <cell r="DP78">
            <v>-39.779999999999994</v>
          </cell>
          <cell r="DQ78">
            <v>-39.779999999999994</v>
          </cell>
          <cell r="DR78">
            <v>0</v>
          </cell>
          <cell r="DS78">
            <v>0</v>
          </cell>
        </row>
        <row r="79">
          <cell r="C79" t="str">
            <v>Marengo II Wind_T</v>
          </cell>
          <cell r="D79">
            <v>-33.149999999999991</v>
          </cell>
          <cell r="E79">
            <v>-33.149999999999991</v>
          </cell>
          <cell r="F79">
            <v>-33.149999999999991</v>
          </cell>
          <cell r="G79">
            <v>-33.149999999999991</v>
          </cell>
          <cell r="H79">
            <v>-33.149999999999991</v>
          </cell>
          <cell r="I79">
            <v>-33.149999999999991</v>
          </cell>
          <cell r="J79">
            <v>-33.149999999999991</v>
          </cell>
          <cell r="K79">
            <v>-33.149999999999991</v>
          </cell>
          <cell r="L79">
            <v>-33.149999999999991</v>
          </cell>
          <cell r="M79">
            <v>-33.149999999999991</v>
          </cell>
          <cell r="N79">
            <v>-33.149999999999991</v>
          </cell>
          <cell r="O79">
            <v>-33.149999999999991</v>
          </cell>
          <cell r="P79">
            <v>-34.47999999999999</v>
          </cell>
          <cell r="Q79">
            <v>-34.47999999999999</v>
          </cell>
          <cell r="R79">
            <v>-34.47999999999999</v>
          </cell>
          <cell r="S79">
            <v>-34.47999999999999</v>
          </cell>
          <cell r="T79">
            <v>-34.47999999999999</v>
          </cell>
          <cell r="U79">
            <v>-34.47999999999999</v>
          </cell>
          <cell r="V79">
            <v>-34.47999999999999</v>
          </cell>
          <cell r="W79">
            <v>-34.47999999999999</v>
          </cell>
          <cell r="X79">
            <v>-34.47999999999999</v>
          </cell>
          <cell r="Y79">
            <v>-34.47999999999999</v>
          </cell>
          <cell r="Z79">
            <v>-34.47999999999999</v>
          </cell>
          <cell r="AA79">
            <v>-34.47999999999999</v>
          </cell>
          <cell r="AB79">
            <v>-34.47999999999999</v>
          </cell>
          <cell r="AC79">
            <v>-34.47999999999999</v>
          </cell>
          <cell r="AD79">
            <v>-34.47999999999999</v>
          </cell>
          <cell r="AE79">
            <v>-34.47999999999999</v>
          </cell>
          <cell r="AF79">
            <v>-34.47999999999999</v>
          </cell>
          <cell r="AG79">
            <v>-34.47999999999999</v>
          </cell>
          <cell r="AH79">
            <v>-34.47999999999999</v>
          </cell>
          <cell r="AI79">
            <v>-34.47999999999999</v>
          </cell>
          <cell r="AJ79">
            <v>-34.47999999999999</v>
          </cell>
          <cell r="AK79">
            <v>-34.47999999999999</v>
          </cell>
          <cell r="AL79">
            <v>-34.47999999999999</v>
          </cell>
          <cell r="AM79">
            <v>-34.47999999999999</v>
          </cell>
          <cell r="AN79">
            <v>-35.799999999999997</v>
          </cell>
          <cell r="AO79">
            <v>-35.799999999999997</v>
          </cell>
          <cell r="AP79">
            <v>-35.799999999999997</v>
          </cell>
          <cell r="AQ79">
            <v>-35.799999999999997</v>
          </cell>
          <cell r="AR79">
            <v>-35.799999999999997</v>
          </cell>
          <cell r="AS79">
            <v>-35.799999999999997</v>
          </cell>
          <cell r="AT79">
            <v>-35.799999999999997</v>
          </cell>
          <cell r="AU79">
            <v>-35.799999999999997</v>
          </cell>
          <cell r="AV79">
            <v>-35.799999999999997</v>
          </cell>
          <cell r="AW79">
            <v>-35.799999999999997</v>
          </cell>
          <cell r="AX79">
            <v>-35.799999999999997</v>
          </cell>
          <cell r="AY79">
            <v>-35.799999999999997</v>
          </cell>
          <cell r="AZ79">
            <v>-35.799999999999997</v>
          </cell>
          <cell r="BA79">
            <v>-35.799999999999997</v>
          </cell>
          <cell r="BB79">
            <v>-35.799999999999997</v>
          </cell>
          <cell r="BC79">
            <v>-35.799999999999997</v>
          </cell>
          <cell r="BD79">
            <v>-35.799999999999997</v>
          </cell>
          <cell r="BE79">
            <v>-35.799999999999997</v>
          </cell>
          <cell r="BF79">
            <v>-35.799999999999997</v>
          </cell>
          <cell r="BG79">
            <v>-35.799999999999997</v>
          </cell>
          <cell r="BH79">
            <v>-35.799999999999997</v>
          </cell>
          <cell r="BI79">
            <v>-35.799999999999997</v>
          </cell>
          <cell r="BJ79">
            <v>-35.799999999999997</v>
          </cell>
          <cell r="BK79">
            <v>-35.799999999999997</v>
          </cell>
          <cell r="BL79">
            <v>-37.129999999999995</v>
          </cell>
          <cell r="BM79">
            <v>-37.129999999999995</v>
          </cell>
          <cell r="BN79">
            <v>-37.129999999999995</v>
          </cell>
          <cell r="BO79">
            <v>-37.129999999999995</v>
          </cell>
          <cell r="BP79">
            <v>-37.129999999999995</v>
          </cell>
          <cell r="BQ79">
            <v>-37.129999999999995</v>
          </cell>
          <cell r="BR79">
            <v>-37.129999999999995</v>
          </cell>
          <cell r="BS79">
            <v>-37.129999999999995</v>
          </cell>
          <cell r="BT79">
            <v>-37.129999999999995</v>
          </cell>
          <cell r="BU79">
            <v>-37.129999999999995</v>
          </cell>
          <cell r="BV79">
            <v>-37.129999999999995</v>
          </cell>
          <cell r="BW79">
            <v>-37.129999999999995</v>
          </cell>
          <cell r="BX79">
            <v>-37.129999999999995</v>
          </cell>
          <cell r="BY79">
            <v>-37.129999999999995</v>
          </cell>
          <cell r="BZ79">
            <v>-37.129999999999995</v>
          </cell>
          <cell r="CA79">
            <v>-37.129999999999995</v>
          </cell>
          <cell r="CB79">
            <v>-37.129999999999995</v>
          </cell>
          <cell r="CC79">
            <v>-37.129999999999995</v>
          </cell>
          <cell r="CD79">
            <v>-37.129999999999995</v>
          </cell>
          <cell r="CE79">
            <v>-37.129999999999995</v>
          </cell>
          <cell r="CF79">
            <v>-37.129999999999995</v>
          </cell>
          <cell r="CG79">
            <v>-37.129999999999995</v>
          </cell>
          <cell r="CH79">
            <v>-37.129999999999995</v>
          </cell>
          <cell r="CI79">
            <v>-37.129999999999995</v>
          </cell>
          <cell r="CJ79">
            <v>-38.449999999999996</v>
          </cell>
          <cell r="CK79">
            <v>-38.449999999999996</v>
          </cell>
          <cell r="CL79">
            <v>-38.449999999999996</v>
          </cell>
          <cell r="CM79">
            <v>-38.449999999999996</v>
          </cell>
          <cell r="CN79">
            <v>-38.449999999999996</v>
          </cell>
          <cell r="CO79">
            <v>-38.449999999999996</v>
          </cell>
          <cell r="CP79">
            <v>-38.449999999999996</v>
          </cell>
          <cell r="CQ79">
            <v>-38.449999999999996</v>
          </cell>
          <cell r="CR79">
            <v>-38.449999999999996</v>
          </cell>
          <cell r="CS79">
            <v>-38.449999999999996</v>
          </cell>
          <cell r="CT79">
            <v>-38.449999999999996</v>
          </cell>
          <cell r="CU79">
            <v>-38.449999999999996</v>
          </cell>
          <cell r="CV79">
            <v>-38.449999999999996</v>
          </cell>
          <cell r="CW79">
            <v>-38.449999999999996</v>
          </cell>
          <cell r="CX79">
            <v>-38.449999999999996</v>
          </cell>
          <cell r="CY79">
            <v>-38.449999999999996</v>
          </cell>
          <cell r="CZ79">
            <v>-38.449999999999996</v>
          </cell>
          <cell r="DA79">
            <v>-38.449999999999996</v>
          </cell>
          <cell r="DB79">
            <v>-38.449999999999996</v>
          </cell>
          <cell r="DC79">
            <v>-38.449999999999996</v>
          </cell>
          <cell r="DD79">
            <v>-38.449999999999996</v>
          </cell>
          <cell r="DE79">
            <v>-38.449999999999996</v>
          </cell>
          <cell r="DF79">
            <v>-38.449999999999996</v>
          </cell>
          <cell r="DG79">
            <v>-38.449999999999996</v>
          </cell>
          <cell r="DH79">
            <v>-39.779999999999994</v>
          </cell>
          <cell r="DI79">
            <v>-39.779999999999994</v>
          </cell>
          <cell r="DJ79">
            <v>-39.779999999999994</v>
          </cell>
          <cell r="DK79">
            <v>-39.779999999999994</v>
          </cell>
          <cell r="DL79">
            <v>-39.779999999999994</v>
          </cell>
          <cell r="DM79">
            <v>-39.779999999999994</v>
          </cell>
          <cell r="DN79">
            <v>-39.779999999999994</v>
          </cell>
          <cell r="DO79">
            <v>-39.779999999999994</v>
          </cell>
          <cell r="DP79">
            <v>-39.779999999999994</v>
          </cell>
          <cell r="DQ79">
            <v>-39.779999999999994</v>
          </cell>
          <cell r="DR79">
            <v>0</v>
          </cell>
          <cell r="DS79">
            <v>0</v>
          </cell>
        </row>
        <row r="80">
          <cell r="C80" t="str">
            <v>McFadden Ridge Wind_T</v>
          </cell>
          <cell r="D80">
            <v>-32.149999999999991</v>
          </cell>
          <cell r="E80">
            <v>-32.149999999999991</v>
          </cell>
          <cell r="F80">
            <v>-32.149999999999991</v>
          </cell>
          <cell r="G80">
            <v>-32.149999999999991</v>
          </cell>
          <cell r="H80">
            <v>-32.149999999999991</v>
          </cell>
          <cell r="I80">
            <v>-32.149999999999991</v>
          </cell>
          <cell r="J80">
            <v>-32.149999999999991</v>
          </cell>
          <cell r="K80">
            <v>-32.149999999999991</v>
          </cell>
          <cell r="L80">
            <v>-32.149999999999991</v>
          </cell>
          <cell r="M80">
            <v>-32.149999999999991</v>
          </cell>
          <cell r="N80">
            <v>-32.149999999999991</v>
          </cell>
          <cell r="O80">
            <v>-32.149999999999991</v>
          </cell>
          <cell r="P80">
            <v>-33.480000000000004</v>
          </cell>
          <cell r="Q80">
            <v>-33.480000000000004</v>
          </cell>
          <cell r="R80">
            <v>-33.480000000000004</v>
          </cell>
          <cell r="S80">
            <v>-33.480000000000004</v>
          </cell>
          <cell r="T80">
            <v>-33.480000000000004</v>
          </cell>
          <cell r="U80">
            <v>-33.480000000000004</v>
          </cell>
          <cell r="V80">
            <v>-33.480000000000004</v>
          </cell>
          <cell r="W80">
            <v>-33.480000000000004</v>
          </cell>
          <cell r="X80">
            <v>-33.480000000000004</v>
          </cell>
          <cell r="Y80">
            <v>-33.480000000000004</v>
          </cell>
          <cell r="Z80">
            <v>-33.480000000000004</v>
          </cell>
          <cell r="AA80">
            <v>-33.480000000000004</v>
          </cell>
          <cell r="AB80">
            <v>-33.480000000000004</v>
          </cell>
          <cell r="AC80">
            <v>-33.480000000000004</v>
          </cell>
          <cell r="AD80">
            <v>-33.480000000000004</v>
          </cell>
          <cell r="AE80">
            <v>-33.480000000000004</v>
          </cell>
          <cell r="AF80">
            <v>-33.480000000000004</v>
          </cell>
          <cell r="AG80">
            <v>-33.480000000000004</v>
          </cell>
          <cell r="AH80">
            <v>-33.480000000000004</v>
          </cell>
          <cell r="AI80">
            <v>-33.480000000000004</v>
          </cell>
          <cell r="AJ80">
            <v>-33.480000000000004</v>
          </cell>
          <cell r="AK80">
            <v>-33.480000000000004</v>
          </cell>
          <cell r="AL80">
            <v>-33.480000000000004</v>
          </cell>
          <cell r="AM80">
            <v>-33.480000000000004</v>
          </cell>
          <cell r="AN80">
            <v>-34.799999999999997</v>
          </cell>
          <cell r="AO80">
            <v>-34.799999999999997</v>
          </cell>
          <cell r="AP80">
            <v>-34.799999999999997</v>
          </cell>
          <cell r="AQ80">
            <v>-34.799999999999997</v>
          </cell>
          <cell r="AR80">
            <v>-34.799999999999997</v>
          </cell>
          <cell r="AS80">
            <v>-34.799999999999997</v>
          </cell>
          <cell r="AT80">
            <v>-34.799999999999997</v>
          </cell>
          <cell r="AU80">
            <v>-34.799999999999997</v>
          </cell>
          <cell r="AV80">
            <v>-34.799999999999997</v>
          </cell>
          <cell r="AW80">
            <v>-34.799999999999997</v>
          </cell>
          <cell r="AX80">
            <v>-34.799999999999997</v>
          </cell>
          <cell r="AY80">
            <v>-34.799999999999997</v>
          </cell>
          <cell r="AZ80">
            <v>-34.799999999999997</v>
          </cell>
          <cell r="BA80">
            <v>-34.799999999999997</v>
          </cell>
          <cell r="BB80">
            <v>-34.799999999999997</v>
          </cell>
          <cell r="BC80">
            <v>-34.799999999999997</v>
          </cell>
          <cell r="BD80">
            <v>-34.799999999999997</v>
          </cell>
          <cell r="BE80">
            <v>-34.799999999999997</v>
          </cell>
          <cell r="BF80">
            <v>-34.799999999999997</v>
          </cell>
          <cell r="BG80">
            <v>-34.799999999999997</v>
          </cell>
          <cell r="BH80">
            <v>-34.799999999999997</v>
          </cell>
          <cell r="BI80">
            <v>-34.799999999999997</v>
          </cell>
          <cell r="BJ80">
            <v>-34.799999999999997</v>
          </cell>
          <cell r="BK80">
            <v>-34.799999999999997</v>
          </cell>
          <cell r="BL80">
            <v>-36.129999999999995</v>
          </cell>
          <cell r="BM80">
            <v>-36.129999999999995</v>
          </cell>
          <cell r="BN80">
            <v>-36.129999999999995</v>
          </cell>
          <cell r="BO80">
            <v>-36.129999999999995</v>
          </cell>
          <cell r="BP80">
            <v>-36.129999999999995</v>
          </cell>
          <cell r="BQ80">
            <v>-36.129999999999995</v>
          </cell>
          <cell r="BR80">
            <v>-36.129999999999995</v>
          </cell>
          <cell r="BS80">
            <v>-36.129999999999995</v>
          </cell>
          <cell r="BT80">
            <v>-36.129999999999995</v>
          </cell>
          <cell r="BU80">
            <v>-36.129999999999995</v>
          </cell>
          <cell r="BV80">
            <v>-36.129999999999995</v>
          </cell>
          <cell r="BW80">
            <v>-36.129999999999995</v>
          </cell>
          <cell r="BX80">
            <v>-36.129999999999995</v>
          </cell>
          <cell r="BY80">
            <v>-36.129999999999995</v>
          </cell>
          <cell r="BZ80">
            <v>-36.129999999999995</v>
          </cell>
          <cell r="CA80">
            <v>-36.129999999999995</v>
          </cell>
          <cell r="CB80">
            <v>-36.129999999999995</v>
          </cell>
          <cell r="CC80">
            <v>-36.129999999999995</v>
          </cell>
          <cell r="CD80">
            <v>-36.129999999999995</v>
          </cell>
          <cell r="CE80">
            <v>-36.129999999999995</v>
          </cell>
          <cell r="CF80">
            <v>-36.129999999999995</v>
          </cell>
          <cell r="CG80">
            <v>-36.129999999999995</v>
          </cell>
          <cell r="CH80">
            <v>-36.129999999999995</v>
          </cell>
          <cell r="CI80">
            <v>-36.129999999999995</v>
          </cell>
          <cell r="CJ80">
            <v>-37.449999999999996</v>
          </cell>
          <cell r="CK80">
            <v>-37.449999999999996</v>
          </cell>
          <cell r="CL80">
            <v>-37.449999999999996</v>
          </cell>
          <cell r="CM80">
            <v>-37.449999999999996</v>
          </cell>
          <cell r="CN80">
            <v>-37.449999999999996</v>
          </cell>
          <cell r="CO80">
            <v>-37.449999999999996</v>
          </cell>
          <cell r="CP80">
            <v>-37.449999999999996</v>
          </cell>
          <cell r="CQ80">
            <v>-37.449999999999996</v>
          </cell>
          <cell r="CR80">
            <v>-37.449999999999996</v>
          </cell>
          <cell r="CS80">
            <v>-37.449999999999996</v>
          </cell>
          <cell r="CT80">
            <v>-37.449999999999996</v>
          </cell>
          <cell r="CU80">
            <v>-37.449999999999996</v>
          </cell>
          <cell r="CV80">
            <v>-37.449999999999996</v>
          </cell>
          <cell r="CW80">
            <v>-37.449999999999996</v>
          </cell>
          <cell r="CX80">
            <v>-37.449999999999996</v>
          </cell>
          <cell r="CY80">
            <v>-37.449999999999996</v>
          </cell>
          <cell r="CZ80">
            <v>-37.449999999999996</v>
          </cell>
          <cell r="DA80">
            <v>-37.449999999999996</v>
          </cell>
          <cell r="DB80">
            <v>-37.449999999999996</v>
          </cell>
          <cell r="DC80">
            <v>-37.449999999999996</v>
          </cell>
          <cell r="DD80">
            <v>-37.449999999999996</v>
          </cell>
          <cell r="DE80">
            <v>-37.449999999999996</v>
          </cell>
          <cell r="DF80">
            <v>-37.449999999999996</v>
          </cell>
          <cell r="DG80">
            <v>-37.449999999999996</v>
          </cell>
          <cell r="DH80">
            <v>-38.78</v>
          </cell>
          <cell r="DI80">
            <v>-38.78</v>
          </cell>
          <cell r="DJ80">
            <v>-38.78</v>
          </cell>
          <cell r="DK80">
            <v>-38.78</v>
          </cell>
          <cell r="DL80">
            <v>-38.78</v>
          </cell>
          <cell r="DM80">
            <v>-38.78</v>
          </cell>
          <cell r="DN80">
            <v>-38.78</v>
          </cell>
          <cell r="DO80">
            <v>-38.78</v>
          </cell>
          <cell r="DP80">
            <v>-38.78</v>
          </cell>
          <cell r="DQ80">
            <v>-38.78</v>
          </cell>
          <cell r="DR80">
            <v>1</v>
          </cell>
          <cell r="DS80">
            <v>1</v>
          </cell>
        </row>
        <row r="81">
          <cell r="C81" t="str">
            <v>Rolling Hills Wind_T</v>
          </cell>
          <cell r="D81">
            <v>-32.149999999999991</v>
          </cell>
          <cell r="E81">
            <v>-32.149999999999991</v>
          </cell>
          <cell r="F81">
            <v>-32.149999999999991</v>
          </cell>
          <cell r="G81">
            <v>-32.149999999999991</v>
          </cell>
          <cell r="H81">
            <v>-32.149999999999991</v>
          </cell>
          <cell r="I81">
            <v>-32.149999999999991</v>
          </cell>
          <cell r="J81">
            <v>-32.149999999999991</v>
          </cell>
          <cell r="K81">
            <v>-32.149999999999991</v>
          </cell>
          <cell r="L81">
            <v>-32.149999999999991</v>
          </cell>
          <cell r="M81">
            <v>-32.149999999999991</v>
          </cell>
          <cell r="N81">
            <v>-32.149999999999991</v>
          </cell>
          <cell r="O81">
            <v>-32.149999999999991</v>
          </cell>
          <cell r="P81">
            <v>-33.480000000000004</v>
          </cell>
          <cell r="Q81">
            <v>-33.480000000000004</v>
          </cell>
          <cell r="R81">
            <v>-33.480000000000004</v>
          </cell>
          <cell r="S81">
            <v>-33.480000000000004</v>
          </cell>
          <cell r="T81">
            <v>-33.480000000000004</v>
          </cell>
          <cell r="U81">
            <v>-33.480000000000004</v>
          </cell>
          <cell r="V81">
            <v>-33.480000000000004</v>
          </cell>
          <cell r="W81">
            <v>-33.480000000000004</v>
          </cell>
          <cell r="X81">
            <v>-33.480000000000004</v>
          </cell>
          <cell r="Y81">
            <v>-33.480000000000004</v>
          </cell>
          <cell r="Z81">
            <v>-33.480000000000004</v>
          </cell>
          <cell r="AA81">
            <v>-33.480000000000004</v>
          </cell>
          <cell r="AB81">
            <v>-33.480000000000004</v>
          </cell>
          <cell r="AC81">
            <v>-33.480000000000004</v>
          </cell>
          <cell r="AD81">
            <v>-33.480000000000004</v>
          </cell>
          <cell r="AE81">
            <v>-33.480000000000004</v>
          </cell>
          <cell r="AF81">
            <v>-33.480000000000004</v>
          </cell>
          <cell r="AG81">
            <v>-33.480000000000004</v>
          </cell>
          <cell r="AH81">
            <v>-33.480000000000004</v>
          </cell>
          <cell r="AI81">
            <v>-33.480000000000004</v>
          </cell>
          <cell r="AJ81">
            <v>-33.480000000000004</v>
          </cell>
          <cell r="AK81">
            <v>-33.480000000000004</v>
          </cell>
          <cell r="AL81">
            <v>-33.480000000000004</v>
          </cell>
          <cell r="AM81">
            <v>-33.480000000000004</v>
          </cell>
          <cell r="AN81">
            <v>-34.799989999999994</v>
          </cell>
          <cell r="AO81">
            <v>-34.799989999999994</v>
          </cell>
          <cell r="AP81">
            <v>-34.799989999999994</v>
          </cell>
          <cell r="AQ81">
            <v>-34.799989999999994</v>
          </cell>
          <cell r="AR81">
            <v>-34.799989999999994</v>
          </cell>
          <cell r="AS81">
            <v>-34.799989999999994</v>
          </cell>
          <cell r="AT81">
            <v>-34.799989999999994</v>
          </cell>
          <cell r="AU81">
            <v>-34.799989999999994</v>
          </cell>
          <cell r="AV81">
            <v>-34.799989999999994</v>
          </cell>
          <cell r="AW81">
            <v>-34.799989999999994</v>
          </cell>
          <cell r="AX81">
            <v>-34.799989999999994</v>
          </cell>
          <cell r="AY81">
            <v>-34.799989999999994</v>
          </cell>
          <cell r="AZ81">
            <v>-34.799989999999994</v>
          </cell>
          <cell r="BA81">
            <v>-34.799989999999994</v>
          </cell>
          <cell r="BB81">
            <v>-34.799989999999994</v>
          </cell>
          <cell r="BC81">
            <v>-34.799989999999994</v>
          </cell>
          <cell r="BD81">
            <v>-34.799989999999994</v>
          </cell>
          <cell r="BE81">
            <v>-34.799989999999994</v>
          </cell>
          <cell r="BF81">
            <v>-34.799989999999994</v>
          </cell>
          <cell r="BG81">
            <v>-34.799989999999994</v>
          </cell>
          <cell r="BH81">
            <v>-34.799989999999994</v>
          </cell>
          <cell r="BI81">
            <v>-34.799989999999994</v>
          </cell>
          <cell r="BJ81">
            <v>-34.799989999999994</v>
          </cell>
          <cell r="BK81">
            <v>-34.799989999999994</v>
          </cell>
          <cell r="BL81">
            <v>-36.129999999999995</v>
          </cell>
          <cell r="BM81">
            <v>-36.129999999999995</v>
          </cell>
          <cell r="BN81">
            <v>-36.129999999999995</v>
          </cell>
          <cell r="BO81">
            <v>-36.129999999999995</v>
          </cell>
          <cell r="BP81">
            <v>-36.129999999999995</v>
          </cell>
          <cell r="BQ81">
            <v>-36.129999999999995</v>
          </cell>
          <cell r="BR81">
            <v>-36.129999999999995</v>
          </cell>
          <cell r="BS81">
            <v>-36.129999999999995</v>
          </cell>
          <cell r="BT81">
            <v>-36.129999999999995</v>
          </cell>
          <cell r="BU81">
            <v>-36.129999999999995</v>
          </cell>
          <cell r="BV81">
            <v>-36.129999999999995</v>
          </cell>
          <cell r="BW81">
            <v>-36.129999999999995</v>
          </cell>
          <cell r="BX81">
            <v>-36.129999999999995</v>
          </cell>
          <cell r="BY81">
            <v>-36.129999999999995</v>
          </cell>
          <cell r="BZ81">
            <v>-36.129999999999995</v>
          </cell>
          <cell r="CA81">
            <v>-36.129999999999995</v>
          </cell>
          <cell r="CB81">
            <v>-36.129999999999995</v>
          </cell>
          <cell r="CC81">
            <v>-36.129999999999995</v>
          </cell>
          <cell r="CD81">
            <v>-36.129999999999995</v>
          </cell>
          <cell r="CE81">
            <v>-36.129999999999995</v>
          </cell>
          <cell r="CF81">
            <v>-36.129999999999995</v>
          </cell>
          <cell r="CG81">
            <v>-36.129999999999995</v>
          </cell>
          <cell r="CH81">
            <v>-36.129999999999995</v>
          </cell>
          <cell r="CI81">
            <v>-36.129999999999995</v>
          </cell>
          <cell r="CJ81">
            <v>-37.449999999999996</v>
          </cell>
          <cell r="CK81">
            <v>-37.449999999999996</v>
          </cell>
          <cell r="CL81">
            <v>-37.449999999999996</v>
          </cell>
          <cell r="CM81">
            <v>-37.449999999999996</v>
          </cell>
          <cell r="CN81">
            <v>-37.449999999999996</v>
          </cell>
          <cell r="CO81">
            <v>-37.449999999999996</v>
          </cell>
          <cell r="CP81">
            <v>-37.449999999999996</v>
          </cell>
          <cell r="CQ81">
            <v>-37.449999999999996</v>
          </cell>
          <cell r="CR81">
            <v>-37.449999999999996</v>
          </cell>
          <cell r="CS81">
            <v>-37.449999999999996</v>
          </cell>
          <cell r="CT81">
            <v>-37.449999999999996</v>
          </cell>
          <cell r="CU81">
            <v>-37.449999999999996</v>
          </cell>
          <cell r="CV81">
            <v>-37.449999999999996</v>
          </cell>
          <cell r="CW81">
            <v>-37.449999999999996</v>
          </cell>
          <cell r="CX81">
            <v>-37.449999999999996</v>
          </cell>
          <cell r="CY81">
            <v>-37.449999999999996</v>
          </cell>
          <cell r="CZ81">
            <v>-37.449999999999996</v>
          </cell>
          <cell r="DA81">
            <v>-37.449999999999996</v>
          </cell>
          <cell r="DB81">
            <v>-37.449999999999996</v>
          </cell>
          <cell r="DC81">
            <v>-37.449999999999996</v>
          </cell>
          <cell r="DD81">
            <v>-37.449999999999996</v>
          </cell>
          <cell r="DE81">
            <v>-37.449999999999996</v>
          </cell>
          <cell r="DF81">
            <v>-37.449999999999996</v>
          </cell>
          <cell r="DG81">
            <v>-37.449999999999996</v>
          </cell>
          <cell r="DH81">
            <v>-38.78</v>
          </cell>
          <cell r="DI81">
            <v>-38.78</v>
          </cell>
          <cell r="DJ81">
            <v>-38.78</v>
          </cell>
          <cell r="DK81">
            <v>-38.78</v>
          </cell>
          <cell r="DL81">
            <v>-38.78</v>
          </cell>
          <cell r="DM81">
            <v>-38.78</v>
          </cell>
          <cell r="DN81">
            <v>-38.78</v>
          </cell>
          <cell r="DO81">
            <v>-38.78</v>
          </cell>
          <cell r="DP81">
            <v>-38.78</v>
          </cell>
          <cell r="DQ81">
            <v>1</v>
          </cell>
          <cell r="DR81">
            <v>1</v>
          </cell>
          <cell r="DS81">
            <v>1</v>
          </cell>
        </row>
        <row r="82">
          <cell r="C82" t="str">
            <v>Rolling Hills Wind xReP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</row>
        <row r="83">
          <cell r="C83" t="str">
            <v>Seven Mile Wind_T</v>
          </cell>
          <cell r="D83">
            <v>-32.149999999999991</v>
          </cell>
          <cell r="E83">
            <v>-32.149999999999991</v>
          </cell>
          <cell r="F83">
            <v>-32.149999999999991</v>
          </cell>
          <cell r="G83">
            <v>-32.149999999999991</v>
          </cell>
          <cell r="H83">
            <v>-32.149999999999991</v>
          </cell>
          <cell r="I83">
            <v>-32.149999999999991</v>
          </cell>
          <cell r="J83">
            <v>-32.149999999999991</v>
          </cell>
          <cell r="K83">
            <v>-32.149999999999991</v>
          </cell>
          <cell r="L83">
            <v>-32.149999999999991</v>
          </cell>
          <cell r="M83">
            <v>-32.149999999999991</v>
          </cell>
          <cell r="N83">
            <v>-32.149999999999991</v>
          </cell>
          <cell r="O83">
            <v>-32.149999999999991</v>
          </cell>
          <cell r="P83">
            <v>-33.480000000000004</v>
          </cell>
          <cell r="Q83">
            <v>-33.480000000000004</v>
          </cell>
          <cell r="R83">
            <v>-33.480000000000004</v>
          </cell>
          <cell r="S83">
            <v>-33.480000000000004</v>
          </cell>
          <cell r="T83">
            <v>-33.480000000000004</v>
          </cell>
          <cell r="U83">
            <v>-33.480000000000004</v>
          </cell>
          <cell r="V83">
            <v>-33.480000000000004</v>
          </cell>
          <cell r="W83">
            <v>-33.480000000000004</v>
          </cell>
          <cell r="X83">
            <v>-33.480000000000004</v>
          </cell>
          <cell r="Y83">
            <v>-33.480000000000004</v>
          </cell>
          <cell r="Z83">
            <v>-33.480000000000004</v>
          </cell>
          <cell r="AA83">
            <v>-33.480000000000004</v>
          </cell>
          <cell r="AB83">
            <v>-33.480000000000004</v>
          </cell>
          <cell r="AC83">
            <v>-33.480000000000004</v>
          </cell>
          <cell r="AD83">
            <v>-33.480000000000004</v>
          </cell>
          <cell r="AE83">
            <v>-33.480000000000004</v>
          </cell>
          <cell r="AF83">
            <v>-33.480000000000004</v>
          </cell>
          <cell r="AG83">
            <v>-33.480000000000004</v>
          </cell>
          <cell r="AH83">
            <v>-33.480000000000004</v>
          </cell>
          <cell r="AI83">
            <v>-33.480000000000004</v>
          </cell>
          <cell r="AJ83">
            <v>-33.480000000000004</v>
          </cell>
          <cell r="AK83">
            <v>-33.480000000000004</v>
          </cell>
          <cell r="AL83">
            <v>-33.480000000000004</v>
          </cell>
          <cell r="AM83">
            <v>-33.480000000000004</v>
          </cell>
          <cell r="AN83">
            <v>-34.799989999999994</v>
          </cell>
          <cell r="AO83">
            <v>-34.799989999999994</v>
          </cell>
          <cell r="AP83">
            <v>-34.799989999999994</v>
          </cell>
          <cell r="AQ83">
            <v>-34.799989999999994</v>
          </cell>
          <cell r="AR83">
            <v>-34.799989999999994</v>
          </cell>
          <cell r="AS83">
            <v>-34.799989999999994</v>
          </cell>
          <cell r="AT83">
            <v>-34.799989999999994</v>
          </cell>
          <cell r="AU83">
            <v>-34.799989999999994</v>
          </cell>
          <cell r="AV83">
            <v>-34.799989999999994</v>
          </cell>
          <cell r="AW83">
            <v>-34.799989999999994</v>
          </cell>
          <cell r="AX83">
            <v>-34.799989999999994</v>
          </cell>
          <cell r="AY83">
            <v>-34.799989999999994</v>
          </cell>
          <cell r="AZ83">
            <v>-34.799989999999994</v>
          </cell>
          <cell r="BA83">
            <v>-34.799989999999994</v>
          </cell>
          <cell r="BB83">
            <v>-34.799989999999994</v>
          </cell>
          <cell r="BC83">
            <v>-34.799989999999994</v>
          </cell>
          <cell r="BD83">
            <v>-34.799989999999994</v>
          </cell>
          <cell r="BE83">
            <v>-34.799989999999994</v>
          </cell>
          <cell r="BF83">
            <v>-34.799989999999994</v>
          </cell>
          <cell r="BG83">
            <v>-34.799989999999994</v>
          </cell>
          <cell r="BH83">
            <v>-34.799989999999994</v>
          </cell>
          <cell r="BI83">
            <v>-34.799989999999994</v>
          </cell>
          <cell r="BJ83">
            <v>-34.799989999999994</v>
          </cell>
          <cell r="BK83">
            <v>-34.799989999999994</v>
          </cell>
          <cell r="BL83">
            <v>-36.129999999999995</v>
          </cell>
          <cell r="BM83">
            <v>-36.129999999999995</v>
          </cell>
          <cell r="BN83">
            <v>-36.129999999999995</v>
          </cell>
          <cell r="BO83">
            <v>-36.129999999999995</v>
          </cell>
          <cell r="BP83">
            <v>-36.129999999999995</v>
          </cell>
          <cell r="BQ83">
            <v>-36.129999999999995</v>
          </cell>
          <cell r="BR83">
            <v>-36.129999999999995</v>
          </cell>
          <cell r="BS83">
            <v>-36.129999999999995</v>
          </cell>
          <cell r="BT83">
            <v>-36.129999999999995</v>
          </cell>
          <cell r="BU83">
            <v>-36.129999999999995</v>
          </cell>
          <cell r="BV83">
            <v>-36.129999999999995</v>
          </cell>
          <cell r="BW83">
            <v>-36.129999999999995</v>
          </cell>
          <cell r="BX83">
            <v>-36.129999999999995</v>
          </cell>
          <cell r="BY83">
            <v>-36.129999999999995</v>
          </cell>
          <cell r="BZ83">
            <v>-36.129999999999995</v>
          </cell>
          <cell r="CA83">
            <v>-36.129999999999995</v>
          </cell>
          <cell r="CB83">
            <v>-36.129999999999995</v>
          </cell>
          <cell r="CC83">
            <v>-36.129999999999995</v>
          </cell>
          <cell r="CD83">
            <v>-36.129999999999995</v>
          </cell>
          <cell r="CE83">
            <v>-36.129999999999995</v>
          </cell>
          <cell r="CF83">
            <v>-36.129999999999995</v>
          </cell>
          <cell r="CG83">
            <v>-36.129999999999995</v>
          </cell>
          <cell r="CH83">
            <v>-36.129999999999995</v>
          </cell>
          <cell r="CI83">
            <v>-36.129999999999995</v>
          </cell>
          <cell r="CJ83">
            <v>-37.449999999999996</v>
          </cell>
          <cell r="CK83">
            <v>-37.449999999999996</v>
          </cell>
          <cell r="CL83">
            <v>-37.449999999999996</v>
          </cell>
          <cell r="CM83">
            <v>-37.449999999999996</v>
          </cell>
          <cell r="CN83">
            <v>-37.449999999999996</v>
          </cell>
          <cell r="CO83">
            <v>-37.449999999999996</v>
          </cell>
          <cell r="CP83">
            <v>-37.449999999999996</v>
          </cell>
          <cell r="CQ83">
            <v>-37.449999999999996</v>
          </cell>
          <cell r="CR83">
            <v>-37.449999999999996</v>
          </cell>
          <cell r="CS83">
            <v>-37.449999999999996</v>
          </cell>
          <cell r="CT83">
            <v>-37.449999999999996</v>
          </cell>
          <cell r="CU83">
            <v>-37.449999999999996</v>
          </cell>
          <cell r="CV83">
            <v>-37.449999999999996</v>
          </cell>
          <cell r="CW83">
            <v>-37.449999999999996</v>
          </cell>
          <cell r="CX83">
            <v>-37.449999999999996</v>
          </cell>
          <cell r="CY83">
            <v>-37.449999999999996</v>
          </cell>
          <cell r="CZ83">
            <v>-37.449999999999996</v>
          </cell>
          <cell r="DA83">
            <v>-37.449999999999996</v>
          </cell>
          <cell r="DB83">
            <v>-37.449999999999996</v>
          </cell>
          <cell r="DC83">
            <v>-37.449999999999996</v>
          </cell>
          <cell r="DD83">
            <v>-37.449999999999996</v>
          </cell>
          <cell r="DE83">
            <v>-37.449999999999996</v>
          </cell>
          <cell r="DF83">
            <v>-37.449999999999996</v>
          </cell>
          <cell r="DG83">
            <v>-37.449999999999996</v>
          </cell>
          <cell r="DH83">
            <v>-38.78</v>
          </cell>
          <cell r="DI83">
            <v>-38.78</v>
          </cell>
          <cell r="DJ83">
            <v>-38.78</v>
          </cell>
          <cell r="DK83">
            <v>-38.78</v>
          </cell>
          <cell r="DL83">
            <v>-38.78</v>
          </cell>
          <cell r="DM83">
            <v>-38.78</v>
          </cell>
          <cell r="DN83">
            <v>1</v>
          </cell>
          <cell r="DO83">
            <v>1</v>
          </cell>
          <cell r="DP83">
            <v>1</v>
          </cell>
          <cell r="DQ83">
            <v>1</v>
          </cell>
          <cell r="DR83">
            <v>1</v>
          </cell>
          <cell r="DS83">
            <v>1</v>
          </cell>
        </row>
        <row r="84">
          <cell r="C84" t="str">
            <v>Seven Mile II Wind_T</v>
          </cell>
          <cell r="D84">
            <v>-32.149999999999991</v>
          </cell>
          <cell r="E84">
            <v>-32.149999999999991</v>
          </cell>
          <cell r="F84">
            <v>-32.149999999999991</v>
          </cell>
          <cell r="G84">
            <v>-32.149999999999991</v>
          </cell>
          <cell r="H84">
            <v>-32.149999999999991</v>
          </cell>
          <cell r="I84">
            <v>-32.149999999999991</v>
          </cell>
          <cell r="J84">
            <v>-32.149999999999991</v>
          </cell>
          <cell r="K84">
            <v>-32.149999999999991</v>
          </cell>
          <cell r="L84">
            <v>-32.149999999999991</v>
          </cell>
          <cell r="M84">
            <v>-32.149999999999991</v>
          </cell>
          <cell r="N84">
            <v>-32.149999999999991</v>
          </cell>
          <cell r="O84">
            <v>-32.149999999999991</v>
          </cell>
          <cell r="P84">
            <v>-33.480000000000004</v>
          </cell>
          <cell r="Q84">
            <v>-33.480000000000004</v>
          </cell>
          <cell r="R84">
            <v>-33.480000000000004</v>
          </cell>
          <cell r="S84">
            <v>-33.480000000000004</v>
          </cell>
          <cell r="T84">
            <v>-33.480000000000004</v>
          </cell>
          <cell r="U84">
            <v>-33.480000000000004</v>
          </cell>
          <cell r="V84">
            <v>-33.480000000000004</v>
          </cell>
          <cell r="W84">
            <v>-33.480000000000004</v>
          </cell>
          <cell r="X84">
            <v>-33.480000000000004</v>
          </cell>
          <cell r="Y84">
            <v>-33.480000000000004</v>
          </cell>
          <cell r="Z84">
            <v>-33.480000000000004</v>
          </cell>
          <cell r="AA84">
            <v>-33.480000000000004</v>
          </cell>
          <cell r="AB84">
            <v>-33.480000000000004</v>
          </cell>
          <cell r="AC84">
            <v>-33.480000000000004</v>
          </cell>
          <cell r="AD84">
            <v>-33.480000000000004</v>
          </cell>
          <cell r="AE84">
            <v>-33.480000000000004</v>
          </cell>
          <cell r="AF84">
            <v>-33.480000000000004</v>
          </cell>
          <cell r="AG84">
            <v>-33.480000000000004</v>
          </cell>
          <cell r="AH84">
            <v>-33.480000000000004</v>
          </cell>
          <cell r="AI84">
            <v>-33.480000000000004</v>
          </cell>
          <cell r="AJ84">
            <v>-33.480000000000004</v>
          </cell>
          <cell r="AK84">
            <v>-33.480000000000004</v>
          </cell>
          <cell r="AL84">
            <v>-33.480000000000004</v>
          </cell>
          <cell r="AM84">
            <v>-33.480000000000004</v>
          </cell>
          <cell r="AN84">
            <v>-34.799999999999997</v>
          </cell>
          <cell r="AO84">
            <v>-34.799999999999997</v>
          </cell>
          <cell r="AP84">
            <v>-34.799999999999997</v>
          </cell>
          <cell r="AQ84">
            <v>-34.799999999999997</v>
          </cell>
          <cell r="AR84">
            <v>-34.799999999999997</v>
          </cell>
          <cell r="AS84">
            <v>-34.799999999999997</v>
          </cell>
          <cell r="AT84">
            <v>-34.799999999999997</v>
          </cell>
          <cell r="AU84">
            <v>-34.799999999999997</v>
          </cell>
          <cell r="AV84">
            <v>-34.799999999999997</v>
          </cell>
          <cell r="AW84">
            <v>-34.799999999999997</v>
          </cell>
          <cell r="AX84">
            <v>-34.799999999999997</v>
          </cell>
          <cell r="AY84">
            <v>-34.799999999999997</v>
          </cell>
          <cell r="AZ84">
            <v>-34.799999999999997</v>
          </cell>
          <cell r="BA84">
            <v>-34.799999999999997</v>
          </cell>
          <cell r="BB84">
            <v>-34.799999999999997</v>
          </cell>
          <cell r="BC84">
            <v>-34.799999999999997</v>
          </cell>
          <cell r="BD84">
            <v>-34.799999999999997</v>
          </cell>
          <cell r="BE84">
            <v>-34.799999999999997</v>
          </cell>
          <cell r="BF84">
            <v>-34.799999999999997</v>
          </cell>
          <cell r="BG84">
            <v>-34.799999999999997</v>
          </cell>
          <cell r="BH84">
            <v>-34.799999999999997</v>
          </cell>
          <cell r="BI84">
            <v>-34.799999999999997</v>
          </cell>
          <cell r="BJ84">
            <v>-34.799999999999997</v>
          </cell>
          <cell r="BK84">
            <v>-34.799999999999997</v>
          </cell>
          <cell r="BL84">
            <v>-36.129999999999995</v>
          </cell>
          <cell r="BM84">
            <v>-36.129999999999995</v>
          </cell>
          <cell r="BN84">
            <v>-36.129999999999995</v>
          </cell>
          <cell r="BO84">
            <v>-36.129999999999995</v>
          </cell>
          <cell r="BP84">
            <v>-36.129999999999995</v>
          </cell>
          <cell r="BQ84">
            <v>-36.129999999999995</v>
          </cell>
          <cell r="BR84">
            <v>-36.129999999999995</v>
          </cell>
          <cell r="BS84">
            <v>-36.129999999999995</v>
          </cell>
          <cell r="BT84">
            <v>-36.129999999999995</v>
          </cell>
          <cell r="BU84">
            <v>-36.129999999999995</v>
          </cell>
          <cell r="BV84">
            <v>-36.129999999999995</v>
          </cell>
          <cell r="BW84">
            <v>-36.129999999999995</v>
          </cell>
          <cell r="BX84">
            <v>-36.129999999999995</v>
          </cell>
          <cell r="BY84">
            <v>-36.129999999999995</v>
          </cell>
          <cell r="BZ84">
            <v>-36.129999999999995</v>
          </cell>
          <cell r="CA84">
            <v>-36.129999999999995</v>
          </cell>
          <cell r="CB84">
            <v>-36.129999999999995</v>
          </cell>
          <cell r="CC84">
            <v>-36.129999999999995</v>
          </cell>
          <cell r="CD84">
            <v>-36.129999999999995</v>
          </cell>
          <cell r="CE84">
            <v>-36.129999999999995</v>
          </cell>
          <cell r="CF84">
            <v>-36.129999999999995</v>
          </cell>
          <cell r="CG84">
            <v>-36.129999999999995</v>
          </cell>
          <cell r="CH84">
            <v>-36.129999999999995</v>
          </cell>
          <cell r="CI84">
            <v>-36.129999999999995</v>
          </cell>
          <cell r="CJ84">
            <v>-37.449999999999996</v>
          </cell>
          <cell r="CK84">
            <v>-37.449999999999996</v>
          </cell>
          <cell r="CL84">
            <v>-37.449999999999996</v>
          </cell>
          <cell r="CM84">
            <v>-37.449999999999996</v>
          </cell>
          <cell r="CN84">
            <v>-37.449999999999996</v>
          </cell>
          <cell r="CO84">
            <v>-37.449999999999996</v>
          </cell>
          <cell r="CP84">
            <v>-37.449999999999996</v>
          </cell>
          <cell r="CQ84">
            <v>-37.449999999999996</v>
          </cell>
          <cell r="CR84">
            <v>-37.449999999999996</v>
          </cell>
          <cell r="CS84">
            <v>-37.449999999999996</v>
          </cell>
          <cell r="CT84">
            <v>-37.449999999999996</v>
          </cell>
          <cell r="CU84">
            <v>-37.449999999999996</v>
          </cell>
          <cell r="CV84">
            <v>-37.449999999999996</v>
          </cell>
          <cell r="CW84">
            <v>-37.449999999999996</v>
          </cell>
          <cell r="CX84">
            <v>-37.449999999999996</v>
          </cell>
          <cell r="CY84">
            <v>-37.449999999999996</v>
          </cell>
          <cell r="CZ84">
            <v>-37.449999999999996</v>
          </cell>
          <cell r="DA84">
            <v>-37.449999999999996</v>
          </cell>
          <cell r="DB84">
            <v>-37.449999999999996</v>
          </cell>
          <cell r="DC84">
            <v>-37.449999999999996</v>
          </cell>
          <cell r="DD84">
            <v>-37.449999999999996</v>
          </cell>
          <cell r="DE84">
            <v>-37.449999999999996</v>
          </cell>
          <cell r="DF84">
            <v>-37.449999999999996</v>
          </cell>
          <cell r="DG84">
            <v>-37.449999999999996</v>
          </cell>
          <cell r="DH84">
            <v>-38.78</v>
          </cell>
          <cell r="DI84">
            <v>-38.78</v>
          </cell>
          <cell r="DJ84">
            <v>-38.78</v>
          </cell>
          <cell r="DK84">
            <v>-38.78</v>
          </cell>
          <cell r="DL84">
            <v>-38.78</v>
          </cell>
          <cell r="DM84">
            <v>-38.78</v>
          </cell>
          <cell r="DN84">
            <v>1</v>
          </cell>
          <cell r="DO84">
            <v>1</v>
          </cell>
          <cell r="DP84">
            <v>1</v>
          </cell>
          <cell r="DQ84">
            <v>1</v>
          </cell>
          <cell r="DR84">
            <v>1</v>
          </cell>
          <cell r="DS84">
            <v>1</v>
          </cell>
        </row>
        <row r="85">
          <cell r="C85" t="str">
            <v>Cedar Springs Wind II_T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-33.479989999999987</v>
          </cell>
          <cell r="Q85">
            <v>-33.479989999999987</v>
          </cell>
          <cell r="R85">
            <v>-33.479989999999987</v>
          </cell>
          <cell r="S85">
            <v>-33.479989999999987</v>
          </cell>
          <cell r="T85">
            <v>-33.479989999999987</v>
          </cell>
          <cell r="U85">
            <v>-33.479989999999987</v>
          </cell>
          <cell r="V85">
            <v>-33.479989999999987</v>
          </cell>
          <cell r="W85">
            <v>-33.479989999999987</v>
          </cell>
          <cell r="X85">
            <v>-33.479989999999987</v>
          </cell>
          <cell r="Y85">
            <v>-33.479989999999987</v>
          </cell>
          <cell r="Z85">
            <v>-33.479989999999987</v>
          </cell>
          <cell r="AA85">
            <v>-33.479989999999987</v>
          </cell>
          <cell r="AB85">
            <v>-33.479989999999987</v>
          </cell>
          <cell r="AC85">
            <v>-33.479989999999987</v>
          </cell>
          <cell r="AD85">
            <v>-33.479989999999987</v>
          </cell>
          <cell r="AE85">
            <v>-33.479989999999987</v>
          </cell>
          <cell r="AF85">
            <v>-33.479989999999987</v>
          </cell>
          <cell r="AG85">
            <v>-33.479989999999987</v>
          </cell>
          <cell r="AH85">
            <v>-33.479989999999987</v>
          </cell>
          <cell r="AI85">
            <v>-33.479989999999987</v>
          </cell>
          <cell r="AJ85">
            <v>-33.479989999999987</v>
          </cell>
          <cell r="AK85">
            <v>-33.479989999999987</v>
          </cell>
          <cell r="AL85">
            <v>-33.479989999999987</v>
          </cell>
          <cell r="AM85">
            <v>-33.479989999999987</v>
          </cell>
          <cell r="AN85">
            <v>-34.799999999999997</v>
          </cell>
          <cell r="AO85">
            <v>-34.799999999999997</v>
          </cell>
          <cell r="AP85">
            <v>-34.799999999999997</v>
          </cell>
          <cell r="AQ85">
            <v>-34.799999999999997</v>
          </cell>
          <cell r="AR85">
            <v>-34.799999999999997</v>
          </cell>
          <cell r="AS85">
            <v>-34.799999999999997</v>
          </cell>
          <cell r="AT85">
            <v>-34.799999999999997</v>
          </cell>
          <cell r="AU85">
            <v>-34.799999999999997</v>
          </cell>
          <cell r="AV85">
            <v>-34.799999999999997</v>
          </cell>
          <cell r="AW85">
            <v>-34.799999999999997</v>
          </cell>
          <cell r="AX85">
            <v>-34.799999999999997</v>
          </cell>
          <cell r="AY85">
            <v>-34.799999999999997</v>
          </cell>
          <cell r="AZ85">
            <v>-34.799999999999997</v>
          </cell>
          <cell r="BA85">
            <v>-34.799999999999997</v>
          </cell>
          <cell r="BB85">
            <v>-34.799999999999997</v>
          </cell>
          <cell r="BC85">
            <v>-34.799999999999997</v>
          </cell>
          <cell r="BD85">
            <v>-34.799999999999997</v>
          </cell>
          <cell r="BE85">
            <v>-34.799999999999997</v>
          </cell>
          <cell r="BF85">
            <v>-34.799999999999997</v>
          </cell>
          <cell r="BG85">
            <v>-34.799999999999997</v>
          </cell>
          <cell r="BH85">
            <v>-34.799999999999997</v>
          </cell>
          <cell r="BI85">
            <v>-34.799999999999997</v>
          </cell>
          <cell r="BJ85">
            <v>-34.799999999999997</v>
          </cell>
          <cell r="BK85">
            <v>-34.799999999999997</v>
          </cell>
          <cell r="BL85">
            <v>-36.129999999999995</v>
          </cell>
          <cell r="BM85">
            <v>-36.129999999999995</v>
          </cell>
          <cell r="BN85">
            <v>-36.129999999999995</v>
          </cell>
          <cell r="BO85">
            <v>-36.129999999999995</v>
          </cell>
          <cell r="BP85">
            <v>-36.129999999999995</v>
          </cell>
          <cell r="BQ85">
            <v>-36.129999999999995</v>
          </cell>
          <cell r="BR85">
            <v>-36.129999999999995</v>
          </cell>
          <cell r="BS85">
            <v>-36.129999999999995</v>
          </cell>
          <cell r="BT85">
            <v>-36.129999999999995</v>
          </cell>
          <cell r="BU85">
            <v>-36.129999999999995</v>
          </cell>
          <cell r="BV85">
            <v>-36.129999999999995</v>
          </cell>
          <cell r="BW85">
            <v>-36.129999999999995</v>
          </cell>
          <cell r="BX85">
            <v>-36.129999999999995</v>
          </cell>
          <cell r="BY85">
            <v>-36.129999999999995</v>
          </cell>
          <cell r="BZ85">
            <v>-36.129999999999995</v>
          </cell>
          <cell r="CA85">
            <v>-36.129999999999995</v>
          </cell>
          <cell r="CB85">
            <v>-36.129999999999995</v>
          </cell>
          <cell r="CC85">
            <v>-36.129999999999995</v>
          </cell>
          <cell r="CD85">
            <v>-36.129999999999995</v>
          </cell>
          <cell r="CE85">
            <v>-36.129999999999995</v>
          </cell>
          <cell r="CF85">
            <v>-36.129999999999995</v>
          </cell>
          <cell r="CG85">
            <v>-36.129999999999995</v>
          </cell>
          <cell r="CH85">
            <v>-36.129999999999995</v>
          </cell>
          <cell r="CI85">
            <v>-36.129999999999995</v>
          </cell>
          <cell r="CJ85">
            <v>-37.449999999999996</v>
          </cell>
          <cell r="CK85">
            <v>-37.449999999999996</v>
          </cell>
          <cell r="CL85">
            <v>-37.449999999999996</v>
          </cell>
          <cell r="CM85">
            <v>-37.449999999999996</v>
          </cell>
          <cell r="CN85">
            <v>-37.449999999999996</v>
          </cell>
          <cell r="CO85">
            <v>-37.449999999999996</v>
          </cell>
          <cell r="CP85">
            <v>-37.449999999999996</v>
          </cell>
          <cell r="CQ85">
            <v>-37.449999999999996</v>
          </cell>
          <cell r="CR85">
            <v>-37.449999999999996</v>
          </cell>
          <cell r="CS85">
            <v>-37.449999999999996</v>
          </cell>
          <cell r="CT85">
            <v>-37.449999999999996</v>
          </cell>
          <cell r="CU85">
            <v>-37.449999999999996</v>
          </cell>
          <cell r="CV85">
            <v>-37.449999999999996</v>
          </cell>
          <cell r="CW85">
            <v>-37.449999999999996</v>
          </cell>
          <cell r="CX85">
            <v>-37.449999999999996</v>
          </cell>
          <cell r="CY85">
            <v>-37.449999999999996</v>
          </cell>
          <cell r="CZ85">
            <v>-37.449999999999996</v>
          </cell>
          <cell r="DA85">
            <v>-37.449999999999996</v>
          </cell>
          <cell r="DB85">
            <v>-37.449999999999996</v>
          </cell>
          <cell r="DC85">
            <v>-37.449999999999996</v>
          </cell>
          <cell r="DD85">
            <v>-37.449999999999996</v>
          </cell>
          <cell r="DE85">
            <v>-37.449999999999996</v>
          </cell>
          <cell r="DF85">
            <v>-37.449999999999996</v>
          </cell>
          <cell r="DG85">
            <v>-37.449999999999996</v>
          </cell>
          <cell r="DH85">
            <v>-38.78</v>
          </cell>
          <cell r="DI85">
            <v>-38.78</v>
          </cell>
          <cell r="DJ85">
            <v>-38.78</v>
          </cell>
          <cell r="DK85">
            <v>-38.78</v>
          </cell>
          <cell r="DL85">
            <v>-38.78</v>
          </cell>
          <cell r="DM85">
            <v>-38.78</v>
          </cell>
          <cell r="DN85">
            <v>-38.78</v>
          </cell>
          <cell r="DO85">
            <v>-38.78</v>
          </cell>
          <cell r="DP85">
            <v>-38.78</v>
          </cell>
          <cell r="DQ85">
            <v>-38.78</v>
          </cell>
          <cell r="DR85">
            <v>-38.78</v>
          </cell>
          <cell r="DS85">
            <v>-38.78</v>
          </cell>
        </row>
        <row r="86">
          <cell r="C86" t="str">
            <v>Cedar Springs Wind_T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-32.149999999999991</v>
          </cell>
          <cell r="P86">
            <v>-33.479989999999987</v>
          </cell>
          <cell r="Q86">
            <v>-33.479989999999987</v>
          </cell>
          <cell r="R86">
            <v>-33.479989999999987</v>
          </cell>
          <cell r="S86">
            <v>-33.479989999999987</v>
          </cell>
          <cell r="T86">
            <v>-33.479989999999987</v>
          </cell>
          <cell r="U86">
            <v>-33.479989999999987</v>
          </cell>
          <cell r="V86">
            <v>-33.479989999999987</v>
          </cell>
          <cell r="W86">
            <v>-33.479989999999987</v>
          </cell>
          <cell r="X86">
            <v>-33.479989999999987</v>
          </cell>
          <cell r="Y86">
            <v>-33.479989999999987</v>
          </cell>
          <cell r="Z86">
            <v>-33.479989999999987</v>
          </cell>
          <cell r="AA86">
            <v>-33.479989999999987</v>
          </cell>
          <cell r="AB86">
            <v>-33.479989999999987</v>
          </cell>
          <cell r="AC86">
            <v>-33.479989999999987</v>
          </cell>
          <cell r="AD86">
            <v>-33.479989999999987</v>
          </cell>
          <cell r="AE86">
            <v>-33.479989999999987</v>
          </cell>
          <cell r="AF86">
            <v>-33.479989999999987</v>
          </cell>
          <cell r="AG86">
            <v>-33.479989999999987</v>
          </cell>
          <cell r="AH86">
            <v>-33.479989999999987</v>
          </cell>
          <cell r="AI86">
            <v>-33.479989999999987</v>
          </cell>
          <cell r="AJ86">
            <v>-33.479989999999987</v>
          </cell>
          <cell r="AK86">
            <v>-33.479989999999987</v>
          </cell>
          <cell r="AL86">
            <v>-33.479989999999987</v>
          </cell>
          <cell r="AM86">
            <v>-33.479989999999987</v>
          </cell>
          <cell r="AN86">
            <v>-34.799999999999997</v>
          </cell>
          <cell r="AO86">
            <v>-34.799999999999997</v>
          </cell>
          <cell r="AP86">
            <v>-34.799999999999997</v>
          </cell>
          <cell r="AQ86">
            <v>-34.799999999999997</v>
          </cell>
          <cell r="AR86">
            <v>-34.799999999999997</v>
          </cell>
          <cell r="AS86">
            <v>-34.799999999999997</v>
          </cell>
          <cell r="AT86">
            <v>-34.799999999999997</v>
          </cell>
          <cell r="AU86">
            <v>-34.799999999999997</v>
          </cell>
          <cell r="AV86">
            <v>-34.799999999999997</v>
          </cell>
          <cell r="AW86">
            <v>-34.799999999999997</v>
          </cell>
          <cell r="AX86">
            <v>-34.799999999999997</v>
          </cell>
          <cell r="AY86">
            <v>-34.799999999999997</v>
          </cell>
          <cell r="AZ86">
            <v>-34.799999999999997</v>
          </cell>
          <cell r="BA86">
            <v>-34.799999999999997</v>
          </cell>
          <cell r="BB86">
            <v>-34.799999999999997</v>
          </cell>
          <cell r="BC86">
            <v>-34.799999999999997</v>
          </cell>
          <cell r="BD86">
            <v>-34.799999999999997</v>
          </cell>
          <cell r="BE86">
            <v>-34.799999999999997</v>
          </cell>
          <cell r="BF86">
            <v>-34.799999999999997</v>
          </cell>
          <cell r="BG86">
            <v>-34.799999999999997</v>
          </cell>
          <cell r="BH86">
            <v>-34.799999999999997</v>
          </cell>
          <cell r="BI86">
            <v>-34.799999999999997</v>
          </cell>
          <cell r="BJ86">
            <v>-34.799999999999997</v>
          </cell>
          <cell r="BK86">
            <v>-34.799999999999997</v>
          </cell>
          <cell r="BL86">
            <v>-36.129999999999995</v>
          </cell>
          <cell r="BM86">
            <v>-36.129999999999995</v>
          </cell>
          <cell r="BN86">
            <v>-36.129999999999995</v>
          </cell>
          <cell r="BO86">
            <v>-36.129999999999995</v>
          </cell>
          <cell r="BP86">
            <v>-36.129999999999995</v>
          </cell>
          <cell r="BQ86">
            <v>-36.129999999999995</v>
          </cell>
          <cell r="BR86">
            <v>-36.129999999999995</v>
          </cell>
          <cell r="BS86">
            <v>-36.129999999999995</v>
          </cell>
          <cell r="BT86">
            <v>-36.129999999999995</v>
          </cell>
          <cell r="BU86">
            <v>-36.129999999999995</v>
          </cell>
          <cell r="BV86">
            <v>-36.129999999999995</v>
          </cell>
          <cell r="BW86">
            <v>-36.129999999999995</v>
          </cell>
          <cell r="BX86">
            <v>-36.129999999999995</v>
          </cell>
          <cell r="BY86">
            <v>-36.129999999999995</v>
          </cell>
          <cell r="BZ86">
            <v>-36.129999999999995</v>
          </cell>
          <cell r="CA86">
            <v>-36.129999999999995</v>
          </cell>
          <cell r="CB86">
            <v>-36.129999999999995</v>
          </cell>
          <cell r="CC86">
            <v>-36.129999999999995</v>
          </cell>
          <cell r="CD86">
            <v>-36.129999999999995</v>
          </cell>
          <cell r="CE86">
            <v>-36.129999999999995</v>
          </cell>
          <cell r="CF86">
            <v>-36.129999999999995</v>
          </cell>
          <cell r="CG86">
            <v>-36.129999999999995</v>
          </cell>
          <cell r="CH86">
            <v>-36.129999999999995</v>
          </cell>
          <cell r="CI86">
            <v>-36.129999999999995</v>
          </cell>
          <cell r="CJ86">
            <v>-37.449999999999996</v>
          </cell>
          <cell r="CK86">
            <v>-37.449999999999996</v>
          </cell>
          <cell r="CL86">
            <v>-37.449999999999996</v>
          </cell>
          <cell r="CM86">
            <v>-37.449999999999996</v>
          </cell>
          <cell r="CN86">
            <v>-37.449999999999996</v>
          </cell>
          <cell r="CO86">
            <v>-37.449999999999996</v>
          </cell>
          <cell r="CP86">
            <v>-37.449999999999996</v>
          </cell>
          <cell r="CQ86">
            <v>-37.449999999999996</v>
          </cell>
          <cell r="CR86">
            <v>-37.449999999999996</v>
          </cell>
          <cell r="CS86">
            <v>-37.449999999999996</v>
          </cell>
          <cell r="CT86">
            <v>-37.449999999999996</v>
          </cell>
          <cell r="CU86">
            <v>-37.449999999999996</v>
          </cell>
          <cell r="CV86">
            <v>-37.449999999999996</v>
          </cell>
          <cell r="CW86">
            <v>-37.449999999999996</v>
          </cell>
          <cell r="CX86">
            <v>-37.449999999999996</v>
          </cell>
          <cell r="CY86">
            <v>-37.449999999999996</v>
          </cell>
          <cell r="CZ86">
            <v>-37.449999999999996</v>
          </cell>
          <cell r="DA86">
            <v>-37.449999999999996</v>
          </cell>
          <cell r="DB86">
            <v>-37.449999999999996</v>
          </cell>
          <cell r="DC86">
            <v>-37.449999999999996</v>
          </cell>
          <cell r="DD86">
            <v>-37.449999999999996</v>
          </cell>
          <cell r="DE86">
            <v>-37.449999999999996</v>
          </cell>
          <cell r="DF86">
            <v>-37.449999999999996</v>
          </cell>
          <cell r="DG86">
            <v>-37.449999999999996</v>
          </cell>
          <cell r="DH86">
            <v>-38.78</v>
          </cell>
          <cell r="DI86">
            <v>-38.78</v>
          </cell>
          <cell r="DJ86">
            <v>-38.78</v>
          </cell>
          <cell r="DK86">
            <v>-38.78</v>
          </cell>
          <cell r="DL86">
            <v>-38.78</v>
          </cell>
          <cell r="DM86">
            <v>-38.78</v>
          </cell>
          <cell r="DN86">
            <v>-38.78</v>
          </cell>
          <cell r="DO86">
            <v>-38.78</v>
          </cell>
          <cell r="DP86">
            <v>-38.78</v>
          </cell>
          <cell r="DQ86">
            <v>-38.78</v>
          </cell>
          <cell r="DR86">
            <v>-38.78</v>
          </cell>
          <cell r="DS86">
            <v>-38.78</v>
          </cell>
        </row>
        <row r="87">
          <cell r="C87" t="str">
            <v>Cedar Springs Wind III_T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-32.149999999999991</v>
          </cell>
          <cell r="P87">
            <v>-33.480000000000004</v>
          </cell>
          <cell r="Q87">
            <v>-33.480000000000004</v>
          </cell>
          <cell r="R87">
            <v>-33.480000000000004</v>
          </cell>
          <cell r="S87">
            <v>-33.480000000000004</v>
          </cell>
          <cell r="T87">
            <v>-33.480000000000004</v>
          </cell>
          <cell r="U87">
            <v>-33.480000000000004</v>
          </cell>
          <cell r="V87">
            <v>-33.480000000000004</v>
          </cell>
          <cell r="W87">
            <v>-33.480000000000004</v>
          </cell>
          <cell r="X87">
            <v>-33.480000000000004</v>
          </cell>
          <cell r="Y87">
            <v>-33.480000000000004</v>
          </cell>
          <cell r="Z87">
            <v>-33.480000000000004</v>
          </cell>
          <cell r="AA87">
            <v>-33.480000000000004</v>
          </cell>
          <cell r="AB87">
            <v>-33.480000000000004</v>
          </cell>
          <cell r="AC87">
            <v>-33.480000000000004</v>
          </cell>
          <cell r="AD87">
            <v>-33.480000000000004</v>
          </cell>
          <cell r="AE87">
            <v>-33.480000000000004</v>
          </cell>
          <cell r="AF87">
            <v>-33.480000000000004</v>
          </cell>
          <cell r="AG87">
            <v>-33.480000000000004</v>
          </cell>
          <cell r="AH87">
            <v>-33.480000000000004</v>
          </cell>
          <cell r="AI87">
            <v>-33.480000000000004</v>
          </cell>
          <cell r="AJ87">
            <v>-33.480000000000004</v>
          </cell>
          <cell r="AK87">
            <v>-33.480000000000004</v>
          </cell>
          <cell r="AL87">
            <v>-33.480000000000004</v>
          </cell>
          <cell r="AM87">
            <v>-33.480000000000004</v>
          </cell>
          <cell r="AN87">
            <v>-34.799999999999997</v>
          </cell>
          <cell r="AO87">
            <v>-34.799999999999997</v>
          </cell>
          <cell r="AP87">
            <v>-34.799999999999997</v>
          </cell>
          <cell r="AQ87">
            <v>-34.799999999999997</v>
          </cell>
          <cell r="AR87">
            <v>-34.799999999999997</v>
          </cell>
          <cell r="AS87">
            <v>-34.799999999999997</v>
          </cell>
          <cell r="AT87">
            <v>-34.799999999999997</v>
          </cell>
          <cell r="AU87">
            <v>-34.799999999999997</v>
          </cell>
          <cell r="AV87">
            <v>-34.799999999999997</v>
          </cell>
          <cell r="AW87">
            <v>-34.799999999999997</v>
          </cell>
          <cell r="AX87">
            <v>-34.799999999999997</v>
          </cell>
          <cell r="AY87">
            <v>-34.799999999999997</v>
          </cell>
          <cell r="AZ87">
            <v>-34.799999999999997</v>
          </cell>
          <cell r="BA87">
            <v>-34.799999999999997</v>
          </cell>
          <cell r="BB87">
            <v>-34.799999999999997</v>
          </cell>
          <cell r="BC87">
            <v>-34.799999999999997</v>
          </cell>
          <cell r="BD87">
            <v>-34.799999999999997</v>
          </cell>
          <cell r="BE87">
            <v>-34.799999999999997</v>
          </cell>
          <cell r="BF87">
            <v>-34.799999999999997</v>
          </cell>
          <cell r="BG87">
            <v>-34.799999999999997</v>
          </cell>
          <cell r="BH87">
            <v>-34.799999999999997</v>
          </cell>
          <cell r="BI87">
            <v>-34.799999999999997</v>
          </cell>
          <cell r="BJ87">
            <v>-34.799999999999997</v>
          </cell>
          <cell r="BK87">
            <v>-34.799999999999997</v>
          </cell>
          <cell r="BL87">
            <v>-36.129999999999995</v>
          </cell>
          <cell r="BM87">
            <v>-36.129999999999995</v>
          </cell>
          <cell r="BN87">
            <v>-36.129999999999995</v>
          </cell>
          <cell r="BO87">
            <v>-36.129999999999995</v>
          </cell>
          <cell r="BP87">
            <v>-36.129999999999995</v>
          </cell>
          <cell r="BQ87">
            <v>-36.129999999999995</v>
          </cell>
          <cell r="BR87">
            <v>-36.129999999999995</v>
          </cell>
          <cell r="BS87">
            <v>-36.129999999999995</v>
          </cell>
          <cell r="BT87">
            <v>-36.129999999999995</v>
          </cell>
          <cell r="BU87">
            <v>-36.129999999999995</v>
          </cell>
          <cell r="BV87">
            <v>-36.129999999999995</v>
          </cell>
          <cell r="BW87">
            <v>-36.129999999999995</v>
          </cell>
          <cell r="BX87">
            <v>-36.129999999999995</v>
          </cell>
          <cell r="BY87">
            <v>-36.129999999999995</v>
          </cell>
          <cell r="BZ87">
            <v>-36.129999999999995</v>
          </cell>
          <cell r="CA87">
            <v>-36.129999999999995</v>
          </cell>
          <cell r="CB87">
            <v>-36.129999999999995</v>
          </cell>
          <cell r="CC87">
            <v>-36.129999999999995</v>
          </cell>
          <cell r="CD87">
            <v>-36.129999999999995</v>
          </cell>
          <cell r="CE87">
            <v>-36.129999999999995</v>
          </cell>
          <cell r="CF87">
            <v>-36.129999999999995</v>
          </cell>
          <cell r="CG87">
            <v>-36.129999999999995</v>
          </cell>
          <cell r="CH87">
            <v>-36.129999999999995</v>
          </cell>
          <cell r="CI87">
            <v>-36.129999999999995</v>
          </cell>
          <cell r="CJ87">
            <v>-37.449999999999996</v>
          </cell>
          <cell r="CK87">
            <v>-37.449999999999996</v>
          </cell>
          <cell r="CL87">
            <v>-37.449999999999996</v>
          </cell>
          <cell r="CM87">
            <v>-37.449999999999996</v>
          </cell>
          <cell r="CN87">
            <v>-37.449999999999996</v>
          </cell>
          <cell r="CO87">
            <v>-37.449999999999996</v>
          </cell>
          <cell r="CP87">
            <v>-37.449999999999996</v>
          </cell>
          <cell r="CQ87">
            <v>-37.449999999999996</v>
          </cell>
          <cell r="CR87">
            <v>-37.449999999999996</v>
          </cell>
          <cell r="CS87">
            <v>-37.449999999999996</v>
          </cell>
          <cell r="CT87">
            <v>-37.449999999999996</v>
          </cell>
          <cell r="CU87">
            <v>-37.449999999999996</v>
          </cell>
          <cell r="CV87">
            <v>-37.449999999999996</v>
          </cell>
          <cell r="CW87">
            <v>-37.449999999999996</v>
          </cell>
          <cell r="CX87">
            <v>-37.449999999999996</v>
          </cell>
          <cell r="CY87">
            <v>-37.449999999999996</v>
          </cell>
          <cell r="CZ87">
            <v>-37.449999999999996</v>
          </cell>
          <cell r="DA87">
            <v>-37.449999999999996</v>
          </cell>
          <cell r="DB87">
            <v>-37.449999999999996</v>
          </cell>
          <cell r="DC87">
            <v>-37.449999999999996</v>
          </cell>
          <cell r="DD87">
            <v>-37.449999999999996</v>
          </cell>
          <cell r="DE87">
            <v>-37.449999999999996</v>
          </cell>
          <cell r="DF87">
            <v>-37.449999999999996</v>
          </cell>
          <cell r="DG87">
            <v>-37.449999999999996</v>
          </cell>
          <cell r="DH87">
            <v>-38.78</v>
          </cell>
          <cell r="DI87">
            <v>-38.78</v>
          </cell>
          <cell r="DJ87">
            <v>-38.78</v>
          </cell>
          <cell r="DK87">
            <v>-38.78</v>
          </cell>
          <cell r="DL87">
            <v>-38.78</v>
          </cell>
          <cell r="DM87">
            <v>-38.78</v>
          </cell>
          <cell r="DN87">
            <v>-38.78</v>
          </cell>
          <cell r="DO87">
            <v>-38.78</v>
          </cell>
          <cell r="DP87">
            <v>-38.78</v>
          </cell>
          <cell r="DQ87">
            <v>-38.78</v>
          </cell>
          <cell r="DR87">
            <v>-38.78</v>
          </cell>
          <cell r="DS87">
            <v>-38.78</v>
          </cell>
        </row>
        <row r="88">
          <cell r="C88" t="str">
            <v>IRP19Wind_UT_CP_T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-21.47999999999999</v>
          </cell>
          <cell r="AO88">
            <v>-21.47999999999999</v>
          </cell>
          <cell r="AP88">
            <v>-21.47999999999999</v>
          </cell>
          <cell r="AQ88">
            <v>-21.47999999999999</v>
          </cell>
          <cell r="AR88">
            <v>-21.47999999999999</v>
          </cell>
          <cell r="AS88">
            <v>-21.47999999999999</v>
          </cell>
          <cell r="AT88">
            <v>-21.47999999999999</v>
          </cell>
          <cell r="AU88">
            <v>-21.47999999999999</v>
          </cell>
          <cell r="AV88">
            <v>-21.47999999999999</v>
          </cell>
          <cell r="AW88">
            <v>-21.47999999999999</v>
          </cell>
          <cell r="AX88">
            <v>-21.47999999999999</v>
          </cell>
          <cell r="AY88">
            <v>-21.47999999999999</v>
          </cell>
          <cell r="AZ88">
            <v>-21.47999999999999</v>
          </cell>
          <cell r="BA88">
            <v>-21.47999999999999</v>
          </cell>
          <cell r="BB88">
            <v>-21.47999999999999</v>
          </cell>
          <cell r="BC88">
            <v>-21.47999999999999</v>
          </cell>
          <cell r="BD88">
            <v>-21.47999999999999</v>
          </cell>
          <cell r="BE88">
            <v>-21.47999999999999</v>
          </cell>
          <cell r="BF88">
            <v>-21.47999999999999</v>
          </cell>
          <cell r="BG88">
            <v>-21.47999999999999</v>
          </cell>
          <cell r="BH88">
            <v>-21.47999999999999</v>
          </cell>
          <cell r="BI88">
            <v>-21.47999999999999</v>
          </cell>
          <cell r="BJ88">
            <v>-21.47999999999999</v>
          </cell>
          <cell r="BK88">
            <v>-21.47999999999999</v>
          </cell>
          <cell r="BL88">
            <v>-22.277999999999992</v>
          </cell>
          <cell r="BM88">
            <v>-22.277999999999992</v>
          </cell>
          <cell r="BN88">
            <v>-22.277999999999992</v>
          </cell>
          <cell r="BO88">
            <v>-22.277999999999992</v>
          </cell>
          <cell r="BP88">
            <v>-22.277999999999992</v>
          </cell>
          <cell r="BQ88">
            <v>-22.277999999999992</v>
          </cell>
          <cell r="BR88">
            <v>-22.277999999999992</v>
          </cell>
          <cell r="BS88">
            <v>-22.277999999999992</v>
          </cell>
          <cell r="BT88">
            <v>-22.277999999999992</v>
          </cell>
          <cell r="BU88">
            <v>-22.277999999999992</v>
          </cell>
          <cell r="BV88">
            <v>-22.277999999999992</v>
          </cell>
          <cell r="BW88">
            <v>-22.277999999999992</v>
          </cell>
          <cell r="BX88">
            <v>-22.277999999999992</v>
          </cell>
          <cell r="BY88">
            <v>-22.277999999999992</v>
          </cell>
          <cell r="BZ88">
            <v>-22.277999999999992</v>
          </cell>
          <cell r="CA88">
            <v>-22.277999999999992</v>
          </cell>
          <cell r="CB88">
            <v>-22.277999999999992</v>
          </cell>
          <cell r="CC88">
            <v>-22.277999999999992</v>
          </cell>
          <cell r="CD88">
            <v>-22.277999999999992</v>
          </cell>
          <cell r="CE88">
            <v>-22.277999999999992</v>
          </cell>
          <cell r="CF88">
            <v>-22.277999999999992</v>
          </cell>
          <cell r="CG88">
            <v>-22.277999999999992</v>
          </cell>
          <cell r="CH88">
            <v>-22.277999999999992</v>
          </cell>
          <cell r="CI88">
            <v>-22.277999999999992</v>
          </cell>
          <cell r="CJ88">
            <v>-23.070009999999996</v>
          </cell>
          <cell r="CK88">
            <v>-23.070009999999996</v>
          </cell>
          <cell r="CL88">
            <v>-23.070009999999996</v>
          </cell>
          <cell r="CM88">
            <v>-23.070009999999996</v>
          </cell>
          <cell r="CN88">
            <v>-23.070009999999996</v>
          </cell>
          <cell r="CO88">
            <v>-23.070009999999996</v>
          </cell>
          <cell r="CP88">
            <v>-23.070009999999996</v>
          </cell>
          <cell r="CQ88">
            <v>-23.070009999999996</v>
          </cell>
          <cell r="CR88">
            <v>-23.070009999999996</v>
          </cell>
          <cell r="CS88">
            <v>-23.070009999999996</v>
          </cell>
          <cell r="CT88">
            <v>-23.070009999999996</v>
          </cell>
          <cell r="CU88">
            <v>-23.070009999999996</v>
          </cell>
          <cell r="CV88">
            <v>-23.070009999999996</v>
          </cell>
          <cell r="CW88">
            <v>-23.070009999999996</v>
          </cell>
          <cell r="CX88">
            <v>-23.070009999999996</v>
          </cell>
          <cell r="CY88">
            <v>-23.070009999999996</v>
          </cell>
          <cell r="CZ88">
            <v>-23.070009999999996</v>
          </cell>
          <cell r="DA88">
            <v>-23.070009999999996</v>
          </cell>
          <cell r="DB88">
            <v>-23.070009999999996</v>
          </cell>
          <cell r="DC88">
            <v>-23.070009999999996</v>
          </cell>
          <cell r="DD88">
            <v>-23.070009999999996</v>
          </cell>
          <cell r="DE88">
            <v>-23.070009999999996</v>
          </cell>
          <cell r="DF88">
            <v>-23.070009999999996</v>
          </cell>
          <cell r="DG88">
            <v>-23.070009999999996</v>
          </cell>
          <cell r="DH88">
            <v>-23.867999999999995</v>
          </cell>
          <cell r="DI88">
            <v>-23.867999999999995</v>
          </cell>
          <cell r="DJ88">
            <v>-23.867999999999995</v>
          </cell>
          <cell r="DK88">
            <v>-23.867999999999995</v>
          </cell>
          <cell r="DL88">
            <v>-23.867999999999995</v>
          </cell>
          <cell r="DM88">
            <v>-23.867999999999995</v>
          </cell>
          <cell r="DN88">
            <v>-23.867999999999995</v>
          </cell>
          <cell r="DO88">
            <v>-23.867999999999995</v>
          </cell>
          <cell r="DP88">
            <v>-23.867999999999995</v>
          </cell>
          <cell r="DQ88">
            <v>-23.867999999999995</v>
          </cell>
          <cell r="DR88">
            <v>-23.867999999999995</v>
          </cell>
          <cell r="DS88">
            <v>-23.867999999999995</v>
          </cell>
        </row>
        <row r="89">
          <cell r="C89" t="str">
            <v>IRP19Wind_WYAE_T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-20.480000000000004</v>
          </cell>
          <cell r="BA89">
            <v>-20.480000000000004</v>
          </cell>
          <cell r="BB89">
            <v>-20.480000000000004</v>
          </cell>
          <cell r="BC89">
            <v>-20.480000000000004</v>
          </cell>
          <cell r="BD89">
            <v>-20.480000000000004</v>
          </cell>
          <cell r="BE89">
            <v>-20.480000000000004</v>
          </cell>
          <cell r="BF89">
            <v>-20.480000000000004</v>
          </cell>
          <cell r="BG89">
            <v>-20.480000000000004</v>
          </cell>
          <cell r="BH89">
            <v>-20.480000000000004</v>
          </cell>
          <cell r="BI89">
            <v>-20.480000000000004</v>
          </cell>
          <cell r="BJ89">
            <v>-20.480000000000004</v>
          </cell>
          <cell r="BK89">
            <v>-20.480000000000004</v>
          </cell>
          <cell r="BL89">
            <v>-21.277999999999992</v>
          </cell>
          <cell r="BM89">
            <v>-21.277999999999992</v>
          </cell>
          <cell r="BN89">
            <v>-21.277999999999992</v>
          </cell>
          <cell r="BO89">
            <v>-21.277999999999992</v>
          </cell>
          <cell r="BP89">
            <v>-21.277999999999992</v>
          </cell>
          <cell r="BQ89">
            <v>-21.277999999999992</v>
          </cell>
          <cell r="BR89">
            <v>-21.277999999999992</v>
          </cell>
          <cell r="BS89">
            <v>-21.277999999999992</v>
          </cell>
          <cell r="BT89">
            <v>-21.277999999999992</v>
          </cell>
          <cell r="BU89">
            <v>-21.277999999999992</v>
          </cell>
          <cell r="BV89">
            <v>-21.277999999999992</v>
          </cell>
          <cell r="BW89">
            <v>-21.277999999999992</v>
          </cell>
          <cell r="BX89">
            <v>-21.277999999999992</v>
          </cell>
          <cell r="BY89">
            <v>-21.277999999999992</v>
          </cell>
          <cell r="BZ89">
            <v>-21.277999999999992</v>
          </cell>
          <cell r="CA89">
            <v>-21.277999999999992</v>
          </cell>
          <cell r="CB89">
            <v>-21.277999999999992</v>
          </cell>
          <cell r="CC89">
            <v>-21.277999999999992</v>
          </cell>
          <cell r="CD89">
            <v>-21.277999999999992</v>
          </cell>
          <cell r="CE89">
            <v>-21.277999999999992</v>
          </cell>
          <cell r="CF89">
            <v>-21.277999999999992</v>
          </cell>
          <cell r="CG89">
            <v>-21.277999999999992</v>
          </cell>
          <cell r="CH89">
            <v>-21.277999999999992</v>
          </cell>
          <cell r="CI89">
            <v>-21.277999999999992</v>
          </cell>
          <cell r="CJ89">
            <v>-22.069999999999993</v>
          </cell>
          <cell r="CK89">
            <v>-22.069999999999993</v>
          </cell>
          <cell r="CL89">
            <v>-22.069999999999993</v>
          </cell>
          <cell r="CM89">
            <v>-22.069999999999993</v>
          </cell>
          <cell r="CN89">
            <v>-22.069999999999993</v>
          </cell>
          <cell r="CO89">
            <v>-22.069999999999993</v>
          </cell>
          <cell r="CP89">
            <v>-22.069999999999993</v>
          </cell>
          <cell r="CQ89">
            <v>-22.069999999999993</v>
          </cell>
          <cell r="CR89">
            <v>-22.069999999999993</v>
          </cell>
          <cell r="CS89">
            <v>-22.069999999999993</v>
          </cell>
          <cell r="CT89">
            <v>-22.069999999999993</v>
          </cell>
          <cell r="CU89">
            <v>-22.069999999999993</v>
          </cell>
          <cell r="CV89">
            <v>-22.069999999999993</v>
          </cell>
          <cell r="CW89">
            <v>-22.069999999999993</v>
          </cell>
          <cell r="CX89">
            <v>-22.069999999999993</v>
          </cell>
          <cell r="CY89">
            <v>-22.069999999999993</v>
          </cell>
          <cell r="CZ89">
            <v>-22.069999999999993</v>
          </cell>
          <cell r="DA89">
            <v>-22.069999999999993</v>
          </cell>
          <cell r="DB89">
            <v>-22.069999999999993</v>
          </cell>
          <cell r="DC89">
            <v>-22.069999999999993</v>
          </cell>
          <cell r="DD89">
            <v>-22.069999999999993</v>
          </cell>
          <cell r="DE89">
            <v>-22.069999999999993</v>
          </cell>
          <cell r="DF89">
            <v>-22.069999999999993</v>
          </cell>
          <cell r="DG89">
            <v>-22.069999999999993</v>
          </cell>
          <cell r="DH89">
            <v>-22.867999999999995</v>
          </cell>
          <cell r="DI89">
            <v>-22.867999999999995</v>
          </cell>
          <cell r="DJ89">
            <v>-22.867999999999995</v>
          </cell>
          <cell r="DK89">
            <v>-22.867999999999995</v>
          </cell>
          <cell r="DL89">
            <v>-22.867999999999995</v>
          </cell>
          <cell r="DM89">
            <v>-22.867999999999995</v>
          </cell>
          <cell r="DN89">
            <v>-22.867999999999995</v>
          </cell>
          <cell r="DO89">
            <v>-22.867999999999995</v>
          </cell>
          <cell r="DP89">
            <v>-22.867999999999995</v>
          </cell>
          <cell r="DQ89">
            <v>-22.867999999999995</v>
          </cell>
          <cell r="DR89">
            <v>-22.867999999999995</v>
          </cell>
          <cell r="DS89">
            <v>-22.867999999999995</v>
          </cell>
        </row>
        <row r="90">
          <cell r="C90" t="str">
            <v>IRP19Wind_ID_T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</row>
        <row r="91">
          <cell r="C91" t="str">
            <v>IRP19Wind_wS_YK_T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</row>
        <row r="92">
          <cell r="C92" t="str">
            <v>IRP19Wind_WW_T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</row>
        <row r="93">
          <cell r="C93" t="str">
            <v>IRP19Wind_YK_T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</row>
        <row r="94">
          <cell r="C94" t="str">
            <v>IRP19Wind_wS_PNC_T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</row>
        <row r="95">
          <cell r="C95" t="str">
            <v>IRP19Wind_wS_ID_T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</row>
        <row r="96">
          <cell r="C96" t="str">
            <v>Top of the World Wind_T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Data"/>
      <sheetName val="Summary"/>
      <sheetName val="Avoided Costs"/>
      <sheetName val="AC Dollars"/>
      <sheetName val="Delta"/>
      <sheetName val="NPC"/>
      <sheetName val="BASE"/>
      <sheetName val="Trapped Adj"/>
      <sheetName val="RenewContract$"/>
      <sheetName val="EIM"/>
      <sheetName val="Integration"/>
      <sheetName val="FuelCalc"/>
      <sheetName val="Hermiston"/>
      <sheetName val="GRID LTC ($)"/>
      <sheetName val="GRID LTC (MWH)"/>
      <sheetName val="GRID Emergency Purchase (MWh)"/>
      <sheetName val="GRID Emergency Purchase ($)"/>
      <sheetName val="GRID Transmission Costs ($)"/>
      <sheetName val="GRID Fuel Price ($MMBTu)"/>
      <sheetName val="GRID Fuel Used (MMBTu)"/>
      <sheetName val="GRID Thermal Fuel Burn ($)"/>
      <sheetName val="GRID Thermal Generation (MWH)"/>
      <sheetName val="GRID Hydro Generation (MWH)"/>
      <sheetName val="GRID Purchases (MWH)"/>
      <sheetName val="GRID Purchases ($)"/>
      <sheetName val="GRID Sales (MWH)"/>
      <sheetName val="GRID Sales ($)"/>
      <sheetName val="GRID Nameplate (MW)"/>
      <sheetName val="GRID Load (MWH)"/>
      <sheetName val="GRID ST Firm Sales (MWH)"/>
      <sheetName val="GRID ST Firm Sales ($)"/>
      <sheetName val="GRID ST Firm Purchases (MWH)"/>
      <sheetName val="GRID ST Firm Purchases ($)"/>
      <sheetName val="GRID Ready Reserve (MWH)"/>
      <sheetName val="GRID Spinning Reserve (MWH)"/>
      <sheetName val="GRID Reserves (MWh)"/>
      <sheetName val="MacroBuilder"/>
      <sheetName val="NPC Version Log"/>
    </sheetNames>
    <sheetDataSet>
      <sheetData sheetId="0" refreshError="1"/>
      <sheetData sheetId="1" refreshError="1"/>
      <sheetData sheetId="2">
        <row r="7">
          <cell r="B7">
            <v>2030</v>
          </cell>
        </row>
      </sheetData>
      <sheetData sheetId="3" refreshError="1"/>
      <sheetData sheetId="4">
        <row r="3">
          <cell r="E3">
            <v>2030</v>
          </cell>
          <cell r="F3">
            <v>47484</v>
          </cell>
          <cell r="G3">
            <v>47515</v>
          </cell>
          <cell r="H3">
            <v>47543</v>
          </cell>
          <cell r="I3">
            <v>47574</v>
          </cell>
          <cell r="J3">
            <v>47604</v>
          </cell>
          <cell r="K3">
            <v>47635</v>
          </cell>
          <cell r="L3">
            <v>47665</v>
          </cell>
          <cell r="M3">
            <v>47696</v>
          </cell>
          <cell r="N3">
            <v>47727</v>
          </cell>
          <cell r="O3">
            <v>47757</v>
          </cell>
          <cell r="P3">
            <v>47788</v>
          </cell>
          <cell r="Q3">
            <v>47818</v>
          </cell>
          <cell r="R3">
            <v>2031</v>
          </cell>
          <cell r="S3">
            <v>47849</v>
          </cell>
          <cell r="T3">
            <v>47880</v>
          </cell>
          <cell r="U3">
            <v>47908</v>
          </cell>
          <cell r="V3">
            <v>47939</v>
          </cell>
          <cell r="W3">
            <v>47969</v>
          </cell>
          <cell r="X3">
            <v>48000</v>
          </cell>
          <cell r="Y3">
            <v>48030</v>
          </cell>
          <cell r="Z3">
            <v>48061</v>
          </cell>
          <cell r="AA3">
            <v>48092</v>
          </cell>
          <cell r="AB3">
            <v>48122</v>
          </cell>
          <cell r="AC3">
            <v>48153</v>
          </cell>
          <cell r="AD3">
            <v>48183</v>
          </cell>
          <cell r="AE3">
            <v>2032</v>
          </cell>
          <cell r="AF3">
            <v>48214</v>
          </cell>
          <cell r="AG3">
            <v>48245</v>
          </cell>
          <cell r="AH3">
            <v>48274</v>
          </cell>
          <cell r="AI3">
            <v>48305</v>
          </cell>
          <cell r="AJ3">
            <v>48335</v>
          </cell>
          <cell r="AK3">
            <v>48366</v>
          </cell>
          <cell r="AL3">
            <v>48396</v>
          </cell>
          <cell r="AM3">
            <v>48427</v>
          </cell>
          <cell r="AN3">
            <v>48458</v>
          </cell>
          <cell r="AO3">
            <v>48488</v>
          </cell>
          <cell r="AP3">
            <v>48519</v>
          </cell>
          <cell r="AQ3">
            <v>48549</v>
          </cell>
          <cell r="AR3">
            <v>2033</v>
          </cell>
          <cell r="AS3">
            <v>48580</v>
          </cell>
          <cell r="AT3">
            <v>48611</v>
          </cell>
          <cell r="AU3">
            <v>48639</v>
          </cell>
          <cell r="AV3">
            <v>48670</v>
          </cell>
          <cell r="AW3">
            <v>48700</v>
          </cell>
          <cell r="AX3">
            <v>48731</v>
          </cell>
          <cell r="AY3">
            <v>48761</v>
          </cell>
          <cell r="AZ3">
            <v>48792</v>
          </cell>
          <cell r="BA3">
            <v>48823</v>
          </cell>
          <cell r="BB3">
            <v>48853</v>
          </cell>
          <cell r="BC3">
            <v>48884</v>
          </cell>
          <cell r="BD3">
            <v>48914</v>
          </cell>
          <cell r="BE3">
            <v>2034</v>
          </cell>
          <cell r="BF3">
            <v>48945</v>
          </cell>
          <cell r="BG3">
            <v>48976</v>
          </cell>
          <cell r="BH3">
            <v>49004</v>
          </cell>
          <cell r="BI3">
            <v>49035</v>
          </cell>
          <cell r="BJ3">
            <v>49065</v>
          </cell>
          <cell r="BK3">
            <v>49096</v>
          </cell>
          <cell r="BL3">
            <v>49126</v>
          </cell>
          <cell r="BM3">
            <v>49157</v>
          </cell>
          <cell r="BN3">
            <v>49188</v>
          </cell>
          <cell r="BO3">
            <v>49218</v>
          </cell>
          <cell r="BP3">
            <v>49249</v>
          </cell>
          <cell r="BQ3">
            <v>49279</v>
          </cell>
          <cell r="BR3">
            <v>2035</v>
          </cell>
          <cell r="BS3">
            <v>49310</v>
          </cell>
          <cell r="BT3">
            <v>49341</v>
          </cell>
          <cell r="BU3">
            <v>49369</v>
          </cell>
          <cell r="BV3">
            <v>49400</v>
          </cell>
          <cell r="BW3">
            <v>49430</v>
          </cell>
          <cell r="BX3">
            <v>49461</v>
          </cell>
          <cell r="BY3">
            <v>49491</v>
          </cell>
          <cell r="BZ3">
            <v>49522</v>
          </cell>
          <cell r="CA3">
            <v>49553</v>
          </cell>
          <cell r="CB3">
            <v>49583</v>
          </cell>
          <cell r="CC3">
            <v>49614</v>
          </cell>
          <cell r="CD3">
            <v>49644</v>
          </cell>
          <cell r="CE3">
            <v>2036</v>
          </cell>
          <cell r="CF3">
            <v>49675</v>
          </cell>
          <cell r="CG3">
            <v>49706</v>
          </cell>
          <cell r="CH3">
            <v>49735</v>
          </cell>
          <cell r="CI3">
            <v>49766</v>
          </cell>
          <cell r="CJ3">
            <v>49796</v>
          </cell>
          <cell r="CK3">
            <v>49827</v>
          </cell>
          <cell r="CL3">
            <v>49857</v>
          </cell>
          <cell r="CM3">
            <v>49888</v>
          </cell>
          <cell r="CN3">
            <v>49919</v>
          </cell>
          <cell r="CO3">
            <v>49949</v>
          </cell>
          <cell r="CP3">
            <v>49980</v>
          </cell>
          <cell r="CQ3">
            <v>50010</v>
          </cell>
          <cell r="CR3">
            <v>2037</v>
          </cell>
          <cell r="CS3">
            <v>50041</v>
          </cell>
          <cell r="CT3">
            <v>50072</v>
          </cell>
          <cell r="CU3">
            <v>50100</v>
          </cell>
          <cell r="CV3">
            <v>50131</v>
          </cell>
          <cell r="CW3">
            <v>50161</v>
          </cell>
          <cell r="CX3">
            <v>50192</v>
          </cell>
          <cell r="CY3">
            <v>50222</v>
          </cell>
          <cell r="CZ3">
            <v>50253</v>
          </cell>
          <cell r="DA3">
            <v>50284</v>
          </cell>
          <cell r="DB3">
            <v>50314</v>
          </cell>
          <cell r="DC3">
            <v>50345</v>
          </cell>
          <cell r="DD3">
            <v>50375</v>
          </cell>
          <cell r="DE3">
            <v>2038</v>
          </cell>
          <cell r="DF3">
            <v>50406</v>
          </cell>
          <cell r="DG3">
            <v>50437</v>
          </cell>
          <cell r="DH3">
            <v>50465</v>
          </cell>
          <cell r="DI3">
            <v>50496</v>
          </cell>
          <cell r="DJ3">
            <v>50526</v>
          </cell>
          <cell r="DK3">
            <v>50557</v>
          </cell>
          <cell r="DL3">
            <v>50587</v>
          </cell>
          <cell r="DM3">
            <v>50618</v>
          </cell>
          <cell r="DN3">
            <v>50649</v>
          </cell>
          <cell r="DO3">
            <v>50679</v>
          </cell>
          <cell r="DP3">
            <v>50710</v>
          </cell>
          <cell r="DQ3">
            <v>50740</v>
          </cell>
          <cell r="DR3">
            <v>2039</v>
          </cell>
          <cell r="DS3">
            <v>50771</v>
          </cell>
          <cell r="DT3">
            <v>50802</v>
          </cell>
          <cell r="DU3">
            <v>50830</v>
          </cell>
          <cell r="DV3">
            <v>50861</v>
          </cell>
          <cell r="DW3">
            <v>50891</v>
          </cell>
          <cell r="DX3">
            <v>50922</v>
          </cell>
          <cell r="DY3">
            <v>50952</v>
          </cell>
          <cell r="DZ3">
            <v>50983</v>
          </cell>
          <cell r="EA3">
            <v>51014</v>
          </cell>
          <cell r="EB3">
            <v>51044</v>
          </cell>
          <cell r="EC3">
            <v>51075</v>
          </cell>
          <cell r="ED3">
            <v>51105</v>
          </cell>
        </row>
        <row r="5">
          <cell r="R5" t="str">
            <v>$</v>
          </cell>
          <cell r="AE5" t="str">
            <v>$</v>
          </cell>
          <cell r="AR5" t="str">
            <v>$</v>
          </cell>
          <cell r="BE5" t="str">
            <v>$</v>
          </cell>
          <cell r="BR5" t="str">
            <v>$</v>
          </cell>
          <cell r="CE5" t="str">
            <v>$</v>
          </cell>
          <cell r="CR5" t="str">
            <v>$</v>
          </cell>
          <cell r="DE5" t="str">
            <v>$</v>
          </cell>
          <cell r="DR5" t="str">
            <v>$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</row>
        <row r="32">
          <cell r="F32">
            <v>51.400000000372529</v>
          </cell>
          <cell r="G32">
            <v>772.79999999981374</v>
          </cell>
          <cell r="H32">
            <v>542.69999999995343</v>
          </cell>
          <cell r="I32">
            <v>9.7999999998137355</v>
          </cell>
          <cell r="J32">
            <v>-193.70000000018626</v>
          </cell>
          <cell r="K32">
            <v>-2.2000000001862645</v>
          </cell>
          <cell r="L32">
            <v>-829.5</v>
          </cell>
          <cell r="M32">
            <v>111</v>
          </cell>
          <cell r="N32">
            <v>0</v>
          </cell>
          <cell r="O32">
            <v>0</v>
          </cell>
          <cell r="P32">
            <v>-333</v>
          </cell>
          <cell r="Q32">
            <v>16</v>
          </cell>
          <cell r="R32">
            <v>-2753</v>
          </cell>
          <cell r="S32">
            <v>-7.7999999998137355</v>
          </cell>
          <cell r="T32">
            <v>-86.200000000186265</v>
          </cell>
          <cell r="U32">
            <v>-322.29999999981374</v>
          </cell>
          <cell r="V32">
            <v>-687.39999999990687</v>
          </cell>
          <cell r="W32">
            <v>2</v>
          </cell>
          <cell r="X32">
            <v>129</v>
          </cell>
          <cell r="Y32">
            <v>-1691</v>
          </cell>
          <cell r="Z32">
            <v>-97.5</v>
          </cell>
          <cell r="AA32">
            <v>17.200000000186265</v>
          </cell>
          <cell r="AB32">
            <v>-128.5</v>
          </cell>
          <cell r="AC32">
            <v>-71.5</v>
          </cell>
          <cell r="AD32">
            <v>191</v>
          </cell>
          <cell r="AE32">
            <v>1018.0999999940395</v>
          </cell>
          <cell r="AF32">
            <v>17</v>
          </cell>
          <cell r="AG32">
            <v>267.79999999981374</v>
          </cell>
          <cell r="AH32">
            <v>614.29999999981374</v>
          </cell>
          <cell r="AI32">
            <v>28</v>
          </cell>
          <cell r="AJ32">
            <v>-379.5</v>
          </cell>
          <cell r="AK32">
            <v>558</v>
          </cell>
          <cell r="AL32">
            <v>0</v>
          </cell>
          <cell r="AM32">
            <v>135</v>
          </cell>
          <cell r="AN32">
            <v>0</v>
          </cell>
          <cell r="AO32">
            <v>-224.5</v>
          </cell>
          <cell r="AP32">
            <v>2</v>
          </cell>
          <cell r="AQ32">
            <v>0</v>
          </cell>
          <cell r="AR32">
            <v>2794.2000000029802</v>
          </cell>
          <cell r="AS32">
            <v>390.79999999981374</v>
          </cell>
          <cell r="AT32">
            <v>2825.4000000003725</v>
          </cell>
          <cell r="AU32">
            <v>280.79999999981374</v>
          </cell>
          <cell r="AV32">
            <v>49.100000000093132</v>
          </cell>
          <cell r="AW32">
            <v>-697.40000000037253</v>
          </cell>
          <cell r="AX32">
            <v>-37</v>
          </cell>
          <cell r="AY32">
            <v>600</v>
          </cell>
          <cell r="AZ32">
            <v>0</v>
          </cell>
          <cell r="BA32">
            <v>0</v>
          </cell>
          <cell r="BB32">
            <v>0</v>
          </cell>
          <cell r="BC32">
            <v>-603</v>
          </cell>
          <cell r="BD32">
            <v>-14.5</v>
          </cell>
          <cell r="BE32">
            <v>578.10000000149012</v>
          </cell>
          <cell r="BF32">
            <v>-42.5</v>
          </cell>
          <cell r="BG32">
            <v>-137.70000000018626</v>
          </cell>
          <cell r="BH32">
            <v>-354.40000000037253</v>
          </cell>
          <cell r="BI32">
            <v>0</v>
          </cell>
          <cell r="BJ32">
            <v>-11.5</v>
          </cell>
          <cell r="BK32">
            <v>-1.2999999998137355</v>
          </cell>
          <cell r="BL32">
            <v>1157.5</v>
          </cell>
          <cell r="BM32">
            <v>12</v>
          </cell>
          <cell r="BN32">
            <v>0</v>
          </cell>
          <cell r="BO32">
            <v>43</v>
          </cell>
          <cell r="BP32">
            <v>-35.5</v>
          </cell>
          <cell r="BQ32">
            <v>-51.5</v>
          </cell>
          <cell r="BR32">
            <v>275.89999999850988</v>
          </cell>
          <cell r="BS32">
            <v>0</v>
          </cell>
          <cell r="BT32">
            <v>1395.7000000001863</v>
          </cell>
          <cell r="BU32">
            <v>807.70000000018626</v>
          </cell>
          <cell r="BV32">
            <v>-302</v>
          </cell>
          <cell r="BW32">
            <v>-0.5</v>
          </cell>
          <cell r="BX32">
            <v>-647</v>
          </cell>
          <cell r="BY32">
            <v>-559</v>
          </cell>
          <cell r="BZ32">
            <v>41.5</v>
          </cell>
          <cell r="CA32">
            <v>2</v>
          </cell>
          <cell r="CB32">
            <v>-305</v>
          </cell>
          <cell r="CC32">
            <v>-145</v>
          </cell>
          <cell r="CD32">
            <v>-12.5</v>
          </cell>
          <cell r="CE32">
            <v>-2241.1999999955297</v>
          </cell>
          <cell r="CF32">
            <v>-108.59999999962747</v>
          </cell>
          <cell r="CG32">
            <v>-1959</v>
          </cell>
          <cell r="CH32">
            <v>736</v>
          </cell>
          <cell r="CI32">
            <v>0</v>
          </cell>
          <cell r="CJ32">
            <v>-800.29999999981374</v>
          </cell>
          <cell r="CK32">
            <v>-466</v>
          </cell>
          <cell r="CL32">
            <v>-19</v>
          </cell>
          <cell r="CM32">
            <v>0</v>
          </cell>
          <cell r="CN32">
            <v>-0.79999999981373549</v>
          </cell>
          <cell r="CO32">
            <v>0</v>
          </cell>
          <cell r="CP32">
            <v>368.5</v>
          </cell>
          <cell r="CQ32">
            <v>8</v>
          </cell>
          <cell r="CR32">
            <v>3034.3000000044703</v>
          </cell>
          <cell r="CS32">
            <v>0</v>
          </cell>
          <cell r="CT32">
            <v>601.40000000037253</v>
          </cell>
          <cell r="CU32">
            <v>-48.299999999813735</v>
          </cell>
          <cell r="CV32">
            <v>0</v>
          </cell>
          <cell r="CW32">
            <v>229.20000000018626</v>
          </cell>
          <cell r="CX32">
            <v>-0.5</v>
          </cell>
          <cell r="CY32">
            <v>2010.5</v>
          </cell>
          <cell r="CZ32">
            <v>-8</v>
          </cell>
          <cell r="DA32">
            <v>0</v>
          </cell>
          <cell r="DB32">
            <v>0</v>
          </cell>
          <cell r="DC32">
            <v>178</v>
          </cell>
          <cell r="DD32">
            <v>72</v>
          </cell>
          <cell r="DE32">
            <v>1480.8999999985099</v>
          </cell>
          <cell r="DF32">
            <v>183</v>
          </cell>
          <cell r="DG32">
            <v>148.59999999962747</v>
          </cell>
          <cell r="DH32">
            <v>506.29999999981374</v>
          </cell>
          <cell r="DI32">
            <v>0</v>
          </cell>
          <cell r="DJ32">
            <v>0</v>
          </cell>
          <cell r="DK32">
            <v>122</v>
          </cell>
          <cell r="DL32">
            <v>-7.5</v>
          </cell>
          <cell r="DM32">
            <v>0</v>
          </cell>
          <cell r="DN32">
            <v>0</v>
          </cell>
          <cell r="DO32">
            <v>0</v>
          </cell>
          <cell r="DP32">
            <v>260</v>
          </cell>
          <cell r="DQ32">
            <v>268.5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</row>
        <row r="33">
          <cell r="F33">
            <v>1112</v>
          </cell>
          <cell r="G33">
            <v>646</v>
          </cell>
          <cell r="H33">
            <v>635.5</v>
          </cell>
          <cell r="I33">
            <v>434</v>
          </cell>
          <cell r="J33">
            <v>32.700000000186265</v>
          </cell>
          <cell r="K33">
            <v>-61.5</v>
          </cell>
          <cell r="L33">
            <v>-293</v>
          </cell>
          <cell r="M33">
            <v>-96</v>
          </cell>
          <cell r="N33">
            <v>-186</v>
          </cell>
          <cell r="O33">
            <v>-77</v>
          </cell>
          <cell r="P33">
            <v>628</v>
          </cell>
          <cell r="Q33">
            <v>1257.5</v>
          </cell>
          <cell r="R33">
            <v>21181.20000000298</v>
          </cell>
          <cell r="S33">
            <v>1954</v>
          </cell>
          <cell r="T33">
            <v>15302.5</v>
          </cell>
          <cell r="U33">
            <v>299</v>
          </cell>
          <cell r="V33">
            <v>297.20000000018626</v>
          </cell>
          <cell r="W33">
            <v>0</v>
          </cell>
          <cell r="X33">
            <v>-135</v>
          </cell>
          <cell r="Y33">
            <v>-168.5</v>
          </cell>
          <cell r="Z33">
            <v>82</v>
          </cell>
          <cell r="AA33">
            <v>-85</v>
          </cell>
          <cell r="AB33">
            <v>1065</v>
          </cell>
          <cell r="AC33">
            <v>1128</v>
          </cell>
          <cell r="AD33">
            <v>1442</v>
          </cell>
          <cell r="AE33">
            <v>5752.7000000029802</v>
          </cell>
          <cell r="AF33">
            <v>588</v>
          </cell>
          <cell r="AG33">
            <v>399.5</v>
          </cell>
          <cell r="AH33">
            <v>213</v>
          </cell>
          <cell r="AI33">
            <v>758</v>
          </cell>
          <cell r="AJ33">
            <v>237.70000000018626</v>
          </cell>
          <cell r="AK33">
            <v>116</v>
          </cell>
          <cell r="AL33">
            <v>-168.5</v>
          </cell>
          <cell r="AM33">
            <v>184</v>
          </cell>
          <cell r="AN33">
            <v>11</v>
          </cell>
          <cell r="AO33">
            <v>1090</v>
          </cell>
          <cell r="AP33">
            <v>1740</v>
          </cell>
          <cell r="AQ33">
            <v>584</v>
          </cell>
          <cell r="AR33">
            <v>6297</v>
          </cell>
          <cell r="AS33">
            <v>1640</v>
          </cell>
          <cell r="AT33">
            <v>-4358</v>
          </cell>
          <cell r="AU33">
            <v>131.5</v>
          </cell>
          <cell r="AV33">
            <v>628.79999999981374</v>
          </cell>
          <cell r="AW33">
            <v>264.70000000018626</v>
          </cell>
          <cell r="AX33">
            <v>-213</v>
          </cell>
          <cell r="AY33">
            <v>612</v>
          </cell>
          <cell r="AZ33">
            <v>125</v>
          </cell>
          <cell r="BA33">
            <v>-284</v>
          </cell>
          <cell r="BB33">
            <v>6074</v>
          </cell>
          <cell r="BC33">
            <v>2086</v>
          </cell>
          <cell r="BD33">
            <v>-410</v>
          </cell>
          <cell r="BE33">
            <v>7315.7000000029802</v>
          </cell>
          <cell r="BF33">
            <v>1162</v>
          </cell>
          <cell r="BG33">
            <v>1045</v>
          </cell>
          <cell r="BH33">
            <v>521</v>
          </cell>
          <cell r="BI33">
            <v>834</v>
          </cell>
          <cell r="BJ33">
            <v>2.2000000001862645</v>
          </cell>
          <cell r="BK33">
            <v>-262</v>
          </cell>
          <cell r="BL33">
            <v>2096.5</v>
          </cell>
          <cell r="BM33">
            <v>552</v>
          </cell>
          <cell r="BN33">
            <v>-385</v>
          </cell>
          <cell r="BO33">
            <v>431</v>
          </cell>
          <cell r="BP33">
            <v>882</v>
          </cell>
          <cell r="BQ33">
            <v>437</v>
          </cell>
          <cell r="BR33">
            <v>15588</v>
          </cell>
          <cell r="BS33">
            <v>5884</v>
          </cell>
          <cell r="BT33">
            <v>3131.5</v>
          </cell>
          <cell r="BU33">
            <v>658</v>
          </cell>
          <cell r="BV33">
            <v>580.5</v>
          </cell>
          <cell r="BW33">
            <v>11.5</v>
          </cell>
          <cell r="BX33">
            <v>240</v>
          </cell>
          <cell r="BY33">
            <v>-588.5</v>
          </cell>
          <cell r="BZ33">
            <v>976</v>
          </cell>
          <cell r="CA33">
            <v>-308</v>
          </cell>
          <cell r="CB33">
            <v>2203</v>
          </cell>
          <cell r="CC33">
            <v>2284</v>
          </cell>
          <cell r="CD33">
            <v>516</v>
          </cell>
          <cell r="CE33">
            <v>10269.70000000298</v>
          </cell>
          <cell r="CF33">
            <v>3238</v>
          </cell>
          <cell r="CG33">
            <v>702</v>
          </cell>
          <cell r="CH33">
            <v>904</v>
          </cell>
          <cell r="CI33">
            <v>613</v>
          </cell>
          <cell r="CJ33">
            <v>-107.29999999981374</v>
          </cell>
          <cell r="CK33">
            <v>531</v>
          </cell>
          <cell r="CL33">
            <v>1067</v>
          </cell>
          <cell r="CM33">
            <v>592</v>
          </cell>
          <cell r="CN33">
            <v>-210</v>
          </cell>
          <cell r="CO33">
            <v>423</v>
          </cell>
          <cell r="CP33">
            <v>1170</v>
          </cell>
          <cell r="CQ33">
            <v>1347</v>
          </cell>
          <cell r="CR33">
            <v>9005</v>
          </cell>
          <cell r="CS33">
            <v>1482</v>
          </cell>
          <cell r="CT33">
            <v>331</v>
          </cell>
          <cell r="CU33">
            <v>681</v>
          </cell>
          <cell r="CV33">
            <v>681</v>
          </cell>
          <cell r="CW33">
            <v>-186.5</v>
          </cell>
          <cell r="CX33">
            <v>260</v>
          </cell>
          <cell r="CY33">
            <v>1008.5</v>
          </cell>
          <cell r="CZ33">
            <v>428</v>
          </cell>
          <cell r="DA33">
            <v>257</v>
          </cell>
          <cell r="DB33">
            <v>2005</v>
          </cell>
          <cell r="DC33">
            <v>824</v>
          </cell>
          <cell r="DD33">
            <v>1234</v>
          </cell>
          <cell r="DE33">
            <v>1401.5</v>
          </cell>
          <cell r="DF33">
            <v>2440</v>
          </cell>
          <cell r="DG33">
            <v>145.5</v>
          </cell>
          <cell r="DH33">
            <v>-121.5</v>
          </cell>
          <cell r="DI33">
            <v>1349.5</v>
          </cell>
          <cell r="DJ33">
            <v>-1275.5</v>
          </cell>
          <cell r="DK33">
            <v>-199</v>
          </cell>
          <cell r="DL33">
            <v>350.5</v>
          </cell>
          <cell r="DM33">
            <v>992</v>
          </cell>
          <cell r="DN33">
            <v>249</v>
          </cell>
          <cell r="DO33">
            <v>1306</v>
          </cell>
          <cell r="DP33">
            <v>-5177</v>
          </cell>
          <cell r="DQ33">
            <v>1342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</row>
        <row r="34">
          <cell r="F34">
            <v>931</v>
          </cell>
          <cell r="G34">
            <v>792.70000000018626</v>
          </cell>
          <cell r="H34">
            <v>1944.2999999998137</v>
          </cell>
          <cell r="I34">
            <v>646.70000000018626</v>
          </cell>
          <cell r="J34">
            <v>1967.2999999998137</v>
          </cell>
          <cell r="K34">
            <v>1143.2999999998137</v>
          </cell>
          <cell r="L34">
            <v>6668</v>
          </cell>
          <cell r="M34">
            <v>-2207.5</v>
          </cell>
          <cell r="N34">
            <v>371</v>
          </cell>
          <cell r="O34">
            <v>928</v>
          </cell>
          <cell r="P34">
            <v>733.30000000004657</v>
          </cell>
          <cell r="Q34">
            <v>1380.2000000001863</v>
          </cell>
          <cell r="R34">
            <v>18036.69999999553</v>
          </cell>
          <cell r="S34">
            <v>141.89999999990687</v>
          </cell>
          <cell r="T34">
            <v>-296</v>
          </cell>
          <cell r="U34">
            <v>1641</v>
          </cell>
          <cell r="V34">
            <v>1783.5</v>
          </cell>
          <cell r="W34">
            <v>3204.2999999998137</v>
          </cell>
          <cell r="X34">
            <v>1124.7999999998137</v>
          </cell>
          <cell r="Y34">
            <v>6664</v>
          </cell>
          <cell r="Z34">
            <v>1272.5</v>
          </cell>
          <cell r="AA34">
            <v>564</v>
          </cell>
          <cell r="AB34">
            <v>-1113.7000000001863</v>
          </cell>
          <cell r="AC34">
            <v>-122.80000000004657</v>
          </cell>
          <cell r="AD34">
            <v>3173.2000000001863</v>
          </cell>
          <cell r="AE34">
            <v>13087</v>
          </cell>
          <cell r="AF34">
            <v>308.20000000018626</v>
          </cell>
          <cell r="AG34">
            <v>54.299999999813735</v>
          </cell>
          <cell r="AH34">
            <v>1343</v>
          </cell>
          <cell r="AI34">
            <v>-662.5</v>
          </cell>
          <cell r="AJ34">
            <v>3041.7000000001863</v>
          </cell>
          <cell r="AK34">
            <v>2094.5</v>
          </cell>
          <cell r="AL34">
            <v>4552</v>
          </cell>
          <cell r="AM34">
            <v>692</v>
          </cell>
          <cell r="AN34">
            <v>2220.7999999998137</v>
          </cell>
          <cell r="AO34">
            <v>335</v>
          </cell>
          <cell r="AP34">
            <v>228</v>
          </cell>
          <cell r="AQ34">
            <v>-1120</v>
          </cell>
          <cell r="AR34">
            <v>18449.300000011921</v>
          </cell>
          <cell r="AS34">
            <v>553.29999999981374</v>
          </cell>
          <cell r="AT34">
            <v>-202.29999999981374</v>
          </cell>
          <cell r="AU34">
            <v>-512.5</v>
          </cell>
          <cell r="AV34">
            <v>156.40000000037253</v>
          </cell>
          <cell r="AW34">
            <v>3387</v>
          </cell>
          <cell r="AX34">
            <v>1463.2000000001863</v>
          </cell>
          <cell r="AY34">
            <v>3460</v>
          </cell>
          <cell r="AZ34">
            <v>5984.5</v>
          </cell>
          <cell r="BA34">
            <v>1697.2000000001863</v>
          </cell>
          <cell r="BB34">
            <v>2380</v>
          </cell>
          <cell r="BC34">
            <v>84.5</v>
          </cell>
          <cell r="BD34">
            <v>-2</v>
          </cell>
          <cell r="BE34">
            <v>18688.199999988079</v>
          </cell>
          <cell r="BF34">
            <v>4080.2000000001863</v>
          </cell>
          <cell r="BG34">
            <v>-1043.7000000001863</v>
          </cell>
          <cell r="BH34">
            <v>-906.5</v>
          </cell>
          <cell r="BI34">
            <v>1808.2000000001863</v>
          </cell>
          <cell r="BJ34">
            <v>4836.7000000001863</v>
          </cell>
          <cell r="BK34">
            <v>1841.4000000003725</v>
          </cell>
          <cell r="BL34">
            <v>6836</v>
          </cell>
          <cell r="BM34">
            <v>978</v>
          </cell>
          <cell r="BN34">
            <v>1767.5999999996275</v>
          </cell>
          <cell r="BO34">
            <v>933</v>
          </cell>
          <cell r="BP34">
            <v>65.5</v>
          </cell>
          <cell r="BQ34">
            <v>-2508.2000000001863</v>
          </cell>
          <cell r="BR34">
            <v>15807.30000000447</v>
          </cell>
          <cell r="BS34">
            <v>1261</v>
          </cell>
          <cell r="BT34">
            <v>901</v>
          </cell>
          <cell r="BU34">
            <v>1978.5</v>
          </cell>
          <cell r="BV34">
            <v>-361.5</v>
          </cell>
          <cell r="BW34">
            <v>3076.7000000001863</v>
          </cell>
          <cell r="BX34">
            <v>1271</v>
          </cell>
          <cell r="BY34">
            <v>3676</v>
          </cell>
          <cell r="BZ34">
            <v>590</v>
          </cell>
          <cell r="CA34">
            <v>2528</v>
          </cell>
          <cell r="CB34">
            <v>796</v>
          </cell>
          <cell r="CC34">
            <v>264.10000000009313</v>
          </cell>
          <cell r="CD34">
            <v>-173.5</v>
          </cell>
          <cell r="CE34">
            <v>31712.90000000596</v>
          </cell>
          <cell r="CF34">
            <v>-10782</v>
          </cell>
          <cell r="CG34">
            <v>3773</v>
          </cell>
          <cell r="CH34">
            <v>5622.5</v>
          </cell>
          <cell r="CI34">
            <v>2504.5</v>
          </cell>
          <cell r="CJ34">
            <v>3693.4000000003725</v>
          </cell>
          <cell r="CK34">
            <v>2326</v>
          </cell>
          <cell r="CL34">
            <v>5374</v>
          </cell>
          <cell r="CM34">
            <v>5863</v>
          </cell>
          <cell r="CN34">
            <v>4055.5</v>
          </cell>
          <cell r="CO34">
            <v>1502</v>
          </cell>
          <cell r="CP34">
            <v>3135</v>
          </cell>
          <cell r="CQ34">
            <v>4646</v>
          </cell>
          <cell r="CR34">
            <v>31852.5</v>
          </cell>
          <cell r="CS34">
            <v>-4025</v>
          </cell>
          <cell r="CT34">
            <v>713</v>
          </cell>
          <cell r="CU34">
            <v>3400</v>
          </cell>
          <cell r="CV34">
            <v>2713</v>
          </cell>
          <cell r="CW34">
            <v>5915</v>
          </cell>
          <cell r="CX34">
            <v>15530.5</v>
          </cell>
          <cell r="CY34">
            <v>1012</v>
          </cell>
          <cell r="CZ34">
            <v>2889</v>
          </cell>
          <cell r="DA34">
            <v>1456</v>
          </cell>
          <cell r="DB34">
            <v>162</v>
          </cell>
          <cell r="DC34">
            <v>4753</v>
          </cell>
          <cell r="DD34">
            <v>-2666</v>
          </cell>
          <cell r="DE34">
            <v>53880</v>
          </cell>
          <cell r="DF34">
            <v>833</v>
          </cell>
          <cell r="DG34">
            <v>5065</v>
          </cell>
          <cell r="DH34">
            <v>3961</v>
          </cell>
          <cell r="DI34">
            <v>983</v>
          </cell>
          <cell r="DJ34">
            <v>6834</v>
          </cell>
          <cell r="DK34">
            <v>19413</v>
          </cell>
          <cell r="DL34">
            <v>6424</v>
          </cell>
          <cell r="DM34">
            <v>2148</v>
          </cell>
          <cell r="DN34">
            <v>2448</v>
          </cell>
          <cell r="DO34">
            <v>-1959</v>
          </cell>
          <cell r="DP34">
            <v>3378</v>
          </cell>
          <cell r="DQ34">
            <v>4352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</row>
        <row r="35">
          <cell r="F35">
            <v>-13.599999999627471</v>
          </cell>
          <cell r="G35">
            <v>304.59999999962747</v>
          </cell>
          <cell r="H35">
            <v>-182.39999999990687</v>
          </cell>
          <cell r="I35">
            <v>440.90000000037253</v>
          </cell>
          <cell r="J35">
            <v>242.79999999981374</v>
          </cell>
          <cell r="K35">
            <v>-149</v>
          </cell>
          <cell r="L35">
            <v>508.40000000037253</v>
          </cell>
          <cell r="M35">
            <v>-1814.2000000001863</v>
          </cell>
          <cell r="N35">
            <v>736.70000000018626</v>
          </cell>
          <cell r="O35">
            <v>1149.5</v>
          </cell>
          <cell r="P35">
            <v>192.5</v>
          </cell>
          <cell r="Q35">
            <v>1592.2000000001863</v>
          </cell>
          <cell r="R35">
            <v>3077.3000000044703</v>
          </cell>
          <cell r="S35">
            <v>188.09999999962747</v>
          </cell>
          <cell r="T35">
            <v>-101.40000000037253</v>
          </cell>
          <cell r="U35">
            <v>405.09999999962747</v>
          </cell>
          <cell r="V35">
            <v>1427.1999999997206</v>
          </cell>
          <cell r="W35">
            <v>129.79999999981374</v>
          </cell>
          <cell r="X35">
            <v>159.10000000055879</v>
          </cell>
          <cell r="Y35">
            <v>465.70000000018626</v>
          </cell>
          <cell r="Z35">
            <v>-521.40000000037253</v>
          </cell>
          <cell r="AA35">
            <v>94</v>
          </cell>
          <cell r="AB35">
            <v>1000.5</v>
          </cell>
          <cell r="AC35">
            <v>646.5</v>
          </cell>
          <cell r="AD35">
            <v>-815.89999999944121</v>
          </cell>
          <cell r="AE35">
            <v>7956.5999999940395</v>
          </cell>
          <cell r="AF35">
            <v>187.40000000037253</v>
          </cell>
          <cell r="AG35">
            <v>540.20000000018626</v>
          </cell>
          <cell r="AH35">
            <v>477.60000000009313</v>
          </cell>
          <cell r="AI35">
            <v>744.40000000037253</v>
          </cell>
          <cell r="AJ35">
            <v>0</v>
          </cell>
          <cell r="AK35">
            <v>0</v>
          </cell>
          <cell r="AL35">
            <v>121.29999999981374</v>
          </cell>
          <cell r="AM35">
            <v>386.59999999962747</v>
          </cell>
          <cell r="AN35">
            <v>1068.7000000001863</v>
          </cell>
          <cell r="AO35">
            <v>3753.2000000001863</v>
          </cell>
          <cell r="AP35">
            <v>104.40000000037253</v>
          </cell>
          <cell r="AQ35">
            <v>572.79999999981374</v>
          </cell>
          <cell r="AR35">
            <v>2072.7000000029802</v>
          </cell>
          <cell r="AS35">
            <v>805.39999999944121</v>
          </cell>
          <cell r="AT35">
            <v>-5128.4000000003725</v>
          </cell>
          <cell r="AU35">
            <v>84.399999999441206</v>
          </cell>
          <cell r="AV35">
            <v>402.10000000009313</v>
          </cell>
          <cell r="AW35">
            <v>205.1999999997206</v>
          </cell>
          <cell r="AX35">
            <v>-25.299999999813735</v>
          </cell>
          <cell r="AY35">
            <v>-292.5</v>
          </cell>
          <cell r="AZ35">
            <v>557.29999999981374</v>
          </cell>
          <cell r="BA35">
            <v>1001.2999999998137</v>
          </cell>
          <cell r="BB35">
            <v>2852.0999999996275</v>
          </cell>
          <cell r="BC35">
            <v>1574.2999999998137</v>
          </cell>
          <cell r="BD35">
            <v>36.799999999813735</v>
          </cell>
          <cell r="BE35">
            <v>9782.6999999880791</v>
          </cell>
          <cell r="BF35">
            <v>-10.5</v>
          </cell>
          <cell r="BG35">
            <v>444</v>
          </cell>
          <cell r="BH35">
            <v>322.5</v>
          </cell>
          <cell r="BI35">
            <v>352.20000000018626</v>
          </cell>
          <cell r="BJ35">
            <v>223</v>
          </cell>
          <cell r="BK35">
            <v>-362.60000000055879</v>
          </cell>
          <cell r="BL35">
            <v>4069.7000000001863</v>
          </cell>
          <cell r="BM35">
            <v>1752.5</v>
          </cell>
          <cell r="BN35">
            <v>226.20000000018626</v>
          </cell>
          <cell r="BO35">
            <v>570.70000000018626</v>
          </cell>
          <cell r="BP35">
            <v>1210</v>
          </cell>
          <cell r="BQ35">
            <v>985</v>
          </cell>
          <cell r="BR35">
            <v>3156.1000000089407</v>
          </cell>
          <cell r="BS35">
            <v>-211.79999999981374</v>
          </cell>
          <cell r="BT35">
            <v>486.5</v>
          </cell>
          <cell r="BU35">
            <v>1044.3000000002794</v>
          </cell>
          <cell r="BV35">
            <v>248.60000000009313</v>
          </cell>
          <cell r="BW35">
            <v>95.800000000279397</v>
          </cell>
          <cell r="BX35">
            <v>83.099999999627471</v>
          </cell>
          <cell r="BY35">
            <v>758</v>
          </cell>
          <cell r="BZ35">
            <v>874.79999999981374</v>
          </cell>
          <cell r="CA35">
            <v>299</v>
          </cell>
          <cell r="CB35">
            <v>-382.09999999962747</v>
          </cell>
          <cell r="CC35">
            <v>-75.599999999627471</v>
          </cell>
          <cell r="CD35">
            <v>-64.5</v>
          </cell>
          <cell r="CE35">
            <v>9577</v>
          </cell>
          <cell r="CF35">
            <v>3276.7000000001863</v>
          </cell>
          <cell r="CG35">
            <v>358.5</v>
          </cell>
          <cell r="CH35">
            <v>527.1999999997206</v>
          </cell>
          <cell r="CI35">
            <v>61.399999999906868</v>
          </cell>
          <cell r="CJ35">
            <v>1102.6999999997206</v>
          </cell>
          <cell r="CK35">
            <v>-209.40000000037253</v>
          </cell>
          <cell r="CL35">
            <v>360</v>
          </cell>
          <cell r="CM35">
            <v>1008.7000000001863</v>
          </cell>
          <cell r="CN35">
            <v>432.70000000018626</v>
          </cell>
          <cell r="CO35">
            <v>1363</v>
          </cell>
          <cell r="CP35">
            <v>948.5</v>
          </cell>
          <cell r="CQ35">
            <v>347</v>
          </cell>
          <cell r="CR35">
            <v>4066.2000000178814</v>
          </cell>
          <cell r="CS35">
            <v>1005.5</v>
          </cell>
          <cell r="CT35">
            <v>267.5</v>
          </cell>
          <cell r="CU35">
            <v>222.90000000037253</v>
          </cell>
          <cell r="CV35">
            <v>88.299999999813735</v>
          </cell>
          <cell r="CW35">
            <v>0</v>
          </cell>
          <cell r="CX35">
            <v>-179.29999999981374</v>
          </cell>
          <cell r="CY35">
            <v>263.19999999925494</v>
          </cell>
          <cell r="CZ35">
            <v>49.400000000372529</v>
          </cell>
          <cell r="DA35">
            <v>485.70000000018626</v>
          </cell>
          <cell r="DB35">
            <v>517.79999999981374</v>
          </cell>
          <cell r="DC35">
            <v>332.70000000018626</v>
          </cell>
          <cell r="DD35">
            <v>1012.5</v>
          </cell>
          <cell r="DE35">
            <v>1322.5999999791384</v>
          </cell>
          <cell r="DF35">
            <v>-1279</v>
          </cell>
          <cell r="DG35">
            <v>558.30000000074506</v>
          </cell>
          <cell r="DH35">
            <v>391.69999999925494</v>
          </cell>
          <cell r="DI35">
            <v>716.39999999990687</v>
          </cell>
          <cell r="DJ35">
            <v>649.30000000074506</v>
          </cell>
          <cell r="DK35">
            <v>695.79999999981374</v>
          </cell>
          <cell r="DL35">
            <v>48.400000000372529</v>
          </cell>
          <cell r="DM35">
            <v>-6413</v>
          </cell>
          <cell r="DN35">
            <v>748.5</v>
          </cell>
          <cell r="DO35">
            <v>1191</v>
          </cell>
          <cell r="DP35">
            <v>3577.2000000001863</v>
          </cell>
          <cell r="DQ35">
            <v>438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</row>
        <row r="36">
          <cell r="F36">
            <v>0</v>
          </cell>
          <cell r="G36">
            <v>0</v>
          </cell>
          <cell r="H36">
            <v>16.636999999995169</v>
          </cell>
          <cell r="I36">
            <v>0</v>
          </cell>
          <cell r="J36">
            <v>0</v>
          </cell>
          <cell r="K36">
            <v>0</v>
          </cell>
          <cell r="L36">
            <v>-81.110000000000582</v>
          </cell>
          <cell r="M36">
            <v>0</v>
          </cell>
          <cell r="N36">
            <v>0</v>
          </cell>
          <cell r="O36">
            <v>-41.544000000008964</v>
          </cell>
          <cell r="P36">
            <v>0</v>
          </cell>
          <cell r="Q36">
            <v>22.509999999994761</v>
          </cell>
          <cell r="R36">
            <v>-4.434999999939464</v>
          </cell>
          <cell r="S36">
            <v>-34.740000000005239</v>
          </cell>
          <cell r="T36">
            <v>0</v>
          </cell>
          <cell r="U36">
            <v>0</v>
          </cell>
          <cell r="V36">
            <v>30.305000000000291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57.871000000042841</v>
          </cell>
          <cell r="AF36">
            <v>0</v>
          </cell>
          <cell r="AG36">
            <v>0</v>
          </cell>
          <cell r="AH36">
            <v>5.6349999999947613</v>
          </cell>
          <cell r="AI36">
            <v>31.165999999997439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21.069999999992433</v>
          </cell>
          <cell r="AQ36">
            <v>0</v>
          </cell>
          <cell r="AR36">
            <v>96.395999999949709</v>
          </cell>
          <cell r="AS36">
            <v>0</v>
          </cell>
          <cell r="AT36">
            <v>0</v>
          </cell>
          <cell r="AU36">
            <v>0</v>
          </cell>
          <cell r="AV36">
            <v>38.409999999996217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57.985999999989872</v>
          </cell>
          <cell r="BD36">
            <v>0</v>
          </cell>
          <cell r="BE36">
            <v>-15.815999999991618</v>
          </cell>
          <cell r="BF36">
            <v>0</v>
          </cell>
          <cell r="BG36">
            <v>0</v>
          </cell>
          <cell r="BH36">
            <v>4.5140000000101281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-20.329999999987194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20.629999999888241</v>
          </cell>
          <cell r="BS36">
            <v>0</v>
          </cell>
          <cell r="BT36">
            <v>0</v>
          </cell>
          <cell r="BU36">
            <v>20.630000000004657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257.31999999983236</v>
          </cell>
          <cell r="CF36">
            <v>0</v>
          </cell>
          <cell r="CG36">
            <v>0</v>
          </cell>
          <cell r="CH36">
            <v>0</v>
          </cell>
          <cell r="CI36">
            <v>44.830000000001746</v>
          </cell>
          <cell r="CJ36">
            <v>0</v>
          </cell>
          <cell r="CK36">
            <v>0</v>
          </cell>
          <cell r="CL36">
            <v>212.48999999999069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40.900000000139698</v>
          </cell>
          <cell r="CS36">
            <v>0</v>
          </cell>
          <cell r="CT36">
            <v>0</v>
          </cell>
          <cell r="CU36">
            <v>25.979999999995925</v>
          </cell>
          <cell r="CV36">
            <v>0</v>
          </cell>
          <cell r="CW36">
            <v>0</v>
          </cell>
          <cell r="CX36">
            <v>14.919999999998254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246.99999999976717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207.77000000000407</v>
          </cell>
          <cell r="DN36">
            <v>0</v>
          </cell>
          <cell r="DO36">
            <v>0</v>
          </cell>
          <cell r="DP36">
            <v>39.229999999995925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</row>
        <row r="38">
          <cell r="F38">
            <v>-4.2067199999000877</v>
          </cell>
          <cell r="G38">
            <v>-47.0251200000057</v>
          </cell>
          <cell r="H38">
            <v>-57.695289999945089</v>
          </cell>
          <cell r="I38">
            <v>-1.4304100000299513</v>
          </cell>
          <cell r="J38">
            <v>24.351399999926798</v>
          </cell>
          <cell r="K38">
            <v>-0.62369999988004565</v>
          </cell>
          <cell r="L38">
            <v>45.619200000073761</v>
          </cell>
          <cell r="M38">
            <v>-5.8211999998893589</v>
          </cell>
          <cell r="N38">
            <v>0</v>
          </cell>
          <cell r="O38">
            <v>0</v>
          </cell>
          <cell r="P38">
            <v>32.082500000018626</v>
          </cell>
          <cell r="Q38">
            <v>-1.333379999967292</v>
          </cell>
          <cell r="R38">
            <v>220.18510000221431</v>
          </cell>
          <cell r="S38">
            <v>0.64000000001396984</v>
          </cell>
          <cell r="T38">
            <v>5.3824000000022352</v>
          </cell>
          <cell r="U38">
            <v>13.126399999950081</v>
          </cell>
          <cell r="V38">
            <v>149.37599999993108</v>
          </cell>
          <cell r="W38">
            <v>-0.22399999992921948</v>
          </cell>
          <cell r="X38">
            <v>-63.64394999993965</v>
          </cell>
          <cell r="Y38">
            <v>124.82954999990761</v>
          </cell>
          <cell r="Z38">
            <v>3.8241000000853091</v>
          </cell>
          <cell r="AA38">
            <v>-2.549400000134483</v>
          </cell>
          <cell r="AB38">
            <v>4.3520000000135042</v>
          </cell>
          <cell r="AC38">
            <v>2.5599999999976717</v>
          </cell>
          <cell r="AD38">
            <v>-17.488000000012107</v>
          </cell>
          <cell r="AE38">
            <v>-191.6768200006336</v>
          </cell>
          <cell r="AF38">
            <v>-1.4714999999850988</v>
          </cell>
          <cell r="AG38">
            <v>-23.543999999936204</v>
          </cell>
          <cell r="AH38">
            <v>-107.29850999999326</v>
          </cell>
          <cell r="AI38">
            <v>-11.830860000103712</v>
          </cell>
          <cell r="AJ38">
            <v>46.924500000081025</v>
          </cell>
          <cell r="AK38">
            <v>-103.35400000005029</v>
          </cell>
          <cell r="AL38">
            <v>0</v>
          </cell>
          <cell r="AM38">
            <v>-9.3000000000465661</v>
          </cell>
          <cell r="AN38">
            <v>0</v>
          </cell>
          <cell r="AO38">
            <v>18.344700000074226</v>
          </cell>
          <cell r="AP38">
            <v>-0.14715000003343448</v>
          </cell>
          <cell r="AQ38">
            <v>0</v>
          </cell>
          <cell r="AR38">
            <v>-256.38629999943078</v>
          </cell>
          <cell r="AS38">
            <v>-29.211639999877661</v>
          </cell>
          <cell r="AT38">
            <v>-257.03638000000501</v>
          </cell>
          <cell r="AU38">
            <v>-34.886300000012852</v>
          </cell>
          <cell r="AV38">
            <v>-19.782819999963976</v>
          </cell>
          <cell r="AW38">
            <v>69.822700000018813</v>
          </cell>
          <cell r="AX38">
            <v>7.9124999998603016</v>
          </cell>
          <cell r="AY38">
            <v>-43.10730000003241</v>
          </cell>
          <cell r="AZ38">
            <v>0</v>
          </cell>
          <cell r="BA38">
            <v>0</v>
          </cell>
          <cell r="BB38">
            <v>0</v>
          </cell>
          <cell r="BC38">
            <v>48.817440000013448</v>
          </cell>
          <cell r="BD38">
            <v>1.0855000000447035</v>
          </cell>
          <cell r="BE38">
            <v>-25.178770000115037</v>
          </cell>
          <cell r="BF38">
            <v>1.9914399998961017</v>
          </cell>
          <cell r="BG38">
            <v>5.2684500000323169</v>
          </cell>
          <cell r="BH38">
            <v>34.95250000001397</v>
          </cell>
          <cell r="BI38">
            <v>0</v>
          </cell>
          <cell r="BJ38">
            <v>1.0707400001119822</v>
          </cell>
          <cell r="BK38">
            <v>0.25840000016614795</v>
          </cell>
          <cell r="BL38">
            <v>-67.765399999916553</v>
          </cell>
          <cell r="BM38">
            <v>-1.589159999974072</v>
          </cell>
          <cell r="BN38">
            <v>0</v>
          </cell>
          <cell r="BO38">
            <v>-3.7646399999503046</v>
          </cell>
          <cell r="BP38">
            <v>2.5574999999953434</v>
          </cell>
          <cell r="BQ38">
            <v>1.8413999999174848</v>
          </cell>
          <cell r="BR38">
            <v>119.88360000029206</v>
          </cell>
          <cell r="BS38">
            <v>0</v>
          </cell>
          <cell r="BT38">
            <v>-77.193359999975655</v>
          </cell>
          <cell r="BU38">
            <v>-50.240760000073351</v>
          </cell>
          <cell r="BV38">
            <v>46.263120000017807</v>
          </cell>
          <cell r="BW38">
            <v>-0.1392000000923872</v>
          </cell>
          <cell r="BX38">
            <v>108.37200000020675</v>
          </cell>
          <cell r="BY38">
            <v>68.871000000042841</v>
          </cell>
          <cell r="BZ38">
            <v>-5.4779999998863786</v>
          </cell>
          <cell r="CA38">
            <v>-0.29040000005625188</v>
          </cell>
          <cell r="CB38">
            <v>25.299599999969359</v>
          </cell>
          <cell r="CC38">
            <v>3.6192000000155531</v>
          </cell>
          <cell r="CD38">
            <v>0.80039999983273447</v>
          </cell>
          <cell r="CE38">
            <v>251.35793999955058</v>
          </cell>
          <cell r="CF38">
            <v>11.89249999995809</v>
          </cell>
          <cell r="CG38">
            <v>117.33814999996684</v>
          </cell>
          <cell r="CH38">
            <v>-56.657999999937601</v>
          </cell>
          <cell r="CI38">
            <v>0</v>
          </cell>
          <cell r="CJ38">
            <v>102.27549999998882</v>
          </cell>
          <cell r="CK38">
            <v>106.3234999999404</v>
          </cell>
          <cell r="CL38">
            <v>2.8038399999495596</v>
          </cell>
          <cell r="CM38">
            <v>0</v>
          </cell>
          <cell r="CN38">
            <v>0.20220000017434359</v>
          </cell>
          <cell r="CO38">
            <v>0</v>
          </cell>
          <cell r="CP38">
            <v>-31.612750000029337</v>
          </cell>
          <cell r="CQ38">
            <v>-1.2070000000530854</v>
          </cell>
          <cell r="CR38">
            <v>-226.42071999795735</v>
          </cell>
          <cell r="CS38">
            <v>0</v>
          </cell>
          <cell r="CT38">
            <v>-44.145899999886751</v>
          </cell>
          <cell r="CU38">
            <v>-11.442819999996573</v>
          </cell>
          <cell r="CV38">
            <v>0</v>
          </cell>
          <cell r="CW38">
            <v>-30.625200000009499</v>
          </cell>
          <cell r="CX38">
            <v>6.8800000008195639E-2</v>
          </cell>
          <cell r="CY38">
            <v>-115.23999999999069</v>
          </cell>
          <cell r="CZ38">
            <v>1.1008000001311302</v>
          </cell>
          <cell r="DA38">
            <v>0</v>
          </cell>
          <cell r="DB38">
            <v>0</v>
          </cell>
          <cell r="DC38">
            <v>-19.004999999946449</v>
          </cell>
          <cell r="DD38">
            <v>-7.131400000071153</v>
          </cell>
          <cell r="DE38">
            <v>-174.86128000169992</v>
          </cell>
          <cell r="DF38">
            <v>-21.293500000028871</v>
          </cell>
          <cell r="DG38">
            <v>-13.423600000096485</v>
          </cell>
          <cell r="DH38">
            <v>-62.119300000020303</v>
          </cell>
          <cell r="DI38">
            <v>0</v>
          </cell>
          <cell r="DJ38">
            <v>0</v>
          </cell>
          <cell r="DK38">
            <v>-34.426079999655485</v>
          </cell>
          <cell r="DL38">
            <v>1.193399999756366</v>
          </cell>
          <cell r="DM38">
            <v>0</v>
          </cell>
          <cell r="DN38">
            <v>0</v>
          </cell>
          <cell r="DO38">
            <v>0</v>
          </cell>
          <cell r="DP38">
            <v>-21.001199999998789</v>
          </cell>
          <cell r="DQ38">
            <v>-23.79100000008475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</row>
        <row r="41">
          <cell r="F41">
            <v>2076.5932799950242</v>
          </cell>
          <cell r="G41">
            <v>2469.0748799964786</v>
          </cell>
          <cell r="H41">
            <v>2899.0417100004852</v>
          </cell>
          <cell r="I41">
            <v>1529.9695900026709</v>
          </cell>
          <cell r="J41">
            <v>2073.451400000602</v>
          </cell>
          <cell r="K41">
            <v>929.97629999928176</v>
          </cell>
          <cell r="L41">
            <v>6018.4092000052333</v>
          </cell>
          <cell r="M41">
            <v>-4012.5212000012398</v>
          </cell>
          <cell r="N41">
            <v>921.70000000298023</v>
          </cell>
          <cell r="O41">
            <v>1958.9560000002384</v>
          </cell>
          <cell r="P41">
            <v>1252.882500000298</v>
          </cell>
          <cell r="Q41">
            <v>4267.0766199976206</v>
          </cell>
          <cell r="R41">
            <v>39757.950100004673</v>
          </cell>
          <cell r="S41">
            <v>2242.0999999977648</v>
          </cell>
          <cell r="T41">
            <v>14824.282399997115</v>
          </cell>
          <cell r="U41">
            <v>2035.9263999983668</v>
          </cell>
          <cell r="V41">
            <v>3000.1809999961406</v>
          </cell>
          <cell r="W41">
            <v>3335.8760000020266</v>
          </cell>
          <cell r="X41">
            <v>1214.2560499981046</v>
          </cell>
          <cell r="Y41">
            <v>5395.0295499935746</v>
          </cell>
          <cell r="Z41">
            <v>739.42410000413656</v>
          </cell>
          <cell r="AA41">
            <v>587.65059999376535</v>
          </cell>
          <cell r="AB41">
            <v>827.652000002563</v>
          </cell>
          <cell r="AC41">
            <v>1582.7600000053644</v>
          </cell>
          <cell r="AD41">
            <v>3972.8119999989867</v>
          </cell>
          <cell r="AE41">
            <v>27680.594179987907</v>
          </cell>
          <cell r="AF41">
            <v>1099.1284999959171</v>
          </cell>
          <cell r="AG41">
            <v>1238.2559999972582</v>
          </cell>
          <cell r="AH41">
            <v>2546.236490001902</v>
          </cell>
          <cell r="AI41">
            <v>887.23513999767601</v>
          </cell>
          <cell r="AJ41">
            <v>2946.824500001967</v>
          </cell>
          <cell r="AK41">
            <v>2665.1460000015795</v>
          </cell>
          <cell r="AL41">
            <v>4504.8000000044703</v>
          </cell>
          <cell r="AM41">
            <v>1388.3000000007451</v>
          </cell>
          <cell r="AN41">
            <v>3300.5</v>
          </cell>
          <cell r="AO41">
            <v>4972.0447000004351</v>
          </cell>
          <cell r="AP41">
            <v>2095.3228500001132</v>
          </cell>
          <cell r="AQ41">
            <v>36.800000000745058</v>
          </cell>
          <cell r="AR41">
            <v>29453.209699988365</v>
          </cell>
          <cell r="AS41">
            <v>3360.288360003382</v>
          </cell>
          <cell r="AT41">
            <v>-7120.3363800048828</v>
          </cell>
          <cell r="AU41">
            <v>-50.686299998313189</v>
          </cell>
          <cell r="AV41">
            <v>1255.027179999277</v>
          </cell>
          <cell r="AW41">
            <v>3229.322700003162</v>
          </cell>
          <cell r="AX41">
            <v>1195.8124999962747</v>
          </cell>
          <cell r="AY41">
            <v>4336.3926999941468</v>
          </cell>
          <cell r="AZ41">
            <v>6666.8000000007451</v>
          </cell>
          <cell r="BA41">
            <v>2414.5</v>
          </cell>
          <cell r="BB41">
            <v>11306.10000000149</v>
          </cell>
          <cell r="BC41">
            <v>3248.6034399978817</v>
          </cell>
          <cell r="BD41">
            <v>-388.61449999734759</v>
          </cell>
          <cell r="BE41">
            <v>36323.705229997635</v>
          </cell>
          <cell r="BF41">
            <v>5191.1914400011301</v>
          </cell>
          <cell r="BG41">
            <v>312.86845000088215</v>
          </cell>
          <cell r="BH41">
            <v>-377.93349999934435</v>
          </cell>
          <cell r="BI41">
            <v>2994.3999999985099</v>
          </cell>
          <cell r="BJ41">
            <v>5051.4707399979234</v>
          </cell>
          <cell r="BK41">
            <v>1215.7583999969065</v>
          </cell>
          <cell r="BL41">
            <v>14091.934600003064</v>
          </cell>
          <cell r="BM41">
            <v>3272.5808400027454</v>
          </cell>
          <cell r="BN41">
            <v>1608.8000000007451</v>
          </cell>
          <cell r="BO41">
            <v>1973.9353599995375</v>
          </cell>
          <cell r="BP41">
            <v>2124.5575000010431</v>
          </cell>
          <cell r="BQ41">
            <v>-1135.8585999980569</v>
          </cell>
          <cell r="BR41">
            <v>34967.813599944115</v>
          </cell>
          <cell r="BS41">
            <v>6933.1999999992549</v>
          </cell>
          <cell r="BT41">
            <v>5837.5066399984062</v>
          </cell>
          <cell r="BU41">
            <v>4458.8892399966717</v>
          </cell>
          <cell r="BV41">
            <v>211.86312000267208</v>
          </cell>
          <cell r="BW41">
            <v>3183.3607999999076</v>
          </cell>
          <cell r="BX41">
            <v>1055.472000002861</v>
          </cell>
          <cell r="BY41">
            <v>3355.3709999993443</v>
          </cell>
          <cell r="BZ41">
            <v>2476.8220000006258</v>
          </cell>
          <cell r="CA41">
            <v>2520.7096000015736</v>
          </cell>
          <cell r="CB41">
            <v>2337.1995999962091</v>
          </cell>
          <cell r="CC41">
            <v>2331.1191999986768</v>
          </cell>
          <cell r="CD41">
            <v>266.30040000006557</v>
          </cell>
          <cell r="CE41">
            <v>49827.077939987183</v>
          </cell>
          <cell r="CF41">
            <v>-4364.007500000298</v>
          </cell>
          <cell r="CG41">
            <v>2991.8381500020623</v>
          </cell>
          <cell r="CH41">
            <v>7733.0419999994338</v>
          </cell>
          <cell r="CI41">
            <v>3223.730000000447</v>
          </cell>
          <cell r="CJ41">
            <v>3990.7754999995232</v>
          </cell>
          <cell r="CK41">
            <v>2287.9234999977052</v>
          </cell>
          <cell r="CL41">
            <v>6997.2938399985433</v>
          </cell>
          <cell r="CM41">
            <v>7463.6999999992549</v>
          </cell>
          <cell r="CN41">
            <v>4277.6022000014782</v>
          </cell>
          <cell r="CO41">
            <v>3288</v>
          </cell>
          <cell r="CP41">
            <v>5590.3872499987483</v>
          </cell>
          <cell r="CQ41">
            <v>6346.7930000051856</v>
          </cell>
          <cell r="CR41">
            <v>47772.479280054569</v>
          </cell>
          <cell r="CS41">
            <v>-1537.5</v>
          </cell>
          <cell r="CT41">
            <v>1868.7541000023484</v>
          </cell>
          <cell r="CU41">
            <v>4270.1371800005436</v>
          </cell>
          <cell r="CV41">
            <v>3482.3000000007451</v>
          </cell>
          <cell r="CW41">
            <v>5927.0747999995947</v>
          </cell>
          <cell r="CX41">
            <v>15625.688799999654</v>
          </cell>
          <cell r="CY41">
            <v>4178.9600000008941</v>
          </cell>
          <cell r="CZ41">
            <v>3359.5008000060916</v>
          </cell>
          <cell r="DA41">
            <v>2198.6999999992549</v>
          </cell>
          <cell r="DB41">
            <v>2684.7999999970198</v>
          </cell>
          <cell r="DC41">
            <v>6068.6950000077486</v>
          </cell>
          <cell r="DD41">
            <v>-354.63140000402927</v>
          </cell>
          <cell r="DE41">
            <v>58157.138720035553</v>
          </cell>
          <cell r="DF41">
            <v>2155.7065000012517</v>
          </cell>
          <cell r="DG41">
            <v>5903.9764000102878</v>
          </cell>
          <cell r="DH41">
            <v>4675.3807000033557</v>
          </cell>
          <cell r="DI41">
            <v>3048.8999999985099</v>
          </cell>
          <cell r="DJ41">
            <v>6207.7999999970198</v>
          </cell>
          <cell r="DK41">
            <v>19997.37392000109</v>
          </cell>
          <cell r="DL41">
            <v>6816.5933999940753</v>
          </cell>
          <cell r="DM41">
            <v>-3065.2299999967217</v>
          </cell>
          <cell r="DN41">
            <v>3445.5</v>
          </cell>
          <cell r="DO41">
            <v>538</v>
          </cell>
          <cell r="DP41">
            <v>2056.4288000017405</v>
          </cell>
          <cell r="DQ41">
            <v>6376.7089999988675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</row>
        <row r="43">
          <cell r="F43">
            <v>2076.5932799950242</v>
          </cell>
          <cell r="G43">
            <v>2469.0748799964786</v>
          </cell>
          <cell r="H43">
            <v>2899.0417100004852</v>
          </cell>
          <cell r="I43">
            <v>1529.9695900026709</v>
          </cell>
          <cell r="J43">
            <v>2073.451400000602</v>
          </cell>
          <cell r="K43">
            <v>929.97629999928176</v>
          </cell>
          <cell r="L43">
            <v>6018.4092000052333</v>
          </cell>
          <cell r="M43">
            <v>-4012.5212000012398</v>
          </cell>
          <cell r="N43">
            <v>921.70000000298023</v>
          </cell>
          <cell r="O43">
            <v>1958.9560000002384</v>
          </cell>
          <cell r="P43">
            <v>1252.882500000298</v>
          </cell>
          <cell r="Q43">
            <v>4267.0766199976206</v>
          </cell>
          <cell r="R43">
            <v>39757.950100004673</v>
          </cell>
          <cell r="S43">
            <v>2242.0999999977648</v>
          </cell>
          <cell r="T43">
            <v>14824.282399997115</v>
          </cell>
          <cell r="U43">
            <v>2035.9263999983668</v>
          </cell>
          <cell r="V43">
            <v>3000.1809999961406</v>
          </cell>
          <cell r="W43">
            <v>3335.8760000020266</v>
          </cell>
          <cell r="X43">
            <v>1214.2560499981046</v>
          </cell>
          <cell r="Y43">
            <v>5395.0295499935746</v>
          </cell>
          <cell r="Z43">
            <v>739.42410000413656</v>
          </cell>
          <cell r="AA43">
            <v>587.65059999376535</v>
          </cell>
          <cell r="AB43">
            <v>827.652000002563</v>
          </cell>
          <cell r="AC43">
            <v>1582.7600000053644</v>
          </cell>
          <cell r="AD43">
            <v>3972.8119999989867</v>
          </cell>
          <cell r="AE43">
            <v>27680.594179987907</v>
          </cell>
          <cell r="AF43">
            <v>1099.1284999959171</v>
          </cell>
          <cell r="AG43">
            <v>1238.2559999972582</v>
          </cell>
          <cell r="AH43">
            <v>2546.236490001902</v>
          </cell>
          <cell r="AI43">
            <v>887.23513999767601</v>
          </cell>
          <cell r="AJ43">
            <v>2946.824500001967</v>
          </cell>
          <cell r="AK43">
            <v>2665.1460000015795</v>
          </cell>
          <cell r="AL43">
            <v>4504.8000000044703</v>
          </cell>
          <cell r="AM43">
            <v>1388.3000000007451</v>
          </cell>
          <cell r="AN43">
            <v>3300.5</v>
          </cell>
          <cell r="AO43">
            <v>4972.0447000004351</v>
          </cell>
          <cell r="AP43">
            <v>2095.3228500001132</v>
          </cell>
          <cell r="AQ43">
            <v>36.800000000745058</v>
          </cell>
          <cell r="AR43">
            <v>29453.209699988365</v>
          </cell>
          <cell r="AS43">
            <v>3360.288360003382</v>
          </cell>
          <cell r="AT43">
            <v>-7120.3363800048828</v>
          </cell>
          <cell r="AU43">
            <v>-50.686299998313189</v>
          </cell>
          <cell r="AV43">
            <v>1255.027179999277</v>
          </cell>
          <cell r="AW43">
            <v>3229.322700003162</v>
          </cell>
          <cell r="AX43">
            <v>1195.8124999962747</v>
          </cell>
          <cell r="AY43">
            <v>4336.3926999941468</v>
          </cell>
          <cell r="AZ43">
            <v>6666.8000000007451</v>
          </cell>
          <cell r="BA43">
            <v>2414.5</v>
          </cell>
          <cell r="BB43">
            <v>11306.10000000149</v>
          </cell>
          <cell r="BC43">
            <v>3248.6034399978817</v>
          </cell>
          <cell r="BD43">
            <v>-388.61449999734759</v>
          </cell>
          <cell r="BE43">
            <v>36323.705229997635</v>
          </cell>
          <cell r="BF43">
            <v>5191.1914400011301</v>
          </cell>
          <cell r="BG43">
            <v>312.86845000088215</v>
          </cell>
          <cell r="BH43">
            <v>-377.93349999934435</v>
          </cell>
          <cell r="BI43">
            <v>2994.3999999985099</v>
          </cell>
          <cell r="BJ43">
            <v>5051.4707399979234</v>
          </cell>
          <cell r="BK43">
            <v>1215.7583999969065</v>
          </cell>
          <cell r="BL43">
            <v>14091.934600003064</v>
          </cell>
          <cell r="BM43">
            <v>3272.5808400027454</v>
          </cell>
          <cell r="BN43">
            <v>1608.8000000007451</v>
          </cell>
          <cell r="BO43">
            <v>1973.9353599995375</v>
          </cell>
          <cell r="BP43">
            <v>2124.5575000010431</v>
          </cell>
          <cell r="BQ43">
            <v>-1135.8585999980569</v>
          </cell>
          <cell r="BR43">
            <v>34967.813599944115</v>
          </cell>
          <cell r="BS43">
            <v>6933.1999999992549</v>
          </cell>
          <cell r="BT43">
            <v>5837.5066399984062</v>
          </cell>
          <cell r="BU43">
            <v>4458.8892399966717</v>
          </cell>
          <cell r="BV43">
            <v>211.86312000267208</v>
          </cell>
          <cell r="BW43">
            <v>3183.3607999999076</v>
          </cell>
          <cell r="BX43">
            <v>1055.472000002861</v>
          </cell>
          <cell r="BY43">
            <v>3355.3709999993443</v>
          </cell>
          <cell r="BZ43">
            <v>2476.8220000006258</v>
          </cell>
          <cell r="CA43">
            <v>2520.7096000015736</v>
          </cell>
          <cell r="CB43">
            <v>2337.1995999962091</v>
          </cell>
          <cell r="CC43">
            <v>2331.1191999986768</v>
          </cell>
          <cell r="CD43">
            <v>266.30040000006557</v>
          </cell>
          <cell r="CE43">
            <v>49827.077939987183</v>
          </cell>
          <cell r="CF43">
            <v>-4364.007500000298</v>
          </cell>
          <cell r="CG43">
            <v>2991.8381500020623</v>
          </cell>
          <cell r="CH43">
            <v>7733.0419999994338</v>
          </cell>
          <cell r="CI43">
            <v>3223.730000000447</v>
          </cell>
          <cell r="CJ43">
            <v>3990.7754999995232</v>
          </cell>
          <cell r="CK43">
            <v>2287.9234999977052</v>
          </cell>
          <cell r="CL43">
            <v>6997.2938399985433</v>
          </cell>
          <cell r="CM43">
            <v>7463.6999999992549</v>
          </cell>
          <cell r="CN43">
            <v>4277.6022000014782</v>
          </cell>
          <cell r="CO43">
            <v>3288</v>
          </cell>
          <cell r="CP43">
            <v>5590.3872499987483</v>
          </cell>
          <cell r="CQ43">
            <v>6346.7930000051856</v>
          </cell>
          <cell r="CR43">
            <v>47772.479280054569</v>
          </cell>
          <cell r="CS43">
            <v>-1537.5</v>
          </cell>
          <cell r="CT43">
            <v>1868.7541000023484</v>
          </cell>
          <cell r="CU43">
            <v>4270.1371800005436</v>
          </cell>
          <cell r="CV43">
            <v>3482.3000000007451</v>
          </cell>
          <cell r="CW43">
            <v>5927.0747999995947</v>
          </cell>
          <cell r="CX43">
            <v>15625.688799999654</v>
          </cell>
          <cell r="CY43">
            <v>4178.9600000008941</v>
          </cell>
          <cell r="CZ43">
            <v>3359.5008000060916</v>
          </cell>
          <cell r="DA43">
            <v>2198.6999999992549</v>
          </cell>
          <cell r="DB43">
            <v>2684.7999999970198</v>
          </cell>
          <cell r="DC43">
            <v>6068.6950000077486</v>
          </cell>
          <cell r="DD43">
            <v>-354.63140000402927</v>
          </cell>
          <cell r="DE43">
            <v>58157.138720035553</v>
          </cell>
          <cell r="DF43">
            <v>2155.7065000012517</v>
          </cell>
          <cell r="DG43">
            <v>5903.9764000102878</v>
          </cell>
          <cell r="DH43">
            <v>4675.3807000033557</v>
          </cell>
          <cell r="DI43">
            <v>3048.8999999985099</v>
          </cell>
          <cell r="DJ43">
            <v>6207.7999999970198</v>
          </cell>
          <cell r="DK43">
            <v>19997.37392000109</v>
          </cell>
          <cell r="DL43">
            <v>6816.5933999940753</v>
          </cell>
          <cell r="DM43">
            <v>-3065.2299999967217</v>
          </cell>
          <cell r="DN43">
            <v>3445.5</v>
          </cell>
          <cell r="DO43">
            <v>538</v>
          </cell>
          <cell r="DP43">
            <v>2056.4288000017405</v>
          </cell>
          <cell r="DQ43">
            <v>6376.7089999988675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-695.98454175144434</v>
          </cell>
          <cell r="S50">
            <v>-21.393994499929249</v>
          </cell>
          <cell r="T50">
            <v>-95.43931410019286</v>
          </cell>
          <cell r="U50">
            <v>-52.169217000016943</v>
          </cell>
          <cell r="V50">
            <v>-70.732918000081554</v>
          </cell>
          <cell r="W50">
            <v>-194.58060023980215</v>
          </cell>
          <cell r="X50">
            <v>-51.500832210062072</v>
          </cell>
          <cell r="Y50">
            <v>-17.447226800024509</v>
          </cell>
          <cell r="Z50">
            <v>0</v>
          </cell>
          <cell r="AA50">
            <v>-80.73443099996075</v>
          </cell>
          <cell r="AB50">
            <v>-62.641705899965018</v>
          </cell>
          <cell r="AC50">
            <v>-27.905138999922201</v>
          </cell>
          <cell r="AD50">
            <v>-21.439162999857217</v>
          </cell>
          <cell r="AE50">
            <v>-493.29187469929457</v>
          </cell>
          <cell r="AF50">
            <v>-12.428220999892801</v>
          </cell>
          <cell r="AG50">
            <v>-76.769298000028357</v>
          </cell>
          <cell r="AH50">
            <v>-68.475739999907091</v>
          </cell>
          <cell r="AI50">
            <v>-111.18571619992144</v>
          </cell>
          <cell r="AJ50">
            <v>-66.856625270098448</v>
          </cell>
          <cell r="AK50">
            <v>-71.220217889873311</v>
          </cell>
          <cell r="AL50">
            <v>-2.8359175999648869</v>
          </cell>
          <cell r="AM50">
            <v>-22.947140999953263</v>
          </cell>
          <cell r="AN50">
            <v>-58.448604199802503</v>
          </cell>
          <cell r="AO50">
            <v>3.7140465599950403</v>
          </cell>
          <cell r="AP50">
            <v>4.7707999823614955E-2</v>
          </cell>
          <cell r="AQ50">
            <v>-5.8861480997875333</v>
          </cell>
          <cell r="AR50">
            <v>-686.69399248808622</v>
          </cell>
          <cell r="AS50">
            <v>-29.314028450287879</v>
          </cell>
          <cell r="AT50">
            <v>-71.071784500032663</v>
          </cell>
          <cell r="AU50">
            <v>-88.096737039973959</v>
          </cell>
          <cell r="AV50">
            <v>-92.764954099897295</v>
          </cell>
          <cell r="AW50">
            <v>-126.52501289988868</v>
          </cell>
          <cell r="AX50">
            <v>-28.162689000135288</v>
          </cell>
          <cell r="AY50">
            <v>-12.582734799943864</v>
          </cell>
          <cell r="AZ50">
            <v>-72.565108999959193</v>
          </cell>
          <cell r="BA50">
            <v>-43.83023800002411</v>
          </cell>
          <cell r="BB50">
            <v>-70.966698700096458</v>
          </cell>
          <cell r="BC50">
            <v>-30.216927000088617</v>
          </cell>
          <cell r="BD50">
            <v>-20.59707900043577</v>
          </cell>
          <cell r="BE50">
            <v>-97.528854120522738</v>
          </cell>
          <cell r="BF50">
            <v>0</v>
          </cell>
          <cell r="BG50">
            <v>0</v>
          </cell>
          <cell r="BH50">
            <v>0</v>
          </cell>
          <cell r="BI50">
            <v>-24.85432290006429</v>
          </cell>
          <cell r="BJ50">
            <v>-101.79635431990027</v>
          </cell>
          <cell r="BK50">
            <v>-15.808317999821156</v>
          </cell>
          <cell r="BL50">
            <v>-3.9945367001928389</v>
          </cell>
          <cell r="BM50">
            <v>0</v>
          </cell>
          <cell r="BN50">
            <v>0</v>
          </cell>
          <cell r="BO50">
            <v>48.924677800154313</v>
          </cell>
          <cell r="BP50">
            <v>0</v>
          </cell>
          <cell r="BQ50">
            <v>0</v>
          </cell>
          <cell r="BR50">
            <v>-199.82692130282521</v>
          </cell>
          <cell r="BS50">
            <v>0</v>
          </cell>
          <cell r="BT50">
            <v>0</v>
          </cell>
          <cell r="BU50">
            <v>0</v>
          </cell>
          <cell r="BV50">
            <v>-162.95922029996291</v>
          </cell>
          <cell r="BW50">
            <v>-13.350921999895945</v>
          </cell>
          <cell r="BX50">
            <v>-5.2386199999600649</v>
          </cell>
          <cell r="BY50">
            <v>-2.8984979998786002</v>
          </cell>
          <cell r="BZ50">
            <v>0</v>
          </cell>
          <cell r="CA50">
            <v>2.6912620000075549</v>
          </cell>
          <cell r="CB50">
            <v>-18.070923000341281</v>
          </cell>
          <cell r="CC50">
            <v>0</v>
          </cell>
          <cell r="CD50">
            <v>0</v>
          </cell>
          <cell r="CE50">
            <v>-156.25068624317646</v>
          </cell>
          <cell r="CF50">
            <v>0</v>
          </cell>
          <cell r="CG50">
            <v>0</v>
          </cell>
          <cell r="CH50">
            <v>-26.041520999977365</v>
          </cell>
          <cell r="CI50">
            <v>-6.2736649999860674</v>
          </cell>
          <cell r="CJ50">
            <v>-104.14621000015177</v>
          </cell>
          <cell r="CK50">
            <v>-14.738732700003311</v>
          </cell>
          <cell r="CL50">
            <v>0</v>
          </cell>
          <cell r="CM50">
            <v>-2.8926915399497375</v>
          </cell>
          <cell r="CN50">
            <v>-2.1578659999649972</v>
          </cell>
          <cell r="CO50">
            <v>0</v>
          </cell>
          <cell r="CP50">
            <v>0</v>
          </cell>
          <cell r="CQ50">
            <v>0</v>
          </cell>
          <cell r="CR50">
            <v>-210.24227567389607</v>
          </cell>
          <cell r="CS50">
            <v>0</v>
          </cell>
          <cell r="CT50">
            <v>-4.2814299999736249</v>
          </cell>
          <cell r="CU50">
            <v>0</v>
          </cell>
          <cell r="CV50">
            <v>-27.934110000031069</v>
          </cell>
          <cell r="CW50">
            <v>-97.648822849849239</v>
          </cell>
          <cell r="CX50">
            <v>-30.458875819807872</v>
          </cell>
          <cell r="CY50">
            <v>-23.132902000099421</v>
          </cell>
          <cell r="CZ50">
            <v>1.6014999999897555</v>
          </cell>
          <cell r="DA50">
            <v>-24.270539999939501</v>
          </cell>
          <cell r="DB50">
            <v>-4.117094999877736</v>
          </cell>
          <cell r="DC50">
            <v>0</v>
          </cell>
          <cell r="DD50">
            <v>0</v>
          </cell>
          <cell r="DE50">
            <v>-224.79834454506636</v>
          </cell>
          <cell r="DF50">
            <v>0</v>
          </cell>
          <cell r="DG50">
            <v>0</v>
          </cell>
          <cell r="DH50">
            <v>-2.2120209999848157</v>
          </cell>
          <cell r="DI50">
            <v>-67.142200399888679</v>
          </cell>
          <cell r="DJ50">
            <v>-58.711895600194111</v>
          </cell>
          <cell r="DK50">
            <v>-16.750464999815449</v>
          </cell>
          <cell r="DL50">
            <v>-41.391332739964128</v>
          </cell>
          <cell r="DM50">
            <v>1.9348142000380903</v>
          </cell>
          <cell r="DN50">
            <v>-32.798218999989331</v>
          </cell>
          <cell r="DO50">
            <v>-7.7270249999128282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</row>
        <row r="51">
          <cell r="F51">
            <v>0</v>
          </cell>
          <cell r="G51">
            <v>0</v>
          </cell>
          <cell r="H51">
            <v>127.10722575988621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160.46331218408886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</row>
        <row r="52">
          <cell r="F52">
            <v>0</v>
          </cell>
          <cell r="G52">
            <v>0</v>
          </cell>
          <cell r="H52">
            <v>34.836925923940726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31.695810655946843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</row>
        <row r="54">
          <cell r="F54">
            <v>0</v>
          </cell>
          <cell r="G54">
            <v>0</v>
          </cell>
          <cell r="H54">
            <v>108.53505955496803</v>
          </cell>
          <cell r="I54">
            <v>0</v>
          </cell>
          <cell r="J54">
            <v>0</v>
          </cell>
          <cell r="K54">
            <v>52.462524989969097</v>
          </cell>
          <cell r="L54">
            <v>0</v>
          </cell>
          <cell r="M54">
            <v>0</v>
          </cell>
          <cell r="N54">
            <v>64.295102609903552</v>
          </cell>
          <cell r="O54">
            <v>63.11138660996221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167.04234893998364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</row>
        <row r="58">
          <cell r="F58">
            <v>0</v>
          </cell>
          <cell r="G58">
            <v>0</v>
          </cell>
          <cell r="H58">
            <v>27.72198999999091</v>
          </cell>
          <cell r="I58">
            <v>8.7078750000218861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44.226690000010421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</row>
        <row r="66"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</row>
        <row r="67"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</row>
        <row r="72"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</row>
        <row r="75"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</row>
        <row r="76"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</row>
        <row r="78"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</row>
        <row r="81">
          <cell r="F81">
            <v>0</v>
          </cell>
          <cell r="G81">
            <v>0</v>
          </cell>
          <cell r="H81">
            <v>298.20120123960078</v>
          </cell>
          <cell r="I81">
            <v>8.7078749984502792</v>
          </cell>
          <cell r="J81">
            <v>0</v>
          </cell>
          <cell r="K81">
            <v>52.462524991482496</v>
          </cell>
          <cell r="L81">
            <v>0</v>
          </cell>
          <cell r="M81">
            <v>0</v>
          </cell>
          <cell r="N81">
            <v>64.29510261118412</v>
          </cell>
          <cell r="O81">
            <v>466.53954838961363</v>
          </cell>
          <cell r="P81">
            <v>0</v>
          </cell>
          <cell r="Q81">
            <v>0</v>
          </cell>
          <cell r="R81">
            <v>-695.98454177379608</v>
          </cell>
          <cell r="S81">
            <v>-21.393994500860572</v>
          </cell>
          <cell r="T81">
            <v>-95.439314099028707</v>
          </cell>
          <cell r="U81">
            <v>-52.169216999784112</v>
          </cell>
          <cell r="V81">
            <v>-70.732917999848723</v>
          </cell>
          <cell r="W81">
            <v>-194.58060024119914</v>
          </cell>
          <cell r="X81">
            <v>-51.500832211226225</v>
          </cell>
          <cell r="Y81">
            <v>-17.447226800024509</v>
          </cell>
          <cell r="Z81">
            <v>0</v>
          </cell>
          <cell r="AA81">
            <v>-80.734431000426412</v>
          </cell>
          <cell r="AB81">
            <v>-62.641705900430679</v>
          </cell>
          <cell r="AC81">
            <v>-27.905138999223709</v>
          </cell>
          <cell r="AD81">
            <v>-21.439162999391556</v>
          </cell>
          <cell r="AE81">
            <v>-493.29187470674515</v>
          </cell>
          <cell r="AF81">
            <v>-12.428220998495817</v>
          </cell>
          <cell r="AG81">
            <v>-76.769298000261188</v>
          </cell>
          <cell r="AH81">
            <v>-68.475740000605583</v>
          </cell>
          <cell r="AI81">
            <v>-111.18571620061994</v>
          </cell>
          <cell r="AJ81">
            <v>-66.856625270098448</v>
          </cell>
          <cell r="AK81">
            <v>-71.220217889174819</v>
          </cell>
          <cell r="AL81">
            <v>-2.8359175994992256</v>
          </cell>
          <cell r="AM81">
            <v>-22.947141001001</v>
          </cell>
          <cell r="AN81">
            <v>-58.448604200035334</v>
          </cell>
          <cell r="AO81">
            <v>3.7140465602278709</v>
          </cell>
          <cell r="AP81">
            <v>4.7707999125123024E-2</v>
          </cell>
          <cell r="AQ81">
            <v>-5.8861480988562107</v>
          </cell>
          <cell r="AR81">
            <v>-686.69399248063564</v>
          </cell>
          <cell r="AS81">
            <v>-29.314028449356556</v>
          </cell>
          <cell r="AT81">
            <v>-71.071784500032663</v>
          </cell>
          <cell r="AU81">
            <v>-88.09673704020679</v>
          </cell>
          <cell r="AV81">
            <v>-92.764954099431634</v>
          </cell>
          <cell r="AW81">
            <v>-126.52501289919019</v>
          </cell>
          <cell r="AX81">
            <v>-28.162688998505473</v>
          </cell>
          <cell r="AY81">
            <v>-12.582734800875187</v>
          </cell>
          <cell r="AZ81">
            <v>-72.565108999609947</v>
          </cell>
          <cell r="BA81">
            <v>-43.830237999558449</v>
          </cell>
          <cell r="BB81">
            <v>-70.966698698699474</v>
          </cell>
          <cell r="BC81">
            <v>-30.21692700125277</v>
          </cell>
          <cell r="BD81">
            <v>-20.597079001367092</v>
          </cell>
          <cell r="BE81">
            <v>-97.528854116797447</v>
          </cell>
          <cell r="BF81">
            <v>0</v>
          </cell>
          <cell r="BG81">
            <v>0</v>
          </cell>
          <cell r="BH81">
            <v>0</v>
          </cell>
          <cell r="BI81">
            <v>-24.854322899132967</v>
          </cell>
          <cell r="BJ81">
            <v>-101.79635431990027</v>
          </cell>
          <cell r="BK81">
            <v>-15.808318000286818</v>
          </cell>
          <cell r="BL81">
            <v>-3.9945366997271776</v>
          </cell>
          <cell r="BM81">
            <v>0</v>
          </cell>
          <cell r="BN81">
            <v>0</v>
          </cell>
          <cell r="BO81">
            <v>48.924677800387144</v>
          </cell>
          <cell r="BP81">
            <v>0</v>
          </cell>
          <cell r="BQ81">
            <v>0</v>
          </cell>
          <cell r="BR81">
            <v>-199.82692131400108</v>
          </cell>
          <cell r="BS81">
            <v>0</v>
          </cell>
          <cell r="BT81">
            <v>0</v>
          </cell>
          <cell r="BU81">
            <v>0</v>
          </cell>
          <cell r="BV81">
            <v>-162.95922030135989</v>
          </cell>
          <cell r="BW81">
            <v>-13.35092200152576</v>
          </cell>
          <cell r="BX81">
            <v>-5.2386199999600649</v>
          </cell>
          <cell r="BY81">
            <v>-2.8984980024397373</v>
          </cell>
          <cell r="BZ81">
            <v>0</v>
          </cell>
          <cell r="CA81">
            <v>2.691261999309063</v>
          </cell>
          <cell r="CB81">
            <v>-18.070923000574112</v>
          </cell>
          <cell r="CC81">
            <v>0</v>
          </cell>
          <cell r="CD81">
            <v>0</v>
          </cell>
          <cell r="CE81">
            <v>-156.2506862282753</v>
          </cell>
          <cell r="CF81">
            <v>0</v>
          </cell>
          <cell r="CG81">
            <v>0</v>
          </cell>
          <cell r="CH81">
            <v>-26.041520999744534</v>
          </cell>
          <cell r="CI81">
            <v>-6.2736649997532368</v>
          </cell>
          <cell r="CJ81">
            <v>-104.14620999991894</v>
          </cell>
          <cell r="CK81">
            <v>-14.738732699304819</v>
          </cell>
          <cell r="CL81">
            <v>0</v>
          </cell>
          <cell r="CM81">
            <v>-2.8926915396004915</v>
          </cell>
          <cell r="CN81">
            <v>-2.1578660011291504</v>
          </cell>
          <cell r="CO81">
            <v>0</v>
          </cell>
          <cell r="CP81">
            <v>0</v>
          </cell>
          <cell r="CQ81">
            <v>0</v>
          </cell>
          <cell r="CR81">
            <v>-210.24227565526962</v>
          </cell>
          <cell r="CS81">
            <v>0</v>
          </cell>
          <cell r="CT81">
            <v>-4.2814300004392862</v>
          </cell>
          <cell r="CU81">
            <v>0</v>
          </cell>
          <cell r="CV81">
            <v>-27.934110000729561</v>
          </cell>
          <cell r="CW81">
            <v>-97.648822849616408</v>
          </cell>
          <cell r="CX81">
            <v>-30.458875820040703</v>
          </cell>
          <cell r="CY81">
            <v>-23.132902000099421</v>
          </cell>
          <cell r="CZ81">
            <v>1.6014999989420176</v>
          </cell>
          <cell r="DA81">
            <v>-24.270539999008179</v>
          </cell>
          <cell r="DB81">
            <v>-4.117094999179244</v>
          </cell>
          <cell r="DC81">
            <v>0</v>
          </cell>
          <cell r="DD81">
            <v>0</v>
          </cell>
          <cell r="DE81">
            <v>-224.79834461212158</v>
          </cell>
          <cell r="DF81">
            <v>0</v>
          </cell>
          <cell r="DG81">
            <v>0</v>
          </cell>
          <cell r="DH81">
            <v>-2.2120210006833076</v>
          </cell>
          <cell r="DI81">
            <v>-67.142200399190187</v>
          </cell>
          <cell r="DJ81">
            <v>-58.711895599961281</v>
          </cell>
          <cell r="DK81">
            <v>-16.75046500004828</v>
          </cell>
          <cell r="DL81">
            <v>-41.391332739964128</v>
          </cell>
          <cell r="DM81">
            <v>1.9348142016679049</v>
          </cell>
          <cell r="DN81">
            <v>-32.798218995332718</v>
          </cell>
          <cell r="DO81">
            <v>-7.7270250022411346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</row>
        <row r="85"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</row>
        <row r="88"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</row>
        <row r="90"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</row>
        <row r="95"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</row>
        <row r="98"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</row>
        <row r="100"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</row>
        <row r="102"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</row>
        <row r="103"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</row>
        <row r="104"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</row>
        <row r="106"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</row>
        <row r="109"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</row>
        <row r="118"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</row>
        <row r="119"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</row>
        <row r="121"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</row>
        <row r="122"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</row>
        <row r="123"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</row>
        <row r="125"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</row>
        <row r="126"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</row>
        <row r="128"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</row>
        <row r="129"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</row>
        <row r="130"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</row>
        <row r="131"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</row>
        <row r="132"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</row>
        <row r="133"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</row>
        <row r="134"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</row>
        <row r="135"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</row>
        <row r="136"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</row>
        <row r="137"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</row>
        <row r="138"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</row>
        <row r="139"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</row>
        <row r="140"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</row>
        <row r="141"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</row>
        <row r="142"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</row>
        <row r="143"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</row>
        <row r="144"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</row>
        <row r="145"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</row>
        <row r="146"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</row>
        <row r="147"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</row>
        <row r="149"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</row>
        <row r="152"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</row>
        <row r="153"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</row>
        <row r="154"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</row>
        <row r="155"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</row>
        <row r="157"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</row>
        <row r="159">
          <cell r="F159">
            <v>0</v>
          </cell>
          <cell r="G159">
            <v>0</v>
          </cell>
          <cell r="H159">
            <v>298.20120124518871</v>
          </cell>
          <cell r="I159">
            <v>8.7078749984502792</v>
          </cell>
          <cell r="J159">
            <v>0</v>
          </cell>
          <cell r="K159">
            <v>52.462524995207787</v>
          </cell>
          <cell r="L159">
            <v>0</v>
          </cell>
          <cell r="M159">
            <v>0</v>
          </cell>
          <cell r="N159">
            <v>64.29510261118412</v>
          </cell>
          <cell r="O159">
            <v>466.53954838961363</v>
          </cell>
          <cell r="P159">
            <v>0</v>
          </cell>
          <cell r="Q159">
            <v>0</v>
          </cell>
          <cell r="R159">
            <v>-695.98454165458679</v>
          </cell>
          <cell r="S159">
            <v>-21.393994502723217</v>
          </cell>
          <cell r="T159">
            <v>-95.439314100891352</v>
          </cell>
          <cell r="U159">
            <v>-52.169217001646757</v>
          </cell>
          <cell r="V159">
            <v>-70.732918001711369</v>
          </cell>
          <cell r="W159">
            <v>-194.58060023933649</v>
          </cell>
          <cell r="X159">
            <v>-51.500832214951515</v>
          </cell>
          <cell r="Y159">
            <v>-17.447226792573929</v>
          </cell>
          <cell r="Z159">
            <v>0</v>
          </cell>
          <cell r="AA159">
            <v>-80.734430998563766</v>
          </cell>
          <cell r="AB159">
            <v>-62.641705900430679</v>
          </cell>
          <cell r="AC159">
            <v>-27.905138999223709</v>
          </cell>
          <cell r="AD159">
            <v>-21.439162999391556</v>
          </cell>
          <cell r="AE159">
            <v>-493.29187458753586</v>
          </cell>
          <cell r="AF159">
            <v>-12.428220998495817</v>
          </cell>
          <cell r="AG159">
            <v>-76.769297998398542</v>
          </cell>
          <cell r="AH159">
            <v>-68.475740000605583</v>
          </cell>
          <cell r="AI159">
            <v>-111.18571620061994</v>
          </cell>
          <cell r="AJ159">
            <v>-66.856625270098448</v>
          </cell>
          <cell r="AK159">
            <v>-71.220217891037464</v>
          </cell>
          <cell r="AL159">
            <v>-2.8359175994992256</v>
          </cell>
          <cell r="AM159">
            <v>-22.947140999138355</v>
          </cell>
          <cell r="AN159">
            <v>-58.448604200035334</v>
          </cell>
          <cell r="AO159">
            <v>3.7140465602278709</v>
          </cell>
          <cell r="AP159">
            <v>4.7707997262477875E-2</v>
          </cell>
          <cell r="AQ159">
            <v>-5.8861480951309204</v>
          </cell>
          <cell r="AR159">
            <v>-686.6939924955368</v>
          </cell>
          <cell r="AS159">
            <v>-29.314028449356556</v>
          </cell>
          <cell r="AT159">
            <v>-71.071784500032663</v>
          </cell>
          <cell r="AU159">
            <v>-88.096737042069435</v>
          </cell>
          <cell r="AV159">
            <v>-92.764954097568989</v>
          </cell>
          <cell r="AW159">
            <v>-126.52501289919019</v>
          </cell>
          <cell r="AX159">
            <v>-28.162689000368118</v>
          </cell>
          <cell r="AY159">
            <v>-12.582734800875187</v>
          </cell>
          <cell r="AZ159">
            <v>-72.565108999609947</v>
          </cell>
          <cell r="BA159">
            <v>-43.830237999558449</v>
          </cell>
          <cell r="BB159">
            <v>-70.966698698699474</v>
          </cell>
          <cell r="BC159">
            <v>-30.216927003115416</v>
          </cell>
          <cell r="BD159">
            <v>-20.597079001367092</v>
          </cell>
          <cell r="BE159">
            <v>-97.528854131698608</v>
          </cell>
          <cell r="BF159">
            <v>0</v>
          </cell>
          <cell r="BG159">
            <v>0</v>
          </cell>
          <cell r="BH159">
            <v>0</v>
          </cell>
          <cell r="BI159">
            <v>-24.854322902858257</v>
          </cell>
          <cell r="BJ159">
            <v>-101.79635431990027</v>
          </cell>
          <cell r="BK159">
            <v>-15.808318004012108</v>
          </cell>
          <cell r="BL159">
            <v>-3.9945367015898228</v>
          </cell>
          <cell r="BM159">
            <v>0</v>
          </cell>
          <cell r="BN159">
            <v>0</v>
          </cell>
          <cell r="BO159">
            <v>48.924677796661854</v>
          </cell>
          <cell r="BP159">
            <v>0</v>
          </cell>
          <cell r="BQ159">
            <v>0</v>
          </cell>
          <cell r="BR159">
            <v>-199.82692128419876</v>
          </cell>
          <cell r="BS159">
            <v>0</v>
          </cell>
          <cell r="BT159">
            <v>0</v>
          </cell>
          <cell r="BU159">
            <v>0</v>
          </cell>
          <cell r="BV159">
            <v>-162.9592202976346</v>
          </cell>
          <cell r="BW159">
            <v>-13.350922003388405</v>
          </cell>
          <cell r="BX159">
            <v>-5.23862000182271</v>
          </cell>
          <cell r="BY159">
            <v>-2.8984980024397373</v>
          </cell>
          <cell r="BZ159">
            <v>0</v>
          </cell>
          <cell r="CA159">
            <v>2.691261999309063</v>
          </cell>
          <cell r="CB159">
            <v>-18.070923000574112</v>
          </cell>
          <cell r="CC159">
            <v>0</v>
          </cell>
          <cell r="CD159">
            <v>0</v>
          </cell>
          <cell r="CE159">
            <v>-156.25068628787994</v>
          </cell>
          <cell r="CF159">
            <v>0</v>
          </cell>
          <cell r="CG159">
            <v>0</v>
          </cell>
          <cell r="CH159">
            <v>-26.041520997881889</v>
          </cell>
          <cell r="CI159">
            <v>-6.2736649960279465</v>
          </cell>
          <cell r="CJ159">
            <v>-104.14620999991894</v>
          </cell>
          <cell r="CK159">
            <v>-14.738732695579529</v>
          </cell>
          <cell r="CL159">
            <v>0</v>
          </cell>
          <cell r="CM159">
            <v>-2.8926915414631367</v>
          </cell>
          <cell r="CN159">
            <v>-2.1578660011291504</v>
          </cell>
          <cell r="CO159">
            <v>0</v>
          </cell>
          <cell r="CP159">
            <v>0</v>
          </cell>
          <cell r="CQ159">
            <v>0</v>
          </cell>
          <cell r="CR159">
            <v>-210.24227568507195</v>
          </cell>
          <cell r="CS159">
            <v>0</v>
          </cell>
          <cell r="CT159">
            <v>-4.2814300004392862</v>
          </cell>
          <cell r="CU159">
            <v>0</v>
          </cell>
          <cell r="CV159">
            <v>-27.934110000729561</v>
          </cell>
          <cell r="CW159">
            <v>-97.648822849616408</v>
          </cell>
          <cell r="CX159">
            <v>-30.458875820040703</v>
          </cell>
          <cell r="CY159">
            <v>-23.132902000099421</v>
          </cell>
          <cell r="CZ159">
            <v>1.6014999989420176</v>
          </cell>
          <cell r="DA159">
            <v>-24.270539999008179</v>
          </cell>
          <cell r="DB159">
            <v>-4.1170950010418892</v>
          </cell>
          <cell r="DC159">
            <v>0</v>
          </cell>
          <cell r="DD159">
            <v>0</v>
          </cell>
          <cell r="DE159">
            <v>-224.79834461212158</v>
          </cell>
          <cell r="DF159">
            <v>0</v>
          </cell>
          <cell r="DG159">
            <v>0</v>
          </cell>
          <cell r="DH159">
            <v>-2.2120210006833076</v>
          </cell>
          <cell r="DI159">
            <v>-67.142200399190187</v>
          </cell>
          <cell r="DJ159">
            <v>-58.711895599961281</v>
          </cell>
          <cell r="DK159">
            <v>-16.750465001910925</v>
          </cell>
          <cell r="DL159">
            <v>-41.391332741826773</v>
          </cell>
          <cell r="DM159">
            <v>1.9348141998052597</v>
          </cell>
          <cell r="DN159">
            <v>-32.798218995332718</v>
          </cell>
          <cell r="DO159">
            <v>-7.7270250022411346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</row>
        <row r="162"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</row>
        <row r="163"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</row>
        <row r="164"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</row>
        <row r="165"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</row>
        <row r="166"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</row>
        <row r="167"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</row>
        <row r="168"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</row>
        <row r="170"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</row>
        <row r="171"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</row>
        <row r="177"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</row>
        <row r="178"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</row>
        <row r="179"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</row>
        <row r="180"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</row>
        <row r="181"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</row>
        <row r="182"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</row>
        <row r="183"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</row>
        <row r="184"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</row>
        <row r="186"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</row>
        <row r="189">
          <cell r="F189">
            <v>693.3399999999674</v>
          </cell>
          <cell r="G189">
            <v>0</v>
          </cell>
          <cell r="H189">
            <v>675.76999999990221</v>
          </cell>
          <cell r="I189">
            <v>273.74700000000303</v>
          </cell>
          <cell r="J189">
            <v>-130.83100000000559</v>
          </cell>
          <cell r="K189">
            <v>313.21400000000722</v>
          </cell>
          <cell r="L189">
            <v>954.86999999999534</v>
          </cell>
          <cell r="M189">
            <v>138.17999999999302</v>
          </cell>
          <cell r="N189">
            <v>-96.945999999999913</v>
          </cell>
          <cell r="O189">
            <v>-174.4429999999993</v>
          </cell>
          <cell r="P189">
            <v>720.52999999991152</v>
          </cell>
          <cell r="Q189">
            <v>-44.725000000005821</v>
          </cell>
          <cell r="R189">
            <v>-3119.4749999991618</v>
          </cell>
          <cell r="S189">
            <v>-792.29999999993015</v>
          </cell>
          <cell r="T189">
            <v>276.6359999999986</v>
          </cell>
          <cell r="U189">
            <v>-301.6600000000326</v>
          </cell>
          <cell r="V189">
            <v>-394.3750000000291</v>
          </cell>
          <cell r="W189">
            <v>-86.967000000004191</v>
          </cell>
          <cell r="X189">
            <v>-91.49100000000908</v>
          </cell>
          <cell r="Y189">
            <v>949.41999999980908</v>
          </cell>
          <cell r="Z189">
            <v>-1434.9089999999851</v>
          </cell>
          <cell r="AA189">
            <v>-11.689000000000306</v>
          </cell>
          <cell r="AB189">
            <v>110.27700000000186</v>
          </cell>
          <cell r="AC189">
            <v>-551.84200000000419</v>
          </cell>
          <cell r="AD189">
            <v>-790.57500000001164</v>
          </cell>
          <cell r="AE189">
            <v>-10249.569199999329</v>
          </cell>
          <cell r="AF189">
            <v>-455.9539999999688</v>
          </cell>
          <cell r="AG189">
            <v>-366.64999999996508</v>
          </cell>
          <cell r="AH189">
            <v>-6606.4100000000326</v>
          </cell>
          <cell r="AI189">
            <v>-43.391200000000026</v>
          </cell>
          <cell r="AJ189">
            <v>-195.67999999999302</v>
          </cell>
          <cell r="AK189">
            <v>-5.5179999999963911</v>
          </cell>
          <cell r="AL189">
            <v>-1585.3499999999767</v>
          </cell>
          <cell r="AM189">
            <v>520.13999999998487</v>
          </cell>
          <cell r="AN189">
            <v>431.5</v>
          </cell>
          <cell r="AO189">
            <v>-74.89600000000064</v>
          </cell>
          <cell r="AP189">
            <v>-1732.7579999999871</v>
          </cell>
          <cell r="AQ189">
            <v>-134.6019999999844</v>
          </cell>
          <cell r="AR189">
            <v>-2566.2538000005297</v>
          </cell>
          <cell r="AS189">
            <v>5060.6049999999814</v>
          </cell>
          <cell r="AT189">
            <v>-7741.9235999999801</v>
          </cell>
          <cell r="AU189">
            <v>393.09999999997672</v>
          </cell>
          <cell r="AV189">
            <v>-209.6929999999702</v>
          </cell>
          <cell r="AW189">
            <v>-296.45699999999488</v>
          </cell>
          <cell r="AX189">
            <v>31.001000000018394</v>
          </cell>
          <cell r="AY189">
            <v>-149.57499999995343</v>
          </cell>
          <cell r="AZ189">
            <v>1537.7178000000131</v>
          </cell>
          <cell r="BA189">
            <v>0</v>
          </cell>
          <cell r="BB189">
            <v>-36.983000000000175</v>
          </cell>
          <cell r="BC189">
            <v>-95.885999999984051</v>
          </cell>
          <cell r="BD189">
            <v>-1058.1599999999962</v>
          </cell>
          <cell r="BE189">
            <v>133.25320000108331</v>
          </cell>
          <cell r="BF189">
            <v>-1131.3499999999767</v>
          </cell>
          <cell r="BG189">
            <v>1075.0899999999674</v>
          </cell>
          <cell r="BH189">
            <v>496.29000000003725</v>
          </cell>
          <cell r="BI189">
            <v>33.438999999954831</v>
          </cell>
          <cell r="BJ189">
            <v>157.47499999997672</v>
          </cell>
          <cell r="BK189">
            <v>28.796000000002095</v>
          </cell>
          <cell r="BL189">
            <v>-1798.449999999837</v>
          </cell>
          <cell r="BM189">
            <v>487.3302000000258</v>
          </cell>
          <cell r="BN189">
            <v>-56.401999999998225</v>
          </cell>
          <cell r="BO189">
            <v>-243.83099999999104</v>
          </cell>
          <cell r="BP189">
            <v>1138.4800000000396</v>
          </cell>
          <cell r="BQ189">
            <v>-53.614000000001397</v>
          </cell>
          <cell r="BR189">
            <v>2744.4055299991742</v>
          </cell>
          <cell r="BS189">
            <v>256.87000000011176</v>
          </cell>
          <cell r="BT189">
            <v>1801.7889999999898</v>
          </cell>
          <cell r="BU189">
            <v>1702.839999999851</v>
          </cell>
          <cell r="BV189">
            <v>-300.35599999991246</v>
          </cell>
          <cell r="BW189">
            <v>-241.02400000003399</v>
          </cell>
          <cell r="BX189">
            <v>-502.75</v>
          </cell>
          <cell r="BY189">
            <v>-427.94999999995343</v>
          </cell>
          <cell r="BZ189">
            <v>1320.5899999999965</v>
          </cell>
          <cell r="CA189">
            <v>576.74352999999974</v>
          </cell>
          <cell r="CB189">
            <v>-744.34700000000885</v>
          </cell>
          <cell r="CC189">
            <v>-262.02000000001863</v>
          </cell>
          <cell r="CD189">
            <v>-435.97999999999593</v>
          </cell>
          <cell r="CE189">
            <v>2388.8385000005364</v>
          </cell>
          <cell r="CF189">
            <v>5926.2050000000745</v>
          </cell>
          <cell r="CG189">
            <v>18.818000000028405</v>
          </cell>
          <cell r="CH189">
            <v>-31.719999999855645</v>
          </cell>
          <cell r="CI189">
            <v>-278.75499999997555</v>
          </cell>
          <cell r="CJ189">
            <v>-554.01000000012573</v>
          </cell>
          <cell r="CK189">
            <v>-1019.460000000021</v>
          </cell>
          <cell r="CL189">
            <v>-902.39000000001397</v>
          </cell>
          <cell r="CM189">
            <v>240.84299999999348</v>
          </cell>
          <cell r="CN189">
            <v>530.97400000000198</v>
          </cell>
          <cell r="CO189">
            <v>-13.215500000000247</v>
          </cell>
          <cell r="CP189">
            <v>-82.350999999995111</v>
          </cell>
          <cell r="CQ189">
            <v>-1446.1000000000349</v>
          </cell>
          <cell r="CR189">
            <v>-2832.7941999994218</v>
          </cell>
          <cell r="CS189">
            <v>-183.52999999999884</v>
          </cell>
          <cell r="CT189">
            <v>-373.89099999998871</v>
          </cell>
          <cell r="CU189">
            <v>-1946.4599999998463</v>
          </cell>
          <cell r="CV189">
            <v>-201.25999999999476</v>
          </cell>
          <cell r="CW189">
            <v>-702.62500000005821</v>
          </cell>
          <cell r="CX189">
            <v>314.2899999999936</v>
          </cell>
          <cell r="CY189">
            <v>246.22199999997974</v>
          </cell>
          <cell r="CZ189">
            <v>-165.66299999999865</v>
          </cell>
          <cell r="DA189">
            <v>0</v>
          </cell>
          <cell r="DB189">
            <v>-16.726199999999835</v>
          </cell>
          <cell r="DC189">
            <v>-370.3859999999986</v>
          </cell>
          <cell r="DD189">
            <v>567.23500000001513</v>
          </cell>
          <cell r="DE189">
            <v>-5497.8559200000018</v>
          </cell>
          <cell r="DF189">
            <v>-602.31499999994412</v>
          </cell>
          <cell r="DG189">
            <v>-373.36999999999534</v>
          </cell>
          <cell r="DH189">
            <v>-1080.520000000135</v>
          </cell>
          <cell r="DI189">
            <v>-1527.1749999999956</v>
          </cell>
          <cell r="DJ189">
            <v>-775.15999999997439</v>
          </cell>
          <cell r="DK189">
            <v>423.09999999999127</v>
          </cell>
          <cell r="DL189">
            <v>-102.09999999997672</v>
          </cell>
          <cell r="DM189">
            <v>-138.52790000000095</v>
          </cell>
          <cell r="DN189">
            <v>0</v>
          </cell>
          <cell r="DO189">
            <v>-163.08802</v>
          </cell>
          <cell r="DP189">
            <v>-700.23000000003958</v>
          </cell>
          <cell r="DQ189">
            <v>-458.47000000003027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</row>
        <row r="190">
          <cell r="F190">
            <v>-535.27999999999884</v>
          </cell>
          <cell r="G190">
            <v>-588.59000000002561</v>
          </cell>
          <cell r="H190">
            <v>-791.59999999997672</v>
          </cell>
          <cell r="I190">
            <v>-1074.7000000000116</v>
          </cell>
          <cell r="J190">
            <v>-496.43600000000151</v>
          </cell>
          <cell r="K190">
            <v>114.48600000000442</v>
          </cell>
          <cell r="L190">
            <v>-1912.4000000001397</v>
          </cell>
          <cell r="M190">
            <v>-4572.5</v>
          </cell>
          <cell r="N190">
            <v>-113.14000000000306</v>
          </cell>
          <cell r="O190">
            <v>-61.700000000186265</v>
          </cell>
          <cell r="P190">
            <v>-822.5</v>
          </cell>
          <cell r="Q190">
            <v>-582.60000000009313</v>
          </cell>
          <cell r="R190">
            <v>1690.4570000004023</v>
          </cell>
          <cell r="S190">
            <v>-1681.5</v>
          </cell>
          <cell r="T190">
            <v>14282.700000000186</v>
          </cell>
          <cell r="U190">
            <v>-1152.5999999999767</v>
          </cell>
          <cell r="V190">
            <v>-2071.1200000001118</v>
          </cell>
          <cell r="W190">
            <v>-308.21299999999974</v>
          </cell>
          <cell r="X190">
            <v>296</v>
          </cell>
          <cell r="Y190">
            <v>-76.600000000093132</v>
          </cell>
          <cell r="Z190">
            <v>-595.03999999997905</v>
          </cell>
          <cell r="AA190">
            <v>14.75</v>
          </cell>
          <cell r="AB190">
            <v>-2218.4000000000233</v>
          </cell>
          <cell r="AC190">
            <v>-2964.2200000000303</v>
          </cell>
          <cell r="AD190">
            <v>-1835.3000000000466</v>
          </cell>
          <cell r="AE190">
            <v>-15356.742000000551</v>
          </cell>
          <cell r="AF190">
            <v>-1219.5</v>
          </cell>
          <cell r="AG190">
            <v>-1403.1000000000931</v>
          </cell>
          <cell r="AH190">
            <v>-875.94999999995343</v>
          </cell>
          <cell r="AI190">
            <v>-2937.2399999999907</v>
          </cell>
          <cell r="AJ190">
            <v>-337.02199999999721</v>
          </cell>
          <cell r="AK190">
            <v>-198.02999999999884</v>
          </cell>
          <cell r="AL190">
            <v>-566.10000000009313</v>
          </cell>
          <cell r="AM190">
            <v>8.1899999999441206</v>
          </cell>
          <cell r="AN190">
            <v>327.65000000000873</v>
          </cell>
          <cell r="AO190">
            <v>-5401.9399999999441</v>
          </cell>
          <cell r="AP190">
            <v>-315.70000000006985</v>
          </cell>
          <cell r="AQ190">
            <v>-2438</v>
          </cell>
          <cell r="AR190">
            <v>-14511.080999998376</v>
          </cell>
          <cell r="AS190">
            <v>-520.12999999994645</v>
          </cell>
          <cell r="AT190">
            <v>-3429.4399999999441</v>
          </cell>
          <cell r="AU190">
            <v>-1238.4000000000233</v>
          </cell>
          <cell r="AV190">
            <v>-6333.0999999999767</v>
          </cell>
          <cell r="AW190">
            <v>-1.8669999999983702</v>
          </cell>
          <cell r="AX190">
            <v>295.46600000000035</v>
          </cell>
          <cell r="AY190">
            <v>-831.5</v>
          </cell>
          <cell r="AZ190">
            <v>-916.69999999995343</v>
          </cell>
          <cell r="BA190">
            <v>371.29000000000815</v>
          </cell>
          <cell r="BB190">
            <v>1194.1999999999534</v>
          </cell>
          <cell r="BC190">
            <v>-2605.6999999999534</v>
          </cell>
          <cell r="BD190">
            <v>-495.20000000018626</v>
          </cell>
          <cell r="BE190">
            <v>-17894.256999999285</v>
          </cell>
          <cell r="BF190">
            <v>-984.82000000000698</v>
          </cell>
          <cell r="BG190">
            <v>-1893.6000000000931</v>
          </cell>
          <cell r="BH190">
            <v>-2693.8000000000466</v>
          </cell>
          <cell r="BI190">
            <v>-2944.5</v>
          </cell>
          <cell r="BJ190">
            <v>-321.62999999999738</v>
          </cell>
          <cell r="BK190">
            <v>289.4629999999961</v>
          </cell>
          <cell r="BL190">
            <v>-871</v>
          </cell>
          <cell r="BM190">
            <v>-213.89999999990687</v>
          </cell>
          <cell r="BN190">
            <v>-5.870000000053551</v>
          </cell>
          <cell r="BO190">
            <v>-2116</v>
          </cell>
          <cell r="BP190">
            <v>-2669</v>
          </cell>
          <cell r="BQ190">
            <v>-3469.5999999996275</v>
          </cell>
          <cell r="BR190">
            <v>-14791.10000000149</v>
          </cell>
          <cell r="BS190">
            <v>-1986.8000000000466</v>
          </cell>
          <cell r="BT190">
            <v>-1515.7000000001863</v>
          </cell>
          <cell r="BU190">
            <v>-1895.5999999998603</v>
          </cell>
          <cell r="BV190">
            <v>-2421.6999999999534</v>
          </cell>
          <cell r="BW190">
            <v>-639.83999999999651</v>
          </cell>
          <cell r="BX190">
            <v>320.26999999998952</v>
          </cell>
          <cell r="BY190">
            <v>-520.5</v>
          </cell>
          <cell r="BZ190">
            <v>156.79999999981374</v>
          </cell>
          <cell r="CA190">
            <v>-53.929999999993015</v>
          </cell>
          <cell r="CB190">
            <v>-2186.5</v>
          </cell>
          <cell r="CC190">
            <v>-2088.7999999999302</v>
          </cell>
          <cell r="CD190">
            <v>-1958.7999999998137</v>
          </cell>
          <cell r="CE190">
            <v>-12349.14999999851</v>
          </cell>
          <cell r="CF190">
            <v>-2565.1999999999534</v>
          </cell>
          <cell r="CG190">
            <v>-3230.5</v>
          </cell>
          <cell r="CH190">
            <v>-1299</v>
          </cell>
          <cell r="CI190">
            <v>-3107.9000000000233</v>
          </cell>
          <cell r="CJ190">
            <v>-345.38999999998487</v>
          </cell>
          <cell r="CK190">
            <v>376.80000000004657</v>
          </cell>
          <cell r="CL190">
            <v>394.5</v>
          </cell>
          <cell r="CM190">
            <v>1702.5</v>
          </cell>
          <cell r="CN190">
            <v>85.940000000002328</v>
          </cell>
          <cell r="CO190">
            <v>-516</v>
          </cell>
          <cell r="CP190">
            <v>-2685.3999999999069</v>
          </cell>
          <cell r="CQ190">
            <v>-1159.5</v>
          </cell>
          <cell r="CR190">
            <v>-20062.939999999478</v>
          </cell>
          <cell r="CS190">
            <v>-2427</v>
          </cell>
          <cell r="CT190">
            <v>-1353.7000000001863</v>
          </cell>
          <cell r="CU190">
            <v>-1545</v>
          </cell>
          <cell r="CV190">
            <v>-3196.7399999999907</v>
          </cell>
          <cell r="CW190">
            <v>-543.77999999999884</v>
          </cell>
          <cell r="CX190">
            <v>-124.1600000000326</v>
          </cell>
          <cell r="CY190">
            <v>-1228.7999999998137</v>
          </cell>
          <cell r="CZ190">
            <v>482.5</v>
          </cell>
          <cell r="DA190">
            <v>226.94000000000233</v>
          </cell>
          <cell r="DB190">
            <v>-4940.5</v>
          </cell>
          <cell r="DC190">
            <v>-2902</v>
          </cell>
          <cell r="DD190">
            <v>-2510.7000000001863</v>
          </cell>
          <cell r="DE190">
            <v>-37650.679999995977</v>
          </cell>
          <cell r="DF190">
            <v>-7642.5</v>
          </cell>
          <cell r="DG190">
            <v>-3781.7999999998137</v>
          </cell>
          <cell r="DH190">
            <v>-3664.6000000000931</v>
          </cell>
          <cell r="DI190">
            <v>-3147.6000000000931</v>
          </cell>
          <cell r="DJ190">
            <v>188.6699999999837</v>
          </cell>
          <cell r="DK190">
            <v>-785.6600000000326</v>
          </cell>
          <cell r="DL190">
            <v>-4731.5</v>
          </cell>
          <cell r="DM190">
            <v>-2818.2999999998137</v>
          </cell>
          <cell r="DN190">
            <v>416.91000000000349</v>
          </cell>
          <cell r="DO190">
            <v>-3635.5</v>
          </cell>
          <cell r="DP190">
            <v>-6461.7999999998137</v>
          </cell>
          <cell r="DQ190">
            <v>-1587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</row>
        <row r="191">
          <cell r="F191">
            <v>2162.6999999999534</v>
          </cell>
          <cell r="G191">
            <v>856.5999999998603</v>
          </cell>
          <cell r="H191">
            <v>-3218</v>
          </cell>
          <cell r="I191">
            <v>-2543.2999999998137</v>
          </cell>
          <cell r="J191">
            <v>-4414</v>
          </cell>
          <cell r="K191">
            <v>-6851.5999999996275</v>
          </cell>
          <cell r="L191">
            <v>-940.59999999962747</v>
          </cell>
          <cell r="M191">
            <v>-2155</v>
          </cell>
          <cell r="N191">
            <v>696.59999999962747</v>
          </cell>
          <cell r="O191">
            <v>-800.89999999990687</v>
          </cell>
          <cell r="P191">
            <v>5554</v>
          </cell>
          <cell r="Q191">
            <v>578.5</v>
          </cell>
          <cell r="R191">
            <v>-27255.69999999553</v>
          </cell>
          <cell r="S191">
            <v>-592.20000000018626</v>
          </cell>
          <cell r="T191">
            <v>-2676.2000000001863</v>
          </cell>
          <cell r="U191">
            <v>-2164</v>
          </cell>
          <cell r="V191">
            <v>-5109.7000000001863</v>
          </cell>
          <cell r="W191">
            <v>-6178</v>
          </cell>
          <cell r="X191">
            <v>-5425.5</v>
          </cell>
          <cell r="Y191">
            <v>-3272.5</v>
          </cell>
          <cell r="Z191">
            <v>-2841</v>
          </cell>
          <cell r="AA191">
            <v>-1668.5999999996275</v>
          </cell>
          <cell r="AB191">
            <v>-881</v>
          </cell>
          <cell r="AC191">
            <v>543.5</v>
          </cell>
          <cell r="AD191">
            <v>3009.5</v>
          </cell>
          <cell r="AE191">
            <v>-37158.900000013411</v>
          </cell>
          <cell r="AF191">
            <v>1174.7999999998137</v>
          </cell>
          <cell r="AG191">
            <v>-1441.2999999998137</v>
          </cell>
          <cell r="AH191">
            <v>-3334</v>
          </cell>
          <cell r="AI191">
            <v>-3372.7999999998137</v>
          </cell>
          <cell r="AJ191">
            <v>-9109.5</v>
          </cell>
          <cell r="AK191">
            <v>-5506</v>
          </cell>
          <cell r="AL191">
            <v>-6003.5</v>
          </cell>
          <cell r="AM191">
            <v>-1921</v>
          </cell>
          <cell r="AN191">
            <v>-2052.4000000003725</v>
          </cell>
          <cell r="AO191">
            <v>-963.20000000018626</v>
          </cell>
          <cell r="AP191">
            <v>1320</v>
          </cell>
          <cell r="AQ191">
            <v>-5950</v>
          </cell>
          <cell r="AR191">
            <v>-42981.69999999553</v>
          </cell>
          <cell r="AS191">
            <v>-3986.7000000001863</v>
          </cell>
          <cell r="AT191">
            <v>2048</v>
          </cell>
          <cell r="AU191">
            <v>-4811</v>
          </cell>
          <cell r="AV191">
            <v>-3252</v>
          </cell>
          <cell r="AW191">
            <v>-8516.5</v>
          </cell>
          <cell r="AX191">
            <v>-3818</v>
          </cell>
          <cell r="AY191">
            <v>-2143</v>
          </cell>
          <cell r="AZ191">
            <v>-4734</v>
          </cell>
          <cell r="BA191">
            <v>-1383.5</v>
          </cell>
          <cell r="BB191">
            <v>-3659.8000000000466</v>
          </cell>
          <cell r="BC191">
            <v>-2298.7000000001863</v>
          </cell>
          <cell r="BD191">
            <v>-6426.5</v>
          </cell>
          <cell r="BE191">
            <v>-25345.20000000298</v>
          </cell>
          <cell r="BF191">
            <v>3783</v>
          </cell>
          <cell r="BG191">
            <v>622.29999999981374</v>
          </cell>
          <cell r="BH191">
            <v>-3878</v>
          </cell>
          <cell r="BI191">
            <v>-1730.5</v>
          </cell>
          <cell r="BJ191">
            <v>-4016</v>
          </cell>
          <cell r="BK191">
            <v>-4053.5</v>
          </cell>
          <cell r="BL191">
            <v>-3587</v>
          </cell>
          <cell r="BM191">
            <v>-3584</v>
          </cell>
          <cell r="BN191">
            <v>-3798</v>
          </cell>
          <cell r="BO191">
            <v>2519.5</v>
          </cell>
          <cell r="BP191">
            <v>-2921.5</v>
          </cell>
          <cell r="BQ191">
            <v>-4701.5</v>
          </cell>
          <cell r="BR191">
            <v>-30790.79999999702</v>
          </cell>
          <cell r="BS191">
            <v>-2955.2999999998137</v>
          </cell>
          <cell r="BT191">
            <v>3966</v>
          </cell>
          <cell r="BU191">
            <v>-6684</v>
          </cell>
          <cell r="BV191">
            <v>-2436</v>
          </cell>
          <cell r="BW191">
            <v>470.5</v>
          </cell>
          <cell r="BX191">
            <v>-8190</v>
          </cell>
          <cell r="BY191">
            <v>-156</v>
          </cell>
          <cell r="BZ191">
            <v>-6793</v>
          </cell>
          <cell r="CA191">
            <v>-2783</v>
          </cell>
          <cell r="CB191">
            <v>398.5</v>
          </cell>
          <cell r="CC191">
            <v>-84</v>
          </cell>
          <cell r="CD191">
            <v>-5544.5</v>
          </cell>
          <cell r="CE191">
            <v>-4257.7999999970198</v>
          </cell>
          <cell r="CF191">
            <v>3591.7000000001863</v>
          </cell>
          <cell r="CG191">
            <v>-10469.5</v>
          </cell>
          <cell r="CH191">
            <v>-7006</v>
          </cell>
          <cell r="CI191">
            <v>-2601.5</v>
          </cell>
          <cell r="CJ191">
            <v>-7940</v>
          </cell>
          <cell r="CK191">
            <v>-3963</v>
          </cell>
          <cell r="CL191">
            <v>-2189</v>
          </cell>
          <cell r="CM191">
            <v>-138</v>
          </cell>
          <cell r="CN191">
            <v>4841</v>
          </cell>
          <cell r="CO191">
            <v>2546.5</v>
          </cell>
          <cell r="CP191">
            <v>1664</v>
          </cell>
          <cell r="CQ191">
            <v>17406</v>
          </cell>
          <cell r="CR191">
            <v>-12583.69999999553</v>
          </cell>
          <cell r="CS191">
            <v>1069.4000000003725</v>
          </cell>
          <cell r="CT191">
            <v>-478.29999999981374</v>
          </cell>
          <cell r="CU191">
            <v>-5582</v>
          </cell>
          <cell r="CV191">
            <v>1573.2000000001863</v>
          </cell>
          <cell r="CW191">
            <v>-5688</v>
          </cell>
          <cell r="CX191">
            <v>5323.5</v>
          </cell>
          <cell r="CY191">
            <v>-3215.5</v>
          </cell>
          <cell r="CZ191">
            <v>-5052.5</v>
          </cell>
          <cell r="DA191">
            <v>508.5</v>
          </cell>
          <cell r="DB191">
            <v>407.5</v>
          </cell>
          <cell r="DC191">
            <v>-825.5</v>
          </cell>
          <cell r="DD191">
            <v>-624</v>
          </cell>
          <cell r="DE191">
            <v>-35520</v>
          </cell>
          <cell r="DF191">
            <v>-6367</v>
          </cell>
          <cell r="DG191">
            <v>-2966.5</v>
          </cell>
          <cell r="DH191">
            <v>990</v>
          </cell>
          <cell r="DI191">
            <v>-3650.2000000001863</v>
          </cell>
          <cell r="DJ191">
            <v>-2783</v>
          </cell>
          <cell r="DK191">
            <v>-5740.5</v>
          </cell>
          <cell r="DL191">
            <v>-2565.5</v>
          </cell>
          <cell r="DM191">
            <v>-6181</v>
          </cell>
          <cell r="DN191">
            <v>1262.7000000001863</v>
          </cell>
          <cell r="DO191">
            <v>1615.5</v>
          </cell>
          <cell r="DP191">
            <v>-1499.5</v>
          </cell>
          <cell r="DQ191">
            <v>-7635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</row>
        <row r="192">
          <cell r="F192">
            <v>-120.65300000000002</v>
          </cell>
          <cell r="G192">
            <v>-121.6299999999901</v>
          </cell>
          <cell r="H192">
            <v>-79.305000000000291</v>
          </cell>
          <cell r="I192">
            <v>-116.96440000000075</v>
          </cell>
          <cell r="J192">
            <v>0</v>
          </cell>
          <cell r="K192">
            <v>-18.293999999999869</v>
          </cell>
          <cell r="L192">
            <v>-351.22499999999854</v>
          </cell>
          <cell r="M192">
            <v>4073.0310000000027</v>
          </cell>
          <cell r="N192">
            <v>-82.708000000000538</v>
          </cell>
          <cell r="O192">
            <v>67.71999999997206</v>
          </cell>
          <cell r="P192">
            <v>-32.101999999998952</v>
          </cell>
          <cell r="Q192">
            <v>-91.343000000000757</v>
          </cell>
          <cell r="R192">
            <v>-1114.8673999999883</v>
          </cell>
          <cell r="S192">
            <v>-125.68000000000029</v>
          </cell>
          <cell r="T192">
            <v>-12.843999999997322</v>
          </cell>
          <cell r="U192">
            <v>-97.993000000002212</v>
          </cell>
          <cell r="V192">
            <v>-73.781399999999849</v>
          </cell>
          <cell r="W192">
            <v>0</v>
          </cell>
          <cell r="X192">
            <v>0</v>
          </cell>
          <cell r="Y192">
            <v>0</v>
          </cell>
          <cell r="Z192">
            <v>-301.79299999999785</v>
          </cell>
          <cell r="AA192">
            <v>0</v>
          </cell>
          <cell r="AB192">
            <v>-157.44400000000314</v>
          </cell>
          <cell r="AC192">
            <v>-136.48400000000038</v>
          </cell>
          <cell r="AD192">
            <v>-208.84799999999814</v>
          </cell>
          <cell r="AE192">
            <v>-1348.864339999971</v>
          </cell>
          <cell r="AF192">
            <v>40.32799999999952</v>
          </cell>
          <cell r="AG192">
            <v>-199.72000000000116</v>
          </cell>
          <cell r="AH192">
            <v>-54.992999999994936</v>
          </cell>
          <cell r="AI192">
            <v>-206.45629999999801</v>
          </cell>
          <cell r="AJ192">
            <v>0</v>
          </cell>
          <cell r="AK192">
            <v>0</v>
          </cell>
          <cell r="AL192">
            <v>-384.84700000000157</v>
          </cell>
          <cell r="AM192">
            <v>-90.838999999999942</v>
          </cell>
          <cell r="AN192">
            <v>170.20899999999892</v>
          </cell>
          <cell r="AO192">
            <v>-112.75003999999899</v>
          </cell>
          <cell r="AP192">
            <v>-348.39099999999962</v>
          </cell>
          <cell r="AQ192">
            <v>-161.40499999999884</v>
          </cell>
          <cell r="AR192">
            <v>2231.5359999999637</v>
          </cell>
          <cell r="AS192">
            <v>0</v>
          </cell>
          <cell r="AT192">
            <v>2967.1549999999988</v>
          </cell>
          <cell r="AU192">
            <v>-12.319999999992433</v>
          </cell>
          <cell r="AV192">
            <v>-221.83599999999569</v>
          </cell>
          <cell r="AW192">
            <v>0</v>
          </cell>
          <cell r="AX192">
            <v>0</v>
          </cell>
          <cell r="AY192">
            <v>131.47399999998743</v>
          </cell>
          <cell r="AZ192">
            <v>104.90000000002328</v>
          </cell>
          <cell r="BA192">
            <v>0</v>
          </cell>
          <cell r="BB192">
            <v>-267.32000000000698</v>
          </cell>
          <cell r="BC192">
            <v>-441.81700000000274</v>
          </cell>
          <cell r="BD192">
            <v>-28.69999999999709</v>
          </cell>
          <cell r="BE192">
            <v>4006.4934999999823</v>
          </cell>
          <cell r="BF192">
            <v>370.12099999999919</v>
          </cell>
          <cell r="BG192">
            <v>-139.83999999999651</v>
          </cell>
          <cell r="BH192">
            <v>-474.73600000000442</v>
          </cell>
          <cell r="BI192">
            <v>1109.5310000000027</v>
          </cell>
          <cell r="BJ192">
            <v>0</v>
          </cell>
          <cell r="BK192">
            <v>85.364000000001397</v>
          </cell>
          <cell r="BL192">
            <v>4061.3910000000033</v>
          </cell>
          <cell r="BM192">
            <v>-188.15299999999115</v>
          </cell>
          <cell r="BN192">
            <v>-74.370000000002619</v>
          </cell>
          <cell r="BO192">
            <v>-517.1140000000014</v>
          </cell>
          <cell r="BP192">
            <v>-158.27449999999953</v>
          </cell>
          <cell r="BQ192">
            <v>-67.426000000006752</v>
          </cell>
          <cell r="BR192">
            <v>-344.15522999991663</v>
          </cell>
          <cell r="BS192">
            <v>-100.63499999999476</v>
          </cell>
          <cell r="BT192">
            <v>-8.1300000000046566</v>
          </cell>
          <cell r="BU192">
            <v>165.74700000000303</v>
          </cell>
          <cell r="BV192">
            <v>-153.53439999998955</v>
          </cell>
          <cell r="BW192">
            <v>0</v>
          </cell>
          <cell r="BX192">
            <v>-17.071100000001024</v>
          </cell>
          <cell r="BY192">
            <v>371.44000000000233</v>
          </cell>
          <cell r="BZ192">
            <v>-92.287000000011176</v>
          </cell>
          <cell r="CA192">
            <v>68.806700000008277</v>
          </cell>
          <cell r="CB192">
            <v>-281.29943000001367</v>
          </cell>
          <cell r="CC192">
            <v>-184.22600000000239</v>
          </cell>
          <cell r="CD192">
            <v>-112.96600000000035</v>
          </cell>
          <cell r="CE192">
            <v>-1705.9437000001781</v>
          </cell>
          <cell r="CF192">
            <v>2298.0899999999965</v>
          </cell>
          <cell r="CG192">
            <v>-387.11999999999534</v>
          </cell>
          <cell r="CH192">
            <v>-228.73999999999069</v>
          </cell>
          <cell r="CI192">
            <v>-59.485000000000582</v>
          </cell>
          <cell r="CJ192">
            <v>0</v>
          </cell>
          <cell r="CK192">
            <v>168.00699999999779</v>
          </cell>
          <cell r="CL192">
            <v>-207.25399999998626</v>
          </cell>
          <cell r="CM192">
            <v>-3012.1519999999728</v>
          </cell>
          <cell r="CN192">
            <v>-83.319999999992433</v>
          </cell>
          <cell r="CO192">
            <v>37.85999999998603</v>
          </cell>
          <cell r="CP192">
            <v>-229.04070000001229</v>
          </cell>
          <cell r="CQ192">
            <v>-2.7890000000043074</v>
          </cell>
          <cell r="CR192">
            <v>-2014.1363999999594</v>
          </cell>
          <cell r="CS192">
            <v>0</v>
          </cell>
          <cell r="CT192">
            <v>-78.409999999974389</v>
          </cell>
          <cell r="CU192">
            <v>15.789900000003399</v>
          </cell>
          <cell r="CV192">
            <v>-335.78900000000431</v>
          </cell>
          <cell r="CW192">
            <v>0</v>
          </cell>
          <cell r="CX192">
            <v>89.190999999998894</v>
          </cell>
          <cell r="CY192">
            <v>68.974999999991269</v>
          </cell>
          <cell r="CZ192">
            <v>-335.67800000004354</v>
          </cell>
          <cell r="DA192">
            <v>-92.829399999998714</v>
          </cell>
          <cell r="DB192">
            <v>-207.59590000000026</v>
          </cell>
          <cell r="DC192">
            <v>0</v>
          </cell>
          <cell r="DD192">
            <v>-1137.7899999999936</v>
          </cell>
          <cell r="DE192">
            <v>-7936.4124000000302</v>
          </cell>
          <cell r="DF192">
            <v>1338.7280000000028</v>
          </cell>
          <cell r="DG192">
            <v>-120.94000000000233</v>
          </cell>
          <cell r="DH192">
            <v>177.87999999997555</v>
          </cell>
          <cell r="DI192">
            <v>-206.125</v>
          </cell>
          <cell r="DJ192">
            <v>1.3899999999994179</v>
          </cell>
          <cell r="DK192">
            <v>43.899999999994179</v>
          </cell>
          <cell r="DL192">
            <v>-12.339999999996508</v>
          </cell>
          <cell r="DM192">
            <v>-7904.1769999999669</v>
          </cell>
          <cell r="DN192">
            <v>-66.101600000001781</v>
          </cell>
          <cell r="DO192">
            <v>-103.17180000001099</v>
          </cell>
          <cell r="DP192">
            <v>-1047.1350000000093</v>
          </cell>
          <cell r="DQ192">
            <v>-38.320000000006985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</row>
        <row r="193"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</row>
        <row r="194"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</row>
        <row r="195"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0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</row>
        <row r="196"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</row>
        <row r="198">
          <cell r="F198">
            <v>2200.1070000003092</v>
          </cell>
          <cell r="G198">
            <v>146.37999999988824</v>
          </cell>
          <cell r="H198">
            <v>-3413.1349999997765</v>
          </cell>
          <cell r="I198">
            <v>-3461.217399999965</v>
          </cell>
          <cell r="J198">
            <v>-5041.2669999999925</v>
          </cell>
          <cell r="K198">
            <v>-6442.1939999996684</v>
          </cell>
          <cell r="L198">
            <v>-2249.3549999995157</v>
          </cell>
          <cell r="M198">
            <v>-2516.2890000008047</v>
          </cell>
          <cell r="N198">
            <v>403.80599999940023</v>
          </cell>
          <cell r="O198">
            <v>-969.3230000003241</v>
          </cell>
          <cell r="P198">
            <v>5419.9279999984428</v>
          </cell>
          <cell r="Q198">
            <v>-140.16800000052899</v>
          </cell>
          <cell r="R198">
            <v>-29799.585400000215</v>
          </cell>
          <cell r="S198">
            <v>-3191.679999999702</v>
          </cell>
          <cell r="T198">
            <v>11870.292000000365</v>
          </cell>
          <cell r="U198">
            <v>-3716.2529999986291</v>
          </cell>
          <cell r="V198">
            <v>-7648.9764000009745</v>
          </cell>
          <cell r="W198">
            <v>-6573.179999999702</v>
          </cell>
          <cell r="X198">
            <v>-5220.9909999994561</v>
          </cell>
          <cell r="Y198">
            <v>-2399.6800000006333</v>
          </cell>
          <cell r="Z198">
            <v>-5172.7420000005513</v>
          </cell>
          <cell r="AA198">
            <v>-1665.5389999994077</v>
          </cell>
          <cell r="AB198">
            <v>-3146.5669999998063</v>
          </cell>
          <cell r="AC198">
            <v>-3109.0460000000894</v>
          </cell>
          <cell r="AD198">
            <v>174.77699999976903</v>
          </cell>
          <cell r="AE198">
            <v>-64114.075540006161</v>
          </cell>
          <cell r="AF198">
            <v>-460.32599999988452</v>
          </cell>
          <cell r="AG198">
            <v>-3410.769999999553</v>
          </cell>
          <cell r="AH198">
            <v>-10871.353000000119</v>
          </cell>
          <cell r="AI198">
            <v>-6559.8875000001863</v>
          </cell>
          <cell r="AJ198">
            <v>-9642.2019999995828</v>
          </cell>
          <cell r="AK198">
            <v>-5709.5479999994859</v>
          </cell>
          <cell r="AL198">
            <v>-8539.7970000002533</v>
          </cell>
          <cell r="AM198">
            <v>-1483.5089999996126</v>
          </cell>
          <cell r="AN198">
            <v>-1123.0410000002012</v>
          </cell>
          <cell r="AO198">
            <v>-6552.7860400006175</v>
          </cell>
          <cell r="AP198">
            <v>-1076.8489999994636</v>
          </cell>
          <cell r="AQ198">
            <v>-8684.0069999992847</v>
          </cell>
          <cell r="AR198">
            <v>-57827.498799994588</v>
          </cell>
          <cell r="AS198">
            <v>553.77499999944121</v>
          </cell>
          <cell r="AT198">
            <v>-6156.208599999547</v>
          </cell>
          <cell r="AU198">
            <v>-5668.6200000010431</v>
          </cell>
          <cell r="AV198">
            <v>-10016.629000000656</v>
          </cell>
          <cell r="AW198">
            <v>-8814.8240000000224</v>
          </cell>
          <cell r="AX198">
            <v>-3491.5329999998212</v>
          </cell>
          <cell r="AY198">
            <v>-2992.6009999997914</v>
          </cell>
          <cell r="AZ198">
            <v>-4008.0822000000626</v>
          </cell>
          <cell r="BA198">
            <v>-1012.2099999999627</v>
          </cell>
          <cell r="BB198">
            <v>-2769.9029999994673</v>
          </cell>
          <cell r="BC198">
            <v>-5442.1030000010505</v>
          </cell>
          <cell r="BD198">
            <v>-8008.5600000005215</v>
          </cell>
          <cell r="BE198">
            <v>-39099.710300013423</v>
          </cell>
          <cell r="BF198">
            <v>2036.9510000003502</v>
          </cell>
          <cell r="BG198">
            <v>-336.04999999981374</v>
          </cell>
          <cell r="BH198">
            <v>-6550.2459999993443</v>
          </cell>
          <cell r="BI198">
            <v>-3532.0299999993294</v>
          </cell>
          <cell r="BJ198">
            <v>-4180.1550000002608</v>
          </cell>
          <cell r="BK198">
            <v>-3649.8769999993965</v>
          </cell>
          <cell r="BL198">
            <v>-2195.058999998495</v>
          </cell>
          <cell r="BM198">
            <v>-3498.7227999996394</v>
          </cell>
          <cell r="BN198">
            <v>-3934.6419999999925</v>
          </cell>
          <cell r="BO198">
            <v>-357.44500000029802</v>
          </cell>
          <cell r="BP198">
            <v>-4610.2944999989122</v>
          </cell>
          <cell r="BQ198">
            <v>-8292.1400000024587</v>
          </cell>
          <cell r="BR198">
            <v>-43181.649700015783</v>
          </cell>
          <cell r="BS198">
            <v>-4785.8649999992922</v>
          </cell>
          <cell r="BT198">
            <v>4243.9589999997988</v>
          </cell>
          <cell r="BU198">
            <v>-6711.0130000002682</v>
          </cell>
          <cell r="BV198">
            <v>-5311.5904000001028</v>
          </cell>
          <cell r="BW198">
            <v>-410.3640000000596</v>
          </cell>
          <cell r="BX198">
            <v>-8389.5511000007391</v>
          </cell>
          <cell r="BY198">
            <v>-733.00999999977648</v>
          </cell>
          <cell r="BZ198">
            <v>-5407.8970000017434</v>
          </cell>
          <cell r="CA198">
            <v>-2191.3797699995339</v>
          </cell>
          <cell r="CB198">
            <v>-2813.6464300006628</v>
          </cell>
          <cell r="CC198">
            <v>-2619.0460000000894</v>
          </cell>
          <cell r="CD198">
            <v>-8052.2459999993443</v>
          </cell>
          <cell r="CE198">
            <v>-15924.055199995637</v>
          </cell>
          <cell r="CF198">
            <v>9250.7949999999255</v>
          </cell>
          <cell r="CG198">
            <v>-14068.302000000142</v>
          </cell>
          <cell r="CH198">
            <v>-8565.4600000008941</v>
          </cell>
          <cell r="CI198">
            <v>-6047.640000000596</v>
          </cell>
          <cell r="CJ198">
            <v>-8839.4000000003725</v>
          </cell>
          <cell r="CK198">
            <v>-4437.6529999990016</v>
          </cell>
          <cell r="CL198">
            <v>-2904.1439999993891</v>
          </cell>
          <cell r="CM198">
            <v>-1206.8090000003576</v>
          </cell>
          <cell r="CN198">
            <v>5374.5939999995753</v>
          </cell>
          <cell r="CO198">
            <v>2055.1445000004023</v>
          </cell>
          <cell r="CP198">
            <v>-1332.7916999990121</v>
          </cell>
          <cell r="CQ198">
            <v>14797.611000001431</v>
          </cell>
          <cell r="CR198">
            <v>-37493.570600003004</v>
          </cell>
          <cell r="CS198">
            <v>-1541.1299999989569</v>
          </cell>
          <cell r="CT198">
            <v>-2284.301000000909</v>
          </cell>
          <cell r="CU198">
            <v>-9057.6701000016183</v>
          </cell>
          <cell r="CV198">
            <v>-2160.5889999996871</v>
          </cell>
          <cell r="CW198">
            <v>-6934.4049999993294</v>
          </cell>
          <cell r="CX198">
            <v>5602.8209999995306</v>
          </cell>
          <cell r="CY198">
            <v>-4129.1030000019819</v>
          </cell>
          <cell r="CZ198">
            <v>-5071.3409999981523</v>
          </cell>
          <cell r="DA198">
            <v>642.61060000024736</v>
          </cell>
          <cell r="DB198">
            <v>-4757.3220999999903</v>
          </cell>
          <cell r="DC198">
            <v>-4097.8859999999404</v>
          </cell>
          <cell r="DD198">
            <v>-3705.2549999989569</v>
          </cell>
          <cell r="DE198">
            <v>-86604.948320001364</v>
          </cell>
          <cell r="DF198">
            <v>-13273.086999999359</v>
          </cell>
          <cell r="DG198">
            <v>-7242.6100000031292</v>
          </cell>
          <cell r="DH198">
            <v>-3577.2399999983609</v>
          </cell>
          <cell r="DI198">
            <v>-8531.1000000005588</v>
          </cell>
          <cell r="DJ198">
            <v>-3368.1000000005588</v>
          </cell>
          <cell r="DK198">
            <v>-6059.1600000010803</v>
          </cell>
          <cell r="DL198">
            <v>-7411.4399999994785</v>
          </cell>
          <cell r="DM198">
            <v>-17042.004899999127</v>
          </cell>
          <cell r="DN198">
            <v>1613.5084000001661</v>
          </cell>
          <cell r="DO198">
            <v>-2286.2598200002685</v>
          </cell>
          <cell r="DP198">
            <v>-9708.6649999991059</v>
          </cell>
          <cell r="DQ198">
            <v>-9718.7899999991059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</row>
        <row r="200">
          <cell r="F200">
            <v>2200.1070000007749</v>
          </cell>
          <cell r="G200">
            <v>146.38000000268221</v>
          </cell>
          <cell r="H200">
            <v>-3114.9337987527251</v>
          </cell>
          <cell r="I200">
            <v>-3452.509525001049</v>
          </cell>
          <cell r="J200">
            <v>-5041.2670000046492</v>
          </cell>
          <cell r="K200">
            <v>-6389.7314750030637</v>
          </cell>
          <cell r="L200">
            <v>-2249.3550000041723</v>
          </cell>
          <cell r="M200">
            <v>-2516.28900000453</v>
          </cell>
          <cell r="N200">
            <v>468.10110261291265</v>
          </cell>
          <cell r="O200">
            <v>-502.78345161676407</v>
          </cell>
          <cell r="P200">
            <v>5419.9279999993742</v>
          </cell>
          <cell r="Q200">
            <v>-140.16799999773502</v>
          </cell>
          <cell r="R200">
            <v>-30495.569941818714</v>
          </cell>
          <cell r="S200">
            <v>-3213.0739945024252</v>
          </cell>
          <cell r="T200">
            <v>11774.852685898542</v>
          </cell>
          <cell r="U200">
            <v>-3768.4222169965506</v>
          </cell>
          <cell r="V200">
            <v>-7719.7093180045485</v>
          </cell>
          <cell r="W200">
            <v>-6767.7606002390385</v>
          </cell>
          <cell r="X200">
            <v>-5272.4918322116137</v>
          </cell>
          <cell r="Y200">
            <v>-2417.1272267922759</v>
          </cell>
          <cell r="Z200">
            <v>-5172.7420000061393</v>
          </cell>
          <cell r="AA200">
            <v>-1746.2734310030937</v>
          </cell>
          <cell r="AB200">
            <v>-3209.2087059020996</v>
          </cell>
          <cell r="AC200">
            <v>-3136.9511390030384</v>
          </cell>
          <cell r="AD200">
            <v>153.33783700317144</v>
          </cell>
          <cell r="AE200">
            <v>-64607.367414712906</v>
          </cell>
          <cell r="AF200">
            <v>-472.75422099605203</v>
          </cell>
          <cell r="AG200">
            <v>-3487.5392979979515</v>
          </cell>
          <cell r="AH200">
            <v>-10939.828740000725</v>
          </cell>
          <cell r="AI200">
            <v>-6671.0732162073255</v>
          </cell>
          <cell r="AJ200">
            <v>-9709.0586252659559</v>
          </cell>
          <cell r="AK200">
            <v>-5780.7682178914547</v>
          </cell>
          <cell r="AL200">
            <v>-8542.6329175978899</v>
          </cell>
          <cell r="AM200">
            <v>-1506.4561410024762</v>
          </cell>
          <cell r="AN200">
            <v>-1181.4896042048931</v>
          </cell>
          <cell r="AO200">
            <v>-6549.0719934403896</v>
          </cell>
          <cell r="AP200">
            <v>-1076.8012920022011</v>
          </cell>
          <cell r="AQ200">
            <v>-8689.8931480944157</v>
          </cell>
          <cell r="AR200">
            <v>-58514.192792534828</v>
          </cell>
          <cell r="AS200">
            <v>524.46097154915333</v>
          </cell>
          <cell r="AT200">
            <v>-6227.2803844995797</v>
          </cell>
          <cell r="AU200">
            <v>-5756.7167370468378</v>
          </cell>
          <cell r="AV200">
            <v>-10109.393954098225</v>
          </cell>
          <cell r="AW200">
            <v>-8941.3490128964186</v>
          </cell>
          <cell r="AX200">
            <v>-3519.6956890001893</v>
          </cell>
          <cell r="AY200">
            <v>-3005.1837347969413</v>
          </cell>
          <cell r="AZ200">
            <v>-4080.6473090052605</v>
          </cell>
          <cell r="BA200">
            <v>-1056.0402380004525</v>
          </cell>
          <cell r="BB200">
            <v>-2840.8696986958385</v>
          </cell>
          <cell r="BC200">
            <v>-5472.3199270069599</v>
          </cell>
          <cell r="BD200">
            <v>-8029.157079000026</v>
          </cell>
          <cell r="BE200">
            <v>-39197.239154160023</v>
          </cell>
          <cell r="BF200">
            <v>2036.9510000012815</v>
          </cell>
          <cell r="BG200">
            <v>-336.05000000074506</v>
          </cell>
          <cell r="BH200">
            <v>-6550.2459999993443</v>
          </cell>
          <cell r="BI200">
            <v>-3556.8843229040504</v>
          </cell>
          <cell r="BJ200">
            <v>-4281.9513543210924</v>
          </cell>
          <cell r="BK200">
            <v>-3665.6853180080652</v>
          </cell>
          <cell r="BL200">
            <v>-2199.0535367056727</v>
          </cell>
          <cell r="BM200">
            <v>-3498.722800001502</v>
          </cell>
          <cell r="BN200">
            <v>-3934.6420000009239</v>
          </cell>
          <cell r="BO200">
            <v>-308.52032220363617</v>
          </cell>
          <cell r="BP200">
            <v>-4610.2945000007749</v>
          </cell>
          <cell r="BQ200">
            <v>-8292.1400000043213</v>
          </cell>
          <cell r="BR200">
            <v>-43381.476621210575</v>
          </cell>
          <cell r="BS200">
            <v>-4785.8649999983609</v>
          </cell>
          <cell r="BT200">
            <v>4243.9589999988675</v>
          </cell>
          <cell r="BU200">
            <v>-6711.0129999965429</v>
          </cell>
          <cell r="BV200">
            <v>-5474.5496202968061</v>
          </cell>
          <cell r="BW200">
            <v>-423.71492200344801</v>
          </cell>
          <cell r="BX200">
            <v>-8394.7897199988365</v>
          </cell>
          <cell r="BY200">
            <v>-735.90849800407887</v>
          </cell>
          <cell r="BZ200">
            <v>-5407.8969999998808</v>
          </cell>
          <cell r="CA200">
            <v>-2188.6885080002248</v>
          </cell>
          <cell r="CB200">
            <v>-2831.7173530012369</v>
          </cell>
          <cell r="CC200">
            <v>-2619.0459999963641</v>
          </cell>
          <cell r="CD200">
            <v>-8052.2459999993443</v>
          </cell>
          <cell r="CE200">
            <v>-16080.305886209011</v>
          </cell>
          <cell r="CF200">
            <v>9250.7949999980628</v>
          </cell>
          <cell r="CG200">
            <v>-14068.302000001073</v>
          </cell>
          <cell r="CH200">
            <v>-8591.501520998776</v>
          </cell>
          <cell r="CI200">
            <v>-6053.913664996624</v>
          </cell>
          <cell r="CJ200">
            <v>-8943.5462099984288</v>
          </cell>
          <cell r="CK200">
            <v>-4452.3917326927185</v>
          </cell>
          <cell r="CL200">
            <v>-2904.1440000012517</v>
          </cell>
          <cell r="CM200">
            <v>-1209.7016915455461</v>
          </cell>
          <cell r="CN200">
            <v>5372.4361339956522</v>
          </cell>
          <cell r="CO200">
            <v>2055.144500002265</v>
          </cell>
          <cell r="CP200">
            <v>-1332.791700001806</v>
          </cell>
          <cell r="CQ200">
            <v>14797.611000001431</v>
          </cell>
          <cell r="CR200">
            <v>-37703.812875717878</v>
          </cell>
          <cell r="CS200">
            <v>-1541.1299999989569</v>
          </cell>
          <cell r="CT200">
            <v>-2288.5824300013483</v>
          </cell>
          <cell r="CU200">
            <v>-9057.6701000034809</v>
          </cell>
          <cell r="CV200">
            <v>-2188.5231100022793</v>
          </cell>
          <cell r="CW200">
            <v>-7032.0538228489459</v>
          </cell>
          <cell r="CX200">
            <v>5572.3621241785586</v>
          </cell>
          <cell r="CY200">
            <v>-4152.2359020039439</v>
          </cell>
          <cell r="CZ200">
            <v>-5069.7394999973476</v>
          </cell>
          <cell r="DA200">
            <v>618.34006000310183</v>
          </cell>
          <cell r="DB200">
            <v>-4761.4391950014979</v>
          </cell>
          <cell r="DC200">
            <v>-4097.8859999999404</v>
          </cell>
          <cell r="DD200">
            <v>-3705.2549999989569</v>
          </cell>
          <cell r="DE200">
            <v>-86829.746664524078</v>
          </cell>
          <cell r="DF200">
            <v>-13273.087000001222</v>
          </cell>
          <cell r="DG200">
            <v>-7242.6100000031292</v>
          </cell>
          <cell r="DH200">
            <v>-3579.4520209990442</v>
          </cell>
          <cell r="DI200">
            <v>-8598.2422004006803</v>
          </cell>
          <cell r="DJ200">
            <v>-3426.8118955977261</v>
          </cell>
          <cell r="DK200">
            <v>-6075.9104650020599</v>
          </cell>
          <cell r="DL200">
            <v>-7452.8313327394426</v>
          </cell>
          <cell r="DM200">
            <v>-17040.070085801184</v>
          </cell>
          <cell r="DN200">
            <v>1580.7101810127497</v>
          </cell>
          <cell r="DO200">
            <v>-2293.9868449866772</v>
          </cell>
          <cell r="DP200">
            <v>-9708.6649999916553</v>
          </cell>
          <cell r="DQ200">
            <v>-9718.7899999916553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</row>
        <row r="201">
          <cell r="CE201">
            <v>0.61026029582848573</v>
          </cell>
          <cell r="CF201">
            <v>-6.4385576015584425</v>
          </cell>
          <cell r="CG201">
            <v>9.560732503796066</v>
          </cell>
          <cell r="CH201">
            <v>4.3843667388263539</v>
          </cell>
          <cell r="CI201">
            <v>2.6114695209305427</v>
          </cell>
          <cell r="CJ201">
            <v>2.7892378648908536</v>
          </cell>
          <cell r="CK201">
            <v>1.5283957074626124</v>
          </cell>
          <cell r="CL201">
            <v>0.98060130573912008</v>
          </cell>
          <cell r="CM201">
            <v>0.45399606998851794</v>
          </cell>
          <cell r="CN201">
            <v>-2.1190263833837442</v>
          </cell>
        </row>
        <row r="203"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</row>
        <row r="204"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0</v>
          </cell>
          <cell r="DQ204">
            <v>0</v>
          </cell>
          <cell r="DR204" t="e">
            <v>#N/A</v>
          </cell>
          <cell r="DS204" t="e">
            <v>#N/A</v>
          </cell>
          <cell r="DT204" t="e">
            <v>#N/A</v>
          </cell>
          <cell r="DU204" t="e">
            <v>#N/A</v>
          </cell>
          <cell r="DV204" t="e">
            <v>#N/A</v>
          </cell>
          <cell r="DW204" t="e">
            <v>#N/A</v>
          </cell>
          <cell r="DX204" t="e">
            <v>#N/A</v>
          </cell>
          <cell r="DY204" t="e">
            <v>#N/A</v>
          </cell>
          <cell r="DZ204" t="e">
            <v>#N/A</v>
          </cell>
          <cell r="EA204" t="e">
            <v>#N/A</v>
          </cell>
          <cell r="EB204" t="e">
            <v>#N/A</v>
          </cell>
          <cell r="EC204" t="e">
            <v>#N/A</v>
          </cell>
          <cell r="ED204" t="e">
            <v>#N/A</v>
          </cell>
        </row>
        <row r="205">
          <cell r="F205">
            <v>-6.103000000002794</v>
          </cell>
          <cell r="G205">
            <v>-0.6749999999992724</v>
          </cell>
          <cell r="H205">
            <v>0</v>
          </cell>
          <cell r="I205">
            <v>2.444999999999709</v>
          </cell>
          <cell r="J205">
            <v>4.4439999999995052</v>
          </cell>
          <cell r="K205">
            <v>0</v>
          </cell>
          <cell r="L205">
            <v>-42.561999999999898</v>
          </cell>
          <cell r="M205">
            <v>25.173999999999069</v>
          </cell>
          <cell r="N205">
            <v>0</v>
          </cell>
          <cell r="O205">
            <v>34.608000000000175</v>
          </cell>
          <cell r="P205">
            <v>-0.67500000000291038</v>
          </cell>
          <cell r="Q205">
            <v>0.37900000000081491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</row>
        <row r="207">
          <cell r="F207">
            <v>-6.1030000001192093</v>
          </cell>
          <cell r="G207">
            <v>-0.67500000074505806</v>
          </cell>
          <cell r="H207">
            <v>0</v>
          </cell>
          <cell r="I207">
            <v>2.4450000002980232</v>
          </cell>
          <cell r="J207">
            <v>4.4439999982714653</v>
          </cell>
          <cell r="K207">
            <v>0</v>
          </cell>
          <cell r="L207">
            <v>-42.562000000849366</v>
          </cell>
          <cell r="M207">
            <v>25.174000000581145</v>
          </cell>
          <cell r="N207">
            <v>0</v>
          </cell>
          <cell r="O207">
            <v>34.607999999076128</v>
          </cell>
          <cell r="P207">
            <v>-0.67500000074505806</v>
          </cell>
          <cell r="Q207">
            <v>0.37900000065565109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0</v>
          </cell>
          <cell r="DQ207">
            <v>0</v>
          </cell>
          <cell r="DR207" t="e">
            <v>#N/A</v>
          </cell>
          <cell r="DS207" t="e">
            <v>#N/A</v>
          </cell>
          <cell r="DT207" t="e">
            <v>#N/A</v>
          </cell>
          <cell r="DU207" t="e">
            <v>#N/A</v>
          </cell>
          <cell r="DV207" t="e">
            <v>#N/A</v>
          </cell>
          <cell r="DW207" t="e">
            <v>#N/A</v>
          </cell>
          <cell r="DX207" t="e">
            <v>#N/A</v>
          </cell>
          <cell r="DY207" t="e">
            <v>#N/A</v>
          </cell>
          <cell r="DZ207" t="e">
            <v>#N/A</v>
          </cell>
          <cell r="EA207" t="e">
            <v>#N/A</v>
          </cell>
          <cell r="EB207" t="e">
            <v>#N/A</v>
          </cell>
          <cell r="EC207" t="e">
            <v>#N/A</v>
          </cell>
          <cell r="ED207" t="e">
            <v>#N/A</v>
          </cell>
          <cell r="EE207">
            <v>0</v>
          </cell>
        </row>
        <row r="210"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0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</row>
        <row r="211"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0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</row>
        <row r="212"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</row>
        <row r="213"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0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</row>
        <row r="214">
          <cell r="F214">
            <v>-350.32522031245753</v>
          </cell>
          <cell r="G214">
            <v>15.494621879886836</v>
          </cell>
          <cell r="H214">
            <v>-16.252510993508622</v>
          </cell>
          <cell r="I214">
            <v>21.317135070683435</v>
          </cell>
          <cell r="J214">
            <v>-289.83845104859211</v>
          </cell>
          <cell r="K214">
            <v>-62.519836886087433</v>
          </cell>
          <cell r="L214">
            <v>-61.725857814773917</v>
          </cell>
          <cell r="M214">
            <v>-46.207175963325426</v>
          </cell>
          <cell r="N214">
            <v>-83.391862477408722</v>
          </cell>
          <cell r="O214">
            <v>-6.486568414256908</v>
          </cell>
          <cell r="P214">
            <v>-17.226939853979275</v>
          </cell>
          <cell r="Q214">
            <v>-131.52383618941531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</row>
        <row r="215">
          <cell r="F215">
            <v>-5445.9946919418871</v>
          </cell>
          <cell r="G215">
            <v>-1146.7251561898738</v>
          </cell>
          <cell r="H215">
            <v>-2477.7115053441375</v>
          </cell>
          <cell r="I215">
            <v>-2127.3936187233776</v>
          </cell>
          <cell r="J215">
            <v>-5201.2629012912512</v>
          </cell>
          <cell r="K215">
            <v>-4204.9227393548936</v>
          </cell>
          <cell r="L215">
            <v>-4730.3204192817211</v>
          </cell>
          <cell r="M215">
            <v>43.374198343604803</v>
          </cell>
          <cell r="N215">
            <v>-7283.0661217607558</v>
          </cell>
          <cell r="O215">
            <v>-5486.0445904098451</v>
          </cell>
          <cell r="P215">
            <v>-2695.0573970396072</v>
          </cell>
          <cell r="Q215">
            <v>-679.89847402460873</v>
          </cell>
          <cell r="R215">
            <v>-54335.273191988468</v>
          </cell>
          <cell r="S215">
            <v>-4792.0918229036033</v>
          </cell>
          <cell r="T215">
            <v>-3154.768683411181</v>
          </cell>
          <cell r="U215">
            <v>-3063.4046867918223</v>
          </cell>
          <cell r="V215">
            <v>-1828.484732426703</v>
          </cell>
          <cell r="W215">
            <v>-4242.1006432268769</v>
          </cell>
          <cell r="X215">
            <v>-9461.695650331676</v>
          </cell>
          <cell r="Y215">
            <v>-4095.5166486501694</v>
          </cell>
          <cell r="Z215">
            <v>-5625.0101921223104</v>
          </cell>
          <cell r="AA215">
            <v>-8969.9364685080945</v>
          </cell>
          <cell r="AB215">
            <v>-3112.3998849783093</v>
          </cell>
          <cell r="AC215">
            <v>-3708.9766629338264</v>
          </cell>
          <cell r="AD215">
            <v>-2280.8871157057583</v>
          </cell>
          <cell r="AE215">
            <v>-56039.831568002701</v>
          </cell>
          <cell r="AF215">
            <v>-5635.6269634701312</v>
          </cell>
          <cell r="AG215">
            <v>-2143.8479100223631</v>
          </cell>
          <cell r="AH215">
            <v>-2639.3202092256397</v>
          </cell>
          <cell r="AI215">
            <v>-3418.6318565234542</v>
          </cell>
          <cell r="AJ215">
            <v>-5029.0461889263242</v>
          </cell>
          <cell r="AK215">
            <v>-7279.2044944856316</v>
          </cell>
          <cell r="AL215">
            <v>-4216.6654230244458</v>
          </cell>
          <cell r="AM215">
            <v>-5876.7069533541799</v>
          </cell>
          <cell r="AN215">
            <v>-9015.2156216260046</v>
          </cell>
          <cell r="AO215">
            <v>-2217.7007069215178</v>
          </cell>
          <cell r="AP215">
            <v>-5083.1421866603196</v>
          </cell>
          <cell r="AQ215">
            <v>-3484.7230537477881</v>
          </cell>
          <cell r="AR215">
            <v>-68591.472894072533</v>
          </cell>
          <cell r="AS215">
            <v>-7811.9535145945847</v>
          </cell>
          <cell r="AT215">
            <v>-1993.5229271687567</v>
          </cell>
          <cell r="AU215">
            <v>-1170.8031572252512</v>
          </cell>
          <cell r="AV215">
            <v>-3002.6890903003514</v>
          </cell>
          <cell r="AW215">
            <v>-3340.9990779384971</v>
          </cell>
          <cell r="AX215">
            <v>-8110.4181036893278</v>
          </cell>
          <cell r="AY215">
            <v>-6558.2017604000866</v>
          </cell>
          <cell r="AZ215">
            <v>-6787.7513520084321</v>
          </cell>
          <cell r="BA215">
            <v>-15551.984831813723</v>
          </cell>
          <cell r="BB215">
            <v>-6939.3643464744091</v>
          </cell>
          <cell r="BC215">
            <v>-3326.9654784537852</v>
          </cell>
          <cell r="BD215">
            <v>-3996.8192539773881</v>
          </cell>
          <cell r="BE215">
            <v>-67254.034289002419</v>
          </cell>
          <cell r="BF215">
            <v>-5631.1265855655074</v>
          </cell>
          <cell r="BG215">
            <v>-2374.8152095638216</v>
          </cell>
          <cell r="BH215">
            <v>-4699.3067710455507</v>
          </cell>
          <cell r="BI215">
            <v>-1198.0357543807477</v>
          </cell>
          <cell r="BJ215">
            <v>-5648.2852849122137</v>
          </cell>
          <cell r="BK215">
            <v>-11936.564445450902</v>
          </cell>
          <cell r="BL215">
            <v>-5564.5405881032348</v>
          </cell>
          <cell r="BM215">
            <v>-6651.6850466951728</v>
          </cell>
          <cell r="BN215">
            <v>-11058.909778866917</v>
          </cell>
          <cell r="BO215">
            <v>-6512.8788519855589</v>
          </cell>
          <cell r="BP215">
            <v>-3647.6321610976011</v>
          </cell>
          <cell r="BQ215">
            <v>-2330.253811262548</v>
          </cell>
          <cell r="BR215">
            <v>-82539.515981912613</v>
          </cell>
          <cell r="BS215">
            <v>-5431.302627723664</v>
          </cell>
          <cell r="BT215">
            <v>-4749.5754493437707</v>
          </cell>
          <cell r="BU215">
            <v>-2849.4311096165329</v>
          </cell>
          <cell r="BV215">
            <v>-2977.7131055500358</v>
          </cell>
          <cell r="BW215">
            <v>-13582.707169162109</v>
          </cell>
          <cell r="BX215">
            <v>-12684.209597663954</v>
          </cell>
          <cell r="BY215">
            <v>-4683.0782514549792</v>
          </cell>
          <cell r="BZ215">
            <v>-7529.1059611774981</v>
          </cell>
          <cell r="CA215">
            <v>-14778.347731240094</v>
          </cell>
          <cell r="CB215">
            <v>-8034.1181451585144</v>
          </cell>
          <cell r="CC215">
            <v>-3790.6020797640085</v>
          </cell>
          <cell r="CD215">
            <v>-1449.3247540295124</v>
          </cell>
          <cell r="CE215">
            <v>-73222.716324001551</v>
          </cell>
          <cell r="CF215">
            <v>-5788.7229884453118</v>
          </cell>
          <cell r="CG215">
            <v>-4684.3378288075328</v>
          </cell>
          <cell r="CH215">
            <v>-5313.0640058275312</v>
          </cell>
          <cell r="CI215">
            <v>-3158.7502845581621</v>
          </cell>
          <cell r="CJ215">
            <v>-7167.933338040486</v>
          </cell>
          <cell r="CK215">
            <v>-10761.801206696779</v>
          </cell>
          <cell r="CL215">
            <v>-3568.1782695986331</v>
          </cell>
          <cell r="CM215">
            <v>-3396.3790758773685</v>
          </cell>
          <cell r="CN215">
            <v>-12908.755928233266</v>
          </cell>
          <cell r="CO215">
            <v>-6468.4269636012614</v>
          </cell>
          <cell r="CP215">
            <v>-6153.1941751241684</v>
          </cell>
          <cell r="CQ215">
            <v>-3853.1722591854632</v>
          </cell>
          <cell r="CR215">
            <v>-90863.261264979839</v>
          </cell>
          <cell r="CS215">
            <v>-10350.880688432604</v>
          </cell>
          <cell r="CT215">
            <v>-5286.7548408638686</v>
          </cell>
          <cell r="CU215">
            <v>-1975.7639405280352</v>
          </cell>
          <cell r="CV215">
            <v>-4532.9888635575771</v>
          </cell>
          <cell r="CW215">
            <v>-6101.7848163377494</v>
          </cell>
          <cell r="CX215">
            <v>-15905.11852125451</v>
          </cell>
          <cell r="CY215">
            <v>-10256.796691272408</v>
          </cell>
          <cell r="CZ215">
            <v>-7494.9937744028866</v>
          </cell>
          <cell r="DA215">
            <v>-11797.148644905537</v>
          </cell>
          <cell r="DB215">
            <v>-6497.8128044120967</v>
          </cell>
          <cell r="DC215">
            <v>-4990.0073498003185</v>
          </cell>
          <cell r="DD215">
            <v>-5673.2103292383254</v>
          </cell>
          <cell r="DE215">
            <v>-83378.480705022812</v>
          </cell>
          <cell r="DF215">
            <v>-10152.278159681708</v>
          </cell>
          <cell r="DG215">
            <v>-7531.686247523874</v>
          </cell>
          <cell r="DH215">
            <v>-4288.3683562465012</v>
          </cell>
          <cell r="DI215">
            <v>-3376.3598868176341</v>
          </cell>
          <cell r="DJ215">
            <v>-2094.0139298066497</v>
          </cell>
          <cell r="DK215">
            <v>-7950.6567334830761</v>
          </cell>
          <cell r="DL215">
            <v>-7790.5032388456166</v>
          </cell>
          <cell r="DM215">
            <v>-5515.9323150999844</v>
          </cell>
          <cell r="DN215">
            <v>-13269.262055195868</v>
          </cell>
          <cell r="DO215">
            <v>-11521.8281137757</v>
          </cell>
          <cell r="DP215">
            <v>-6875.1407695375383</v>
          </cell>
          <cell r="DQ215">
            <v>-3012.4508990161121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</row>
        <row r="216"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-38282.365614011884</v>
          </cell>
          <cell r="AF216">
            <v>-1561.685294508934</v>
          </cell>
          <cell r="AG216">
            <v>-2610.3082236722112</v>
          </cell>
          <cell r="AH216">
            <v>2923.9900024812669</v>
          </cell>
          <cell r="AI216">
            <v>352.73037617281079</v>
          </cell>
          <cell r="AJ216">
            <v>-1470.3995006727055</v>
          </cell>
          <cell r="AK216">
            <v>-6071.6689898520708</v>
          </cell>
          <cell r="AL216">
            <v>-10140.998314967379</v>
          </cell>
          <cell r="AM216">
            <v>-8566.6416213177145</v>
          </cell>
          <cell r="AN216">
            <v>-7180.804314929992</v>
          </cell>
          <cell r="AO216">
            <v>-1954.2400679886341</v>
          </cell>
          <cell r="AP216">
            <v>-546.68036307021976</v>
          </cell>
          <cell r="AQ216">
            <v>-1455.6593016665429</v>
          </cell>
          <cell r="AR216">
            <v>-54546.394030034542</v>
          </cell>
          <cell r="AS216">
            <v>-1599.1209187936038</v>
          </cell>
          <cell r="AT216">
            <v>-884.18395509757102</v>
          </cell>
          <cell r="AU216">
            <v>-3882.431802842766</v>
          </cell>
          <cell r="AV216">
            <v>2808.7798573654145</v>
          </cell>
          <cell r="AW216">
            <v>1068.8321457216516</v>
          </cell>
          <cell r="AX216">
            <v>-6076.271691435948</v>
          </cell>
          <cell r="AY216">
            <v>-21239.250921430066</v>
          </cell>
          <cell r="AZ216">
            <v>-11028.477439954877</v>
          </cell>
          <cell r="BA216">
            <v>-7131.0876378696412</v>
          </cell>
          <cell r="BB216">
            <v>-2807.6718574222177</v>
          </cell>
          <cell r="BC216">
            <v>-3856.6708041522652</v>
          </cell>
          <cell r="BD216">
            <v>81.160995882004499</v>
          </cell>
          <cell r="BE216">
            <v>-45541.04852899909</v>
          </cell>
          <cell r="BF216">
            <v>-4604.6212137583643</v>
          </cell>
          <cell r="BG216">
            <v>-2022.1831742916256</v>
          </cell>
          <cell r="BH216">
            <v>-1701.1477942485362</v>
          </cell>
          <cell r="BI216">
            <v>-358.40457772091031</v>
          </cell>
          <cell r="BJ216">
            <v>-153.89315043389797</v>
          </cell>
          <cell r="BK216">
            <v>-6026.3493253793567</v>
          </cell>
          <cell r="BL216">
            <v>-11464.133787343279</v>
          </cell>
          <cell r="BM216">
            <v>-8403.5398776028305</v>
          </cell>
          <cell r="BN216">
            <v>-4857.9956980068237</v>
          </cell>
          <cell r="BO216">
            <v>-1368.7884149104357</v>
          </cell>
          <cell r="BP216">
            <v>-3148.6380042675883</v>
          </cell>
          <cell r="BQ216">
            <v>-1431.3535110186785</v>
          </cell>
          <cell r="BR216">
            <v>-56924.977106004953</v>
          </cell>
          <cell r="BS216">
            <v>-5023.1155446302146</v>
          </cell>
          <cell r="BT216">
            <v>-2554.8230701163411</v>
          </cell>
          <cell r="BU216">
            <v>-4009.3473961669952</v>
          </cell>
          <cell r="BV216">
            <v>-728.99856293946505</v>
          </cell>
          <cell r="BW216">
            <v>-2676.9498639060184</v>
          </cell>
          <cell r="BX216">
            <v>-4545.3161689192057</v>
          </cell>
          <cell r="BY216">
            <v>-14726.697051309049</v>
          </cell>
          <cell r="BZ216">
            <v>-7582.8584144953638</v>
          </cell>
          <cell r="CA216">
            <v>-5529.5655188839883</v>
          </cell>
          <cell r="CB216">
            <v>-4742.976358871907</v>
          </cell>
          <cell r="CC216">
            <v>-2873.7418539021164</v>
          </cell>
          <cell r="CD216">
            <v>-1930.5873018503189</v>
          </cell>
          <cell r="CE216">
            <v>-66410.350842058659</v>
          </cell>
          <cell r="CF216">
            <v>-6546.9411083944142</v>
          </cell>
          <cell r="CG216">
            <v>-3610.5346391834319</v>
          </cell>
          <cell r="CH216">
            <v>287.22178720682859</v>
          </cell>
          <cell r="CI216">
            <v>-1103.3339508567005</v>
          </cell>
          <cell r="CJ216">
            <v>-913.72615930251777</v>
          </cell>
          <cell r="CK216">
            <v>-6536.588108856231</v>
          </cell>
          <cell r="CL216">
            <v>-14222.359166523442</v>
          </cell>
          <cell r="CM216">
            <v>-9377.746982306242</v>
          </cell>
          <cell r="CN216">
            <v>-7031.461486812681</v>
          </cell>
          <cell r="CO216">
            <v>-3485.1154447719455</v>
          </cell>
          <cell r="CP216">
            <v>-3982.059422634542</v>
          </cell>
          <cell r="CQ216">
            <v>-9887.7061595935374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</row>
        <row r="217">
          <cell r="F217">
            <v>3825.2922713048756</v>
          </cell>
          <cell r="G217">
            <v>-980.78386444598436</v>
          </cell>
          <cell r="H217">
            <v>-707.71670218557119</v>
          </cell>
          <cell r="I217">
            <v>-1369.3342107431963</v>
          </cell>
          <cell r="J217">
            <v>-192.39357340801507</v>
          </cell>
          <cell r="K217">
            <v>-1315.2382182190195</v>
          </cell>
          <cell r="L217">
            <v>-4198.7898196801543</v>
          </cell>
          <cell r="M217">
            <v>-5319.7528647501022</v>
          </cell>
          <cell r="N217">
            <v>-353.5996311288327</v>
          </cell>
          <cell r="O217">
            <v>-996.07186233066022</v>
          </cell>
          <cell r="P217">
            <v>-3521.4139133002609</v>
          </cell>
          <cell r="Q217">
            <v>-1887.4797391276807</v>
          </cell>
          <cell r="R217">
            <v>-19376.515899032354</v>
          </cell>
          <cell r="S217">
            <v>-1238.9362279362977</v>
          </cell>
          <cell r="T217">
            <v>2651.4419317692518</v>
          </cell>
          <cell r="U217">
            <v>-1760.1828555474058</v>
          </cell>
          <cell r="V217">
            <v>-1141.2529415031895</v>
          </cell>
          <cell r="W217">
            <v>-745.54144645947963</v>
          </cell>
          <cell r="X217">
            <v>-1000.2445610864088</v>
          </cell>
          <cell r="Y217">
            <v>-6567.9227878525853</v>
          </cell>
          <cell r="Z217">
            <v>-4499.889575060457</v>
          </cell>
          <cell r="AA217">
            <v>-977.90926418919116</v>
          </cell>
          <cell r="AB217">
            <v>-749.28193594235927</v>
          </cell>
          <cell r="AC217">
            <v>-2030.0901180617511</v>
          </cell>
          <cell r="AD217">
            <v>-1316.7061171382666</v>
          </cell>
          <cell r="AE217">
            <v>-17878.227209031582</v>
          </cell>
          <cell r="AF217">
            <v>-2563.972573922947</v>
          </cell>
          <cell r="AG217">
            <v>-686.59798589907587</v>
          </cell>
          <cell r="AH217">
            <v>-675.90238767955452</v>
          </cell>
          <cell r="AI217">
            <v>-2.0796996532008052</v>
          </cell>
          <cell r="AJ217">
            <v>122.8211195897311</v>
          </cell>
          <cell r="AK217">
            <v>-1683.962520159781</v>
          </cell>
          <cell r="AL217">
            <v>-5621.1310658864677</v>
          </cell>
          <cell r="AM217">
            <v>-4320.7245819848031</v>
          </cell>
          <cell r="AN217">
            <v>-60.222159992903471</v>
          </cell>
          <cell r="AO217">
            <v>-665.05823947954923</v>
          </cell>
          <cell r="AP217">
            <v>-979.5385372210294</v>
          </cell>
          <cell r="AQ217">
            <v>-741.85857671871781</v>
          </cell>
          <cell r="AR217">
            <v>-17664.659318953753</v>
          </cell>
          <cell r="AS217">
            <v>-1631.0970127377659</v>
          </cell>
          <cell r="AT217">
            <v>-3643.9136582491919</v>
          </cell>
          <cell r="AU217">
            <v>-993.03102511260659</v>
          </cell>
          <cell r="AV217">
            <v>-2.7998995063826442</v>
          </cell>
          <cell r="AW217">
            <v>106.39618126023561</v>
          </cell>
          <cell r="AX217">
            <v>-1410.2160516381264</v>
          </cell>
          <cell r="AY217">
            <v>-430.87342411652207</v>
          </cell>
          <cell r="AZ217">
            <v>-1730.9600951503962</v>
          </cell>
          <cell r="BA217">
            <v>-957.81451131310314</v>
          </cell>
          <cell r="BB217">
            <v>-742.75111918989569</v>
          </cell>
          <cell r="BC217">
            <v>-3302.3259184099734</v>
          </cell>
          <cell r="BD217">
            <v>-2925.2727848123759</v>
          </cell>
          <cell r="BE217">
            <v>-16449.691619977355</v>
          </cell>
          <cell r="BF217">
            <v>-4214.7711852118373</v>
          </cell>
          <cell r="BG217">
            <v>-1196.9517686069012</v>
          </cell>
          <cell r="BH217">
            <v>-871.00183162186295</v>
          </cell>
          <cell r="BI217">
            <v>-1357.5417375639081</v>
          </cell>
          <cell r="BJ217">
            <v>-862.86103319283575</v>
          </cell>
          <cell r="BK217">
            <v>-442.65591442584991</v>
          </cell>
          <cell r="BL217">
            <v>-3497.3633238971233</v>
          </cell>
          <cell r="BM217">
            <v>-3900.58724594675</v>
          </cell>
          <cell r="BN217">
            <v>284.16474506538361</v>
          </cell>
          <cell r="BO217">
            <v>609.98748208023608</v>
          </cell>
          <cell r="BP217">
            <v>-2156.6755830775946</v>
          </cell>
          <cell r="BQ217">
            <v>1156.5657764170319</v>
          </cell>
          <cell r="BR217">
            <v>-20967.274249985814</v>
          </cell>
          <cell r="BS217">
            <v>-2972.774539206177</v>
          </cell>
          <cell r="BT217">
            <v>-1332.8247934058309</v>
          </cell>
          <cell r="BU217">
            <v>-485.87492468673736</v>
          </cell>
          <cell r="BV217">
            <v>-225.87496498599648</v>
          </cell>
          <cell r="BW217">
            <v>123.17498090676963</v>
          </cell>
          <cell r="BX217">
            <v>-1053.9748366288841</v>
          </cell>
          <cell r="BY217">
            <v>-7242.6238773576915</v>
          </cell>
          <cell r="BZ217">
            <v>-7595.5738226491958</v>
          </cell>
          <cell r="CA217">
            <v>1313.2272964427248</v>
          </cell>
          <cell r="CB217">
            <v>21.969996595755219</v>
          </cell>
          <cell r="CC217">
            <v>-722.79988796263933</v>
          </cell>
          <cell r="CD217">
            <v>-793.32487703114748</v>
          </cell>
          <cell r="CE217">
            <v>-22702.013157993555</v>
          </cell>
          <cell r="CF217">
            <v>1968.6169119309634</v>
          </cell>
          <cell r="CG217">
            <v>-854.75047492422163</v>
          </cell>
          <cell r="CH217">
            <v>-2573.8852233607322</v>
          </cell>
          <cell r="CI217">
            <v>-956.40366004966199</v>
          </cell>
          <cell r="CJ217">
            <v>109.49310397729278</v>
          </cell>
          <cell r="CK217">
            <v>-1624.4577622916549</v>
          </cell>
          <cell r="CL217">
            <v>-5425.8218060396612</v>
          </cell>
          <cell r="CM217">
            <v>-7430.9807126205415</v>
          </cell>
          <cell r="CN217">
            <v>-933.48186340369284</v>
          </cell>
          <cell r="CO217">
            <v>-1583.264968319796</v>
          </cell>
          <cell r="CP217">
            <v>-1654.3557579163462</v>
          </cell>
          <cell r="CQ217">
            <v>-1742.7209449857473</v>
          </cell>
          <cell r="CR217">
            <v>-27628.710304960608</v>
          </cell>
          <cell r="CS217">
            <v>-1826.5097755566239</v>
          </cell>
          <cell r="CT217">
            <v>-1550.4963094759732</v>
          </cell>
          <cell r="CU217">
            <v>-1535.5583113115281</v>
          </cell>
          <cell r="CV217">
            <v>177.2189782243222</v>
          </cell>
          <cell r="CW217">
            <v>1198.4348527360708</v>
          </cell>
          <cell r="CX217">
            <v>-683.75291598029435</v>
          </cell>
          <cell r="CY217">
            <v>-10797.796173160896</v>
          </cell>
          <cell r="CZ217">
            <v>-7036.4761353582144</v>
          </cell>
          <cell r="DA217">
            <v>-369.88520454894751</v>
          </cell>
          <cell r="DB217">
            <v>-1543.400760345161</v>
          </cell>
          <cell r="DC217">
            <v>-3387.1910837814212</v>
          </cell>
          <cell r="DD217">
            <v>-273.29746641777456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0</v>
          </cell>
          <cell r="DO217">
            <v>0</v>
          </cell>
          <cell r="DP217">
            <v>0</v>
          </cell>
          <cell r="DQ217">
            <v>0</v>
          </cell>
          <cell r="DR217">
            <v>0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0</v>
          </cell>
          <cell r="DY217">
            <v>0</v>
          </cell>
          <cell r="DZ217">
            <v>0</v>
          </cell>
          <cell r="EA217">
            <v>0</v>
          </cell>
          <cell r="EB217">
            <v>0</v>
          </cell>
          <cell r="EC217">
            <v>0</v>
          </cell>
          <cell r="ED217">
            <v>0</v>
          </cell>
        </row>
        <row r="218"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0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0</v>
          </cell>
          <cell r="DP218">
            <v>0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0</v>
          </cell>
          <cell r="DX218">
            <v>0</v>
          </cell>
          <cell r="DY218">
            <v>0</v>
          </cell>
          <cell r="DZ218">
            <v>0</v>
          </cell>
          <cell r="EA218">
            <v>0</v>
          </cell>
          <cell r="EB218">
            <v>0</v>
          </cell>
          <cell r="EC218">
            <v>0</v>
          </cell>
          <cell r="ED218">
            <v>0</v>
          </cell>
        </row>
        <row r="219">
          <cell r="F219">
            <v>-620.78867756575346</v>
          </cell>
          <cell r="G219">
            <v>-481.31230507418513</v>
          </cell>
          <cell r="H219">
            <v>-149.16477058106102</v>
          </cell>
          <cell r="I219">
            <v>-174.20836564246565</v>
          </cell>
          <cell r="J219">
            <v>-938.22081496100873</v>
          </cell>
          <cell r="K219">
            <v>-439.99951322143897</v>
          </cell>
          <cell r="L219">
            <v>-236.54315334791318</v>
          </cell>
          <cell r="M219">
            <v>-290.83474264061078</v>
          </cell>
          <cell r="N219">
            <v>-602.87428109860048</v>
          </cell>
          <cell r="O219">
            <v>-332.60453440248966</v>
          </cell>
          <cell r="P219">
            <v>-344.21233211318031</v>
          </cell>
          <cell r="Q219">
            <v>-23.581195349339396</v>
          </cell>
          <cell r="R219">
            <v>-2979.2981610000134</v>
          </cell>
          <cell r="S219">
            <v>-421.75542460381985</v>
          </cell>
          <cell r="T219">
            <v>-107.79295517224818</v>
          </cell>
          <cell r="U219">
            <v>-184.48702327720821</v>
          </cell>
          <cell r="V219">
            <v>69.879570939112455</v>
          </cell>
          <cell r="W219">
            <v>-470.07640450913459</v>
          </cell>
          <cell r="X219">
            <v>-657.66092649800703</v>
          </cell>
          <cell r="Y219">
            <v>12.018295002635568</v>
          </cell>
          <cell r="Z219">
            <v>-160.82213311875239</v>
          </cell>
          <cell r="AA219">
            <v>-169.74292940925807</v>
          </cell>
          <cell r="AB219">
            <v>-497.82999296719208</v>
          </cell>
          <cell r="AC219">
            <v>-343.94625696260482</v>
          </cell>
          <cell r="AD219">
            <v>-47.081980419810861</v>
          </cell>
          <cell r="AE219">
            <v>-6787.0485000051558</v>
          </cell>
          <cell r="AF219">
            <v>-377.84991649119183</v>
          </cell>
          <cell r="AG219">
            <v>-734.84983759140596</v>
          </cell>
          <cell r="AH219">
            <v>-412.04990893346258</v>
          </cell>
          <cell r="AI219">
            <v>-909.74979893746786</v>
          </cell>
          <cell r="AJ219">
            <v>-1117.4997530230321</v>
          </cell>
          <cell r="AK219">
            <v>-1150.6497456966899</v>
          </cell>
          <cell r="AL219">
            <v>-961.04978760005906</v>
          </cell>
          <cell r="AM219">
            <v>-28.949993601068854</v>
          </cell>
          <cell r="AN219">
            <v>-455.54989931965247</v>
          </cell>
          <cell r="AO219">
            <v>-680.09984969208017</v>
          </cell>
          <cell r="AP219">
            <v>76.649983059614897</v>
          </cell>
          <cell r="AQ219">
            <v>-35.399992176797241</v>
          </cell>
          <cell r="AR219">
            <v>-11918.294087000191</v>
          </cell>
          <cell r="AS219">
            <v>-1334.2734194220975</v>
          </cell>
          <cell r="AT219">
            <v>-824.56548840506002</v>
          </cell>
          <cell r="AU219">
            <v>-349.21445273817517</v>
          </cell>
          <cell r="AV219">
            <v>-2315.6224866090342</v>
          </cell>
          <cell r="AW219">
            <v>-824.88808836089447</v>
          </cell>
          <cell r="AX219">
            <v>-1584.1270856084302</v>
          </cell>
          <cell r="AY219">
            <v>-671.00790918804705</v>
          </cell>
          <cell r="AZ219">
            <v>-178.39777585491538</v>
          </cell>
          <cell r="BA219">
            <v>-880.69788080779836</v>
          </cell>
          <cell r="BB219">
            <v>-1216.5244353590533</v>
          </cell>
          <cell r="BC219">
            <v>-1545.092490890529</v>
          </cell>
          <cell r="BD219">
            <v>-193.88257376011461</v>
          </cell>
          <cell r="BE219">
            <v>-6816.7994510158896</v>
          </cell>
          <cell r="BF219">
            <v>-769.093413956929</v>
          </cell>
          <cell r="BG219">
            <v>-802.56810585875064</v>
          </cell>
          <cell r="BH219">
            <v>-336.39591862540692</v>
          </cell>
          <cell r="BI219">
            <v>-17.644295731093735</v>
          </cell>
          <cell r="BJ219">
            <v>-285.77163087204099</v>
          </cell>
          <cell r="BK219">
            <v>-1595.9018139508553</v>
          </cell>
          <cell r="BL219">
            <v>-502.45017845742404</v>
          </cell>
          <cell r="BM219">
            <v>-117.07897167932242</v>
          </cell>
          <cell r="BN219">
            <v>-1203.9346087677404</v>
          </cell>
          <cell r="BO219">
            <v>-346.78461611270905</v>
          </cell>
          <cell r="BP219">
            <v>-664.05213936604559</v>
          </cell>
          <cell r="BQ219">
            <v>-175.1237576380372</v>
          </cell>
          <cell r="BR219">
            <v>-6833.1788149923086</v>
          </cell>
          <cell r="BS219">
            <v>-997.85675393743441</v>
          </cell>
          <cell r="BT219">
            <v>-244.49343971023336</v>
          </cell>
          <cell r="BU219">
            <v>-480.05638162186369</v>
          </cell>
          <cell r="BV219">
            <v>-822.11129727447405</v>
          </cell>
          <cell r="BW219">
            <v>-1025.8277470399626</v>
          </cell>
          <cell r="BX219">
            <v>200.51495055435225</v>
          </cell>
          <cell r="BY219">
            <v>-609.29584975214675</v>
          </cell>
          <cell r="BZ219">
            <v>-363.95991025026888</v>
          </cell>
          <cell r="CA219">
            <v>-356.88291199598461</v>
          </cell>
          <cell r="CB219">
            <v>-1094.744230045937</v>
          </cell>
          <cell r="CC219">
            <v>-976.62575917271897</v>
          </cell>
          <cell r="CD219">
            <v>-61.839484751224518</v>
          </cell>
          <cell r="CE219">
            <v>-9029.1330780088902</v>
          </cell>
          <cell r="CF219">
            <v>-1226.0637661716901</v>
          </cell>
          <cell r="CG219">
            <v>-950.54381871735677</v>
          </cell>
          <cell r="CH219">
            <v>-2678.2260892228223</v>
          </cell>
          <cell r="CI219">
            <v>-284.12994581228122</v>
          </cell>
          <cell r="CJ219">
            <v>-1324.3899474190548</v>
          </cell>
          <cell r="CK219">
            <v>-206.29556065658107</v>
          </cell>
          <cell r="CL219">
            <v>-373.67392873484641</v>
          </cell>
          <cell r="CM219">
            <v>-336.82313576200977</v>
          </cell>
          <cell r="CN219">
            <v>-346.29413395700976</v>
          </cell>
          <cell r="CO219">
            <v>-592.367887027096</v>
          </cell>
          <cell r="CP219">
            <v>-663.65867343079299</v>
          </cell>
          <cell r="CQ219">
            <v>-46.666191100142896</v>
          </cell>
          <cell r="CR219">
            <v>-8108.494240000844</v>
          </cell>
          <cell r="CS219">
            <v>-630.07986323721707</v>
          </cell>
          <cell r="CT219">
            <v>-1306.2717164638452</v>
          </cell>
          <cell r="CU219">
            <v>-509.16788948164321</v>
          </cell>
          <cell r="CV219">
            <v>138.33596997288987</v>
          </cell>
          <cell r="CW219">
            <v>-1244.3197299111634</v>
          </cell>
          <cell r="CX219">
            <v>225.80795098654926</v>
          </cell>
          <cell r="CY219">
            <v>-476.60789654869586</v>
          </cell>
          <cell r="CZ219">
            <v>-757.85583550157025</v>
          </cell>
          <cell r="DA219">
            <v>-1426.655690333806</v>
          </cell>
          <cell r="DB219">
            <v>-1189.0557419066317</v>
          </cell>
          <cell r="DC219">
            <v>-802.20782587490976</v>
          </cell>
          <cell r="DD219">
            <v>-130.41597169172019</v>
          </cell>
          <cell r="DE219">
            <v>-6909.05770098418</v>
          </cell>
          <cell r="DF219">
            <v>-239.2669376982376</v>
          </cell>
          <cell r="DG219">
            <v>-514.51386602874845</v>
          </cell>
          <cell r="DH219">
            <v>-227.57344074361026</v>
          </cell>
          <cell r="DI219">
            <v>-407.65329385315999</v>
          </cell>
          <cell r="DJ219">
            <v>-1595.3527845949866</v>
          </cell>
          <cell r="DK219">
            <v>-1242.3890765011311</v>
          </cell>
          <cell r="DL219">
            <v>-585.21454761922359</v>
          </cell>
          <cell r="DM219">
            <v>-444.35288429772481</v>
          </cell>
          <cell r="DN219">
            <v>-571.54215117916465</v>
          </cell>
          <cell r="DO219">
            <v>-947.89285318367183</v>
          </cell>
          <cell r="DP219">
            <v>-134.92496486799791</v>
          </cell>
          <cell r="DQ219">
            <v>1.6190995778888464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</row>
        <row r="221">
          <cell r="F221">
            <v>-2591.8163185119629</v>
          </cell>
          <cell r="G221">
            <v>-2593.3267038241029</v>
          </cell>
          <cell r="H221">
            <v>-3350.8454891033471</v>
          </cell>
          <cell r="I221">
            <v>-3649.619060035795</v>
          </cell>
          <cell r="J221">
            <v>-6621.7157407067716</v>
          </cell>
          <cell r="K221">
            <v>-6022.6803076863289</v>
          </cell>
          <cell r="L221">
            <v>-9227.3792501240969</v>
          </cell>
          <cell r="M221">
            <v>-5613.4205850064754</v>
          </cell>
          <cell r="N221">
            <v>-8322.9318964630365</v>
          </cell>
          <cell r="O221">
            <v>-6821.2075555622578</v>
          </cell>
          <cell r="P221">
            <v>-6577.9105823114514</v>
          </cell>
          <cell r="Q221">
            <v>-2722.4832446947694</v>
          </cell>
          <cell r="R221">
            <v>-76691.087252020836</v>
          </cell>
          <cell r="S221">
            <v>-6452.7834754437208</v>
          </cell>
          <cell r="T221">
            <v>-611.1197068169713</v>
          </cell>
          <cell r="U221">
            <v>-5008.0745656117797</v>
          </cell>
          <cell r="V221">
            <v>-2899.8581029884517</v>
          </cell>
          <cell r="W221">
            <v>-5457.7184942029417</v>
          </cell>
          <cell r="X221">
            <v>-11119.601137921214</v>
          </cell>
          <cell r="Y221">
            <v>-10651.421141505241</v>
          </cell>
          <cell r="Z221">
            <v>-10285.721900306642</v>
          </cell>
          <cell r="AA221">
            <v>-10117.588662110269</v>
          </cell>
          <cell r="AB221">
            <v>-4359.5118138864636</v>
          </cell>
          <cell r="AC221">
            <v>-6083.0130379647017</v>
          </cell>
          <cell r="AD221">
            <v>-3644.6752132698894</v>
          </cell>
          <cell r="AE221">
            <v>-118987.47289097309</v>
          </cell>
          <cell r="AF221">
            <v>-10139.134748391807</v>
          </cell>
          <cell r="AG221">
            <v>-6175.6039571873844</v>
          </cell>
          <cell r="AH221">
            <v>-803.28250335901976</v>
          </cell>
          <cell r="AI221">
            <v>-3977.7309789471328</v>
          </cell>
          <cell r="AJ221">
            <v>-7494.1243230253458</v>
          </cell>
          <cell r="AK221">
            <v>-16185.485750198364</v>
          </cell>
          <cell r="AL221">
            <v>-20939.844591476023</v>
          </cell>
          <cell r="AM221">
            <v>-18793.023150257766</v>
          </cell>
          <cell r="AN221">
            <v>-16711.791995868087</v>
          </cell>
          <cell r="AO221">
            <v>-5517.0988640859723</v>
          </cell>
          <cell r="AP221">
            <v>-6532.7111038938165</v>
          </cell>
          <cell r="AQ221">
            <v>-5717.6409243047237</v>
          </cell>
          <cell r="AR221">
            <v>-152720.82033008337</v>
          </cell>
          <cell r="AS221">
            <v>-12376.444865554571</v>
          </cell>
          <cell r="AT221">
            <v>-7346.1860289238393</v>
          </cell>
          <cell r="AU221">
            <v>-6395.4804379194975</v>
          </cell>
          <cell r="AV221">
            <v>-2512.3316190503538</v>
          </cell>
          <cell r="AW221">
            <v>-2990.6588393189013</v>
          </cell>
          <cell r="AX221">
            <v>-17181.032932370901</v>
          </cell>
          <cell r="AY221">
            <v>-28899.334015138447</v>
          </cell>
          <cell r="AZ221">
            <v>-19725.586662970483</v>
          </cell>
          <cell r="BA221">
            <v>-24521.584861807525</v>
          </cell>
          <cell r="BB221">
            <v>-11706.311758443713</v>
          </cell>
          <cell r="BC221">
            <v>-12031.054691903293</v>
          </cell>
          <cell r="BD221">
            <v>-7034.8136166706681</v>
          </cell>
          <cell r="BE221">
            <v>-136061.57388883829</v>
          </cell>
          <cell r="BF221">
            <v>-15219.61239849776</v>
          </cell>
          <cell r="BG221">
            <v>-6396.5182583108544</v>
          </cell>
          <cell r="BH221">
            <v>-7607.8523155376315</v>
          </cell>
          <cell r="BI221">
            <v>-2931.6263653971255</v>
          </cell>
          <cell r="BJ221">
            <v>-6950.8110994100571</v>
          </cell>
          <cell r="BK221">
            <v>-20001.471499204636</v>
          </cell>
          <cell r="BL221">
            <v>-21028.487877801061</v>
          </cell>
          <cell r="BM221">
            <v>-19072.891141928732</v>
          </cell>
          <cell r="BN221">
            <v>-16836.67534057796</v>
          </cell>
          <cell r="BO221">
            <v>-7618.4644009321928</v>
          </cell>
          <cell r="BP221">
            <v>-9616.9978877976537</v>
          </cell>
          <cell r="BQ221">
            <v>-2780.1653035059571</v>
          </cell>
          <cell r="BR221">
            <v>-167264.94615286589</v>
          </cell>
          <cell r="BS221">
            <v>-14425.049465492368</v>
          </cell>
          <cell r="BT221">
            <v>-8881.7167525812984</v>
          </cell>
          <cell r="BU221">
            <v>-7824.7098120972514</v>
          </cell>
          <cell r="BV221">
            <v>-4754.6979307457805</v>
          </cell>
          <cell r="BW221">
            <v>-17162.309799198061</v>
          </cell>
          <cell r="BX221">
            <v>-18082.985652655363</v>
          </cell>
          <cell r="BY221">
            <v>-27261.695029862225</v>
          </cell>
          <cell r="BZ221">
            <v>-23071.498108565807</v>
          </cell>
          <cell r="CA221">
            <v>-19351.568865679204</v>
          </cell>
          <cell r="CB221">
            <v>-13849.868737481534</v>
          </cell>
          <cell r="CC221">
            <v>-8363.7695808038116</v>
          </cell>
          <cell r="CD221">
            <v>-4235.0764176622033</v>
          </cell>
          <cell r="CE221">
            <v>-171364.21340209246</v>
          </cell>
          <cell r="CF221">
            <v>-11593.110951080918</v>
          </cell>
          <cell r="CG221">
            <v>-10100.166761629283</v>
          </cell>
          <cell r="CH221">
            <v>-10277.953531209379</v>
          </cell>
          <cell r="CI221">
            <v>-5502.6178412809968</v>
          </cell>
          <cell r="CJ221">
            <v>-9296.5563407875597</v>
          </cell>
          <cell r="CK221">
            <v>-19129.142638497055</v>
          </cell>
          <cell r="CL221">
            <v>-23590.033170886338</v>
          </cell>
          <cell r="CM221">
            <v>-20541.929906569421</v>
          </cell>
          <cell r="CN221">
            <v>-21219.993412412703</v>
          </cell>
          <cell r="CO221">
            <v>-12129.175263717771</v>
          </cell>
          <cell r="CP221">
            <v>-12453.268029101193</v>
          </cell>
          <cell r="CQ221">
            <v>-15530.265554867685</v>
          </cell>
          <cell r="CR221">
            <v>-126600.46580982208</v>
          </cell>
          <cell r="CS221">
            <v>-12807.470327228308</v>
          </cell>
          <cell r="CT221">
            <v>-8143.5228668004274</v>
          </cell>
          <cell r="CU221">
            <v>-4020.4901413172483</v>
          </cell>
          <cell r="CV221">
            <v>-4217.4339153580368</v>
          </cell>
          <cell r="CW221">
            <v>-6147.6696935072541</v>
          </cell>
          <cell r="CX221">
            <v>-16363.063486244529</v>
          </cell>
          <cell r="CY221">
            <v>-21531.200760982931</v>
          </cell>
          <cell r="CZ221">
            <v>-15289.325745262206</v>
          </cell>
          <cell r="DA221">
            <v>-13593.689539786428</v>
          </cell>
          <cell r="DB221">
            <v>-9230.2693066634238</v>
          </cell>
          <cell r="DC221">
            <v>-9179.4062594547868</v>
          </cell>
          <cell r="DD221">
            <v>-6076.9237673506141</v>
          </cell>
          <cell r="DE221">
            <v>-90287.538406074047</v>
          </cell>
          <cell r="DF221">
            <v>-10391.545097380877</v>
          </cell>
          <cell r="DG221">
            <v>-8046.2001135535538</v>
          </cell>
          <cell r="DH221">
            <v>-4515.9417969901115</v>
          </cell>
          <cell r="DI221">
            <v>-3784.0131806712598</v>
          </cell>
          <cell r="DJ221">
            <v>-3689.3667144030333</v>
          </cell>
          <cell r="DK221">
            <v>-9193.0458099842072</v>
          </cell>
          <cell r="DL221">
            <v>-8375.7177864648402</v>
          </cell>
          <cell r="DM221">
            <v>-5960.2851993963122</v>
          </cell>
          <cell r="DN221">
            <v>-13840.804206375033</v>
          </cell>
          <cell r="DO221">
            <v>-12469.72096695751</v>
          </cell>
          <cell r="DP221">
            <v>-7010.0657344050705</v>
          </cell>
          <cell r="DQ221">
            <v>-3010.8317994400859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</row>
        <row r="224">
          <cell r="F224">
            <v>-2837.4974999995902</v>
          </cell>
          <cell r="G224">
            <v>-694.99500000011176</v>
          </cell>
          <cell r="H224">
            <v>30.86449999990873</v>
          </cell>
          <cell r="I224">
            <v>-47.075000000186265</v>
          </cell>
          <cell r="J224">
            <v>0</v>
          </cell>
          <cell r="K224">
            <v>-9.7800000000279397</v>
          </cell>
          <cell r="L224">
            <v>-726.27149999979883</v>
          </cell>
          <cell r="M224">
            <v>-1796.5389999998733</v>
          </cell>
          <cell r="N224">
            <v>-603.14649999979883</v>
          </cell>
          <cell r="O224">
            <v>-753.26899999938905</v>
          </cell>
          <cell r="P224">
            <v>344.26499999989755</v>
          </cell>
          <cell r="Q224">
            <v>-285.14099999982864</v>
          </cell>
          <cell r="R224">
            <v>-5073.2009999975562</v>
          </cell>
          <cell r="S224">
            <v>-257.96900000004098</v>
          </cell>
          <cell r="T224">
            <v>-456.53600000031292</v>
          </cell>
          <cell r="U224">
            <v>19.229999999981374</v>
          </cell>
          <cell r="V224">
            <v>205.96749999979511</v>
          </cell>
          <cell r="W224">
            <v>0</v>
          </cell>
          <cell r="X224">
            <v>-243.82600000011735</v>
          </cell>
          <cell r="Y224">
            <v>-891.98500000033528</v>
          </cell>
          <cell r="Z224">
            <v>-2215.5875000003725</v>
          </cell>
          <cell r="AA224">
            <v>-691.31549999956042</v>
          </cell>
          <cell r="AB224">
            <v>-1304.2834999999031</v>
          </cell>
          <cell r="AC224">
            <v>401.66200000001118</v>
          </cell>
          <cell r="AD224">
            <v>361.44200000073761</v>
          </cell>
          <cell r="AE224">
            <v>-6499.0449999943376</v>
          </cell>
          <cell r="AF224">
            <v>-151.92150000017136</v>
          </cell>
          <cell r="AG224">
            <v>-19.634000000543892</v>
          </cell>
          <cell r="AH224">
            <v>51.654999999911524</v>
          </cell>
          <cell r="AI224">
            <v>428.10099999979138</v>
          </cell>
          <cell r="AJ224">
            <v>0</v>
          </cell>
          <cell r="AK224">
            <v>-449.92300000041723</v>
          </cell>
          <cell r="AL224">
            <v>-2889.9819999998435</v>
          </cell>
          <cell r="AM224">
            <v>-2360.5105000007898</v>
          </cell>
          <cell r="AN224">
            <v>-1104.1439999993891</v>
          </cell>
          <cell r="AO224">
            <v>-927.3070000000298</v>
          </cell>
          <cell r="AP224">
            <v>560.09700000006706</v>
          </cell>
          <cell r="AQ224">
            <v>364.52400000020862</v>
          </cell>
          <cell r="AR224">
            <v>-5203.3594999909401</v>
          </cell>
          <cell r="AS224">
            <v>1452.1699999999255</v>
          </cell>
          <cell r="AT224">
            <v>-644.52000000048429</v>
          </cell>
          <cell r="AU224">
            <v>28.875</v>
          </cell>
          <cell r="AV224">
            <v>60.259999999776483</v>
          </cell>
          <cell r="AW224">
            <v>0</v>
          </cell>
          <cell r="AX224">
            <v>-437.625</v>
          </cell>
          <cell r="AY224">
            <v>-2529.5279999999329</v>
          </cell>
          <cell r="AZ224">
            <v>-1128.6080000009388</v>
          </cell>
          <cell r="BA224">
            <v>-2277.6834999993443</v>
          </cell>
          <cell r="BB224">
            <v>-1798.8870000001043</v>
          </cell>
          <cell r="BC224">
            <v>-484.72400000039488</v>
          </cell>
          <cell r="BD224">
            <v>2556.9110000003129</v>
          </cell>
          <cell r="BE224">
            <v>-6837.9775000140071</v>
          </cell>
          <cell r="BF224">
            <v>131.10400000028312</v>
          </cell>
          <cell r="BG224">
            <v>-436.72099999990314</v>
          </cell>
          <cell r="BH224">
            <v>13.021999999997206</v>
          </cell>
          <cell r="BI224">
            <v>-144.2054999996908</v>
          </cell>
          <cell r="BJ224">
            <v>0</v>
          </cell>
          <cell r="BK224">
            <v>0</v>
          </cell>
          <cell r="BL224">
            <v>-794.9429999999702</v>
          </cell>
          <cell r="BM224">
            <v>-2934.8300000000745</v>
          </cell>
          <cell r="BN224">
            <v>-1245.6495000012219</v>
          </cell>
          <cell r="BO224">
            <v>-1269.42949999962</v>
          </cell>
          <cell r="BP224">
            <v>-339.00300000049174</v>
          </cell>
          <cell r="BQ224">
            <v>182.67799999937415</v>
          </cell>
          <cell r="BR224">
            <v>-2125.7110000029206</v>
          </cell>
          <cell r="BS224">
            <v>6932.2309999996796</v>
          </cell>
          <cell r="BT224">
            <v>-62.050000000745058</v>
          </cell>
          <cell r="BU224">
            <v>-376.53499999991618</v>
          </cell>
          <cell r="BV224">
            <v>-434.62600000016391</v>
          </cell>
          <cell r="BW224">
            <v>0</v>
          </cell>
          <cell r="BX224">
            <v>20.966000000014901</v>
          </cell>
          <cell r="BY224">
            <v>-2506.738500000909</v>
          </cell>
          <cell r="BZ224">
            <v>-2468.402499999851</v>
          </cell>
          <cell r="CA224">
            <v>-2102.336000001058</v>
          </cell>
          <cell r="CB224">
            <v>-637.5550000006333</v>
          </cell>
          <cell r="CC224">
            <v>282.58299999986775</v>
          </cell>
          <cell r="CD224">
            <v>-773.24799999967217</v>
          </cell>
          <cell r="CE224">
            <v>-8769.1624999940395</v>
          </cell>
          <cell r="CF224">
            <v>-8049.4330000001937</v>
          </cell>
          <cell r="CG224">
            <v>5866.6430000001565</v>
          </cell>
          <cell r="CH224">
            <v>5207.0459999996237</v>
          </cell>
          <cell r="CI224">
            <v>-203.55599999986589</v>
          </cell>
          <cell r="CJ224">
            <v>0</v>
          </cell>
          <cell r="CK224">
            <v>-257.45099999988452</v>
          </cell>
          <cell r="CL224">
            <v>-1976.2804999994114</v>
          </cell>
          <cell r="CM224">
            <v>-2102.6540000010282</v>
          </cell>
          <cell r="CN224">
            <v>-3107.9310000017285</v>
          </cell>
          <cell r="CO224">
            <v>-452.51300000026822</v>
          </cell>
          <cell r="CP224">
            <v>920.05999999959022</v>
          </cell>
          <cell r="CQ224">
            <v>-4613.0930000003427</v>
          </cell>
          <cell r="CR224">
            <v>-7545.2560000121593</v>
          </cell>
          <cell r="CS224">
            <v>-906.85800000093877</v>
          </cell>
          <cell r="CT224">
            <v>471.4769999999553</v>
          </cell>
          <cell r="CU224">
            <v>83.063499999931082</v>
          </cell>
          <cell r="CV224">
            <v>-3.8460000003688037</v>
          </cell>
          <cell r="CW224">
            <v>0</v>
          </cell>
          <cell r="CX224">
            <v>-318.33600000012666</v>
          </cell>
          <cell r="CY224">
            <v>-1390.7690000003204</v>
          </cell>
          <cell r="CZ224">
            <v>-3390.9039999991655</v>
          </cell>
          <cell r="DA224">
            <v>-1617.8015000000596</v>
          </cell>
          <cell r="DB224">
            <v>-1303.3560000006109</v>
          </cell>
          <cell r="DC224">
            <v>409.41599999926984</v>
          </cell>
          <cell r="DD224">
            <v>422.65799999982119</v>
          </cell>
          <cell r="DE224">
            <v>-10763.698999986053</v>
          </cell>
          <cell r="DF224">
            <v>416.62600000016391</v>
          </cell>
          <cell r="DG224">
            <v>-236.07300000078976</v>
          </cell>
          <cell r="DH224">
            <v>3.5439999997615814</v>
          </cell>
          <cell r="DI224">
            <v>-394.48500000033528</v>
          </cell>
          <cell r="DJ224">
            <v>0</v>
          </cell>
          <cell r="DK224">
            <v>-44.910000000149012</v>
          </cell>
          <cell r="DL224">
            <v>-3099.0270000007004</v>
          </cell>
          <cell r="DM224">
            <v>-3037.964999999851</v>
          </cell>
          <cell r="DN224">
            <v>-2714.1875</v>
          </cell>
          <cell r="DO224">
            <v>-804.99200000055134</v>
          </cell>
          <cell r="DP224">
            <v>-925.09750000014901</v>
          </cell>
          <cell r="DQ224">
            <v>72.868000000715256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</row>
        <row r="225"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</row>
        <row r="226">
          <cell r="F226">
            <v>-4252.67679999955</v>
          </cell>
          <cell r="G226">
            <v>74.316770000383258</v>
          </cell>
          <cell r="H226">
            <v>611.7480999995023</v>
          </cell>
          <cell r="I226">
            <v>-24.132849999703467</v>
          </cell>
          <cell r="J226">
            <v>371.18649999983609</v>
          </cell>
          <cell r="K226">
            <v>-1272.0241000000387</v>
          </cell>
          <cell r="L226">
            <v>-3136.1951000001281</v>
          </cell>
          <cell r="M226">
            <v>-2518.2606000006199</v>
          </cell>
          <cell r="N226">
            <v>-920.27040000073612</v>
          </cell>
          <cell r="O226">
            <v>-617.09900000039488</v>
          </cell>
          <cell r="P226">
            <v>837.65137999970466</v>
          </cell>
          <cell r="Q226">
            <v>-1002.9666000008583</v>
          </cell>
          <cell r="R226">
            <v>-10482.463009998202</v>
          </cell>
          <cell r="S226">
            <v>-1172.621799999848</v>
          </cell>
          <cell r="T226">
            <v>-1041.119099999778</v>
          </cell>
          <cell r="U226">
            <v>-257.44919999968261</v>
          </cell>
          <cell r="V226">
            <v>412.42609999980778</v>
          </cell>
          <cell r="W226">
            <v>127.75326999928802</v>
          </cell>
          <cell r="X226">
            <v>-284.68400000035763</v>
          </cell>
          <cell r="Y226">
            <v>-4584.2926099989563</v>
          </cell>
          <cell r="Z226">
            <v>-1453.0045600011945</v>
          </cell>
          <cell r="AA226">
            <v>-842.63949999958277</v>
          </cell>
          <cell r="AB226">
            <v>-531.93679999932647</v>
          </cell>
          <cell r="AC226">
            <v>498.18166000023484</v>
          </cell>
          <cell r="AD226">
            <v>-1353.0764700006694</v>
          </cell>
          <cell r="AE226">
            <v>-8208.3007999956608</v>
          </cell>
          <cell r="AF226">
            <v>66.892600001767278</v>
          </cell>
          <cell r="AG226">
            <v>-212.10460000019521</v>
          </cell>
          <cell r="AH226">
            <v>2423.8120000008494</v>
          </cell>
          <cell r="AI226">
            <v>-516.22549999970943</v>
          </cell>
          <cell r="AJ226">
            <v>655.08770000003278</v>
          </cell>
          <cell r="AK226">
            <v>-1593.7476999992505</v>
          </cell>
          <cell r="AL226">
            <v>-2674.3650000002235</v>
          </cell>
          <cell r="AM226">
            <v>-3061.8760000001639</v>
          </cell>
          <cell r="AN226">
            <v>-1380.8640000000596</v>
          </cell>
          <cell r="AO226">
            <v>-664.81479999981821</v>
          </cell>
          <cell r="AP226">
            <v>-642.25799999944866</v>
          </cell>
          <cell r="AQ226">
            <v>-607.83750000037253</v>
          </cell>
          <cell r="AR226">
            <v>-5586.8450900018215</v>
          </cell>
          <cell r="AS226">
            <v>-1329.2050000000745</v>
          </cell>
          <cell r="AT226">
            <v>2272.803399999626</v>
          </cell>
          <cell r="AU226">
            <v>-736.18439999967813</v>
          </cell>
          <cell r="AV226">
            <v>-99.686599999666214</v>
          </cell>
          <cell r="AW226">
            <v>106.20150000043213</v>
          </cell>
          <cell r="AX226">
            <v>-1942.3289999999106</v>
          </cell>
          <cell r="AY226">
            <v>1940.9826999995857</v>
          </cell>
          <cell r="AZ226">
            <v>-3630.0662999991328</v>
          </cell>
          <cell r="BA226">
            <v>559.72599999979138</v>
          </cell>
          <cell r="BB226">
            <v>-57.82918999902904</v>
          </cell>
          <cell r="BC226">
            <v>-987.51480000000447</v>
          </cell>
          <cell r="BD226">
            <v>-1683.7434000000358</v>
          </cell>
          <cell r="BE226">
            <v>-11553.334739997983</v>
          </cell>
          <cell r="BF226">
            <v>432.41810000129044</v>
          </cell>
          <cell r="BG226">
            <v>-418.95229999907315</v>
          </cell>
          <cell r="BH226">
            <v>28.306360000744462</v>
          </cell>
          <cell r="BI226">
            <v>-129.55649999994785</v>
          </cell>
          <cell r="BJ226">
            <v>520.57949999999255</v>
          </cell>
          <cell r="BK226">
            <v>-1093.9104999992996</v>
          </cell>
          <cell r="BL226">
            <v>-3631.919299999252</v>
          </cell>
          <cell r="BM226">
            <v>-4076.5546000003815</v>
          </cell>
          <cell r="BN226">
            <v>-213.35960000008345</v>
          </cell>
          <cell r="BO226">
            <v>-977.86390000022948</v>
          </cell>
          <cell r="BP226">
            <v>-775.35319999977946</v>
          </cell>
          <cell r="BQ226">
            <v>-1217.1688000001013</v>
          </cell>
          <cell r="BR226">
            <v>-21414.919100001454</v>
          </cell>
          <cell r="BS226">
            <v>-5045.7215999998152</v>
          </cell>
          <cell r="BT226">
            <v>-136.38949999958277</v>
          </cell>
          <cell r="BU226">
            <v>-756.37459999974817</v>
          </cell>
          <cell r="BV226">
            <v>-537.49930000025779</v>
          </cell>
          <cell r="BW226">
            <v>38.80599999986589</v>
          </cell>
          <cell r="BX226">
            <v>-936.96900000050664</v>
          </cell>
          <cell r="BY226">
            <v>-4653.7839999999851</v>
          </cell>
          <cell r="BZ226">
            <v>-4202.7123999986798</v>
          </cell>
          <cell r="CA226">
            <v>-2919.7054999992251</v>
          </cell>
          <cell r="CB226">
            <v>-834.54160000011325</v>
          </cell>
          <cell r="CC226">
            <v>-1011.4636000003666</v>
          </cell>
          <cell r="CD226">
            <v>-418.56400000117719</v>
          </cell>
          <cell r="CE226">
            <v>-17366.908439993858</v>
          </cell>
          <cell r="CF226">
            <v>-433.31390000134706</v>
          </cell>
          <cell r="CG226">
            <v>-1258.3222000002861</v>
          </cell>
          <cell r="CH226">
            <v>-787.12399999983609</v>
          </cell>
          <cell r="CI226">
            <v>112.04359999950975</v>
          </cell>
          <cell r="CJ226">
            <v>131.56950000021607</v>
          </cell>
          <cell r="CK226">
            <v>-1042.5559999998659</v>
          </cell>
          <cell r="CL226">
            <v>-3531.5001999996603</v>
          </cell>
          <cell r="CM226">
            <v>-5171.4481000006199</v>
          </cell>
          <cell r="CN226">
            <v>-1668.5579999983311</v>
          </cell>
          <cell r="CO226">
            <v>-1607.019339999184</v>
          </cell>
          <cell r="CP226">
            <v>-915.80969999916852</v>
          </cell>
          <cell r="CQ226">
            <v>-1194.8700999990106</v>
          </cell>
          <cell r="CR226">
            <v>-13564.785000011325</v>
          </cell>
          <cell r="CS226">
            <v>442.71480000019073</v>
          </cell>
          <cell r="CT226">
            <v>-525.91789999976754</v>
          </cell>
          <cell r="CU226">
            <v>-434.84720000065863</v>
          </cell>
          <cell r="CV226">
            <v>166.50449999980628</v>
          </cell>
          <cell r="CW226">
            <v>-585.13699999824166</v>
          </cell>
          <cell r="CX226">
            <v>1117.9065000005066</v>
          </cell>
          <cell r="CY226">
            <v>-5634.0431000012904</v>
          </cell>
          <cell r="CZ226">
            <v>-2836.0967999994755</v>
          </cell>
          <cell r="DA226">
            <v>-1470.8255000002682</v>
          </cell>
          <cell r="DB226">
            <v>-866.71480000019073</v>
          </cell>
          <cell r="DC226">
            <v>-1124.7833000011742</v>
          </cell>
          <cell r="DD226">
            <v>-1813.5451999995857</v>
          </cell>
          <cell r="DE226">
            <v>-15891.875200003386</v>
          </cell>
          <cell r="DF226">
            <v>-132.5738999992609</v>
          </cell>
          <cell r="DG226">
            <v>-899.94950000010431</v>
          </cell>
          <cell r="DH226">
            <v>-1226.7673000004143</v>
          </cell>
          <cell r="DI226">
            <v>-1197.2178000006825</v>
          </cell>
          <cell r="DJ226">
            <v>57.579800000414252</v>
          </cell>
          <cell r="DK226">
            <v>2184.8670000005513</v>
          </cell>
          <cell r="DL226">
            <v>-6563.9030000008643</v>
          </cell>
          <cell r="DM226">
            <v>-4175.1303000003099</v>
          </cell>
          <cell r="DN226">
            <v>-2935.2260999996215</v>
          </cell>
          <cell r="DO226">
            <v>-1826.7378000002354</v>
          </cell>
          <cell r="DP226">
            <v>1382.8184000011533</v>
          </cell>
          <cell r="DQ226">
            <v>-559.6347000002861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</row>
        <row r="227">
          <cell r="F227">
            <v>0</v>
          </cell>
          <cell r="G227">
            <v>14.717999999993481</v>
          </cell>
          <cell r="H227">
            <v>0.75740000000223517</v>
          </cell>
          <cell r="I227">
            <v>1.1741000000038184</v>
          </cell>
          <cell r="J227">
            <v>0</v>
          </cell>
          <cell r="K227">
            <v>0</v>
          </cell>
          <cell r="L227">
            <v>-4.5055000002030283</v>
          </cell>
          <cell r="M227">
            <v>-227.52740000002086</v>
          </cell>
          <cell r="N227">
            <v>0</v>
          </cell>
          <cell r="O227">
            <v>15.843800000031479</v>
          </cell>
          <cell r="P227">
            <v>0</v>
          </cell>
          <cell r="Q227">
            <v>0</v>
          </cell>
          <cell r="R227">
            <v>-203.0515000000596</v>
          </cell>
          <cell r="S227">
            <v>0.63679999997839332</v>
          </cell>
          <cell r="T227">
            <v>3.4334999999264255</v>
          </cell>
          <cell r="U227">
            <v>222.60149999998976</v>
          </cell>
          <cell r="V227">
            <v>2.0096999999368563</v>
          </cell>
          <cell r="W227">
            <v>0</v>
          </cell>
          <cell r="X227">
            <v>0</v>
          </cell>
          <cell r="Y227">
            <v>-295.6429000000935</v>
          </cell>
          <cell r="Z227">
            <v>-135.31260000006296</v>
          </cell>
          <cell r="AA227">
            <v>0</v>
          </cell>
          <cell r="AB227">
            <v>8.6000000010244548E-2</v>
          </cell>
          <cell r="AC227">
            <v>-0.86349999997764826</v>
          </cell>
          <cell r="AD227">
            <v>0</v>
          </cell>
          <cell r="AE227">
            <v>-378.98090000078082</v>
          </cell>
          <cell r="AF227">
            <v>0.88900000008288771</v>
          </cell>
          <cell r="AG227">
            <v>4.0603000000119209</v>
          </cell>
          <cell r="AH227">
            <v>2.8999999980442226E-2</v>
          </cell>
          <cell r="AI227">
            <v>0.81389999995008111</v>
          </cell>
          <cell r="AJ227">
            <v>0</v>
          </cell>
          <cell r="AK227">
            <v>0</v>
          </cell>
          <cell r="AL227">
            <v>-7.8908999999985099</v>
          </cell>
          <cell r="AM227">
            <v>-94.55489999987185</v>
          </cell>
          <cell r="AN227">
            <v>0.36400000005960464</v>
          </cell>
          <cell r="AO227">
            <v>1.1820999999763444</v>
          </cell>
          <cell r="AP227">
            <v>-283.873399999924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</row>
        <row r="228">
          <cell r="F228">
            <v>15.126300000003539</v>
          </cell>
          <cell r="G228">
            <v>544.19105999998283</v>
          </cell>
          <cell r="H228">
            <v>7.8939499999396503</v>
          </cell>
          <cell r="I228">
            <v>0.60725000000093132</v>
          </cell>
          <cell r="J228">
            <v>79.417940000072122</v>
          </cell>
          <cell r="K228">
            <v>-36.20050000003539</v>
          </cell>
          <cell r="L228">
            <v>-421.59213999984786</v>
          </cell>
          <cell r="M228">
            <v>-561.78970999992453</v>
          </cell>
          <cell r="N228">
            <v>-41.656360000022687</v>
          </cell>
          <cell r="O228">
            <v>12.951309999916703</v>
          </cell>
          <cell r="P228">
            <v>185.92665000003763</v>
          </cell>
          <cell r="Q228">
            <v>0.32968999992590398</v>
          </cell>
          <cell r="R228">
            <v>-4883.6327899992466</v>
          </cell>
          <cell r="S228">
            <v>-456.35104999993928</v>
          </cell>
          <cell r="T228">
            <v>-1983.5080000000307</v>
          </cell>
          <cell r="U228">
            <v>16.524330000043847</v>
          </cell>
          <cell r="V228">
            <v>-144.93206999998074</v>
          </cell>
          <cell r="W228">
            <v>16.547540000057779</v>
          </cell>
          <cell r="X228">
            <v>-52.30093999998644</v>
          </cell>
          <cell r="Y228">
            <v>-992.48325999989174</v>
          </cell>
          <cell r="Z228">
            <v>-1312.8062399998307</v>
          </cell>
          <cell r="AA228">
            <v>23.841490000020713</v>
          </cell>
          <cell r="AB228">
            <v>-5.9287999999942258</v>
          </cell>
          <cell r="AC228">
            <v>3.4843499998096377</v>
          </cell>
          <cell r="AD228">
            <v>4.2798600000096485</v>
          </cell>
          <cell r="AE228">
            <v>-1125.0263400003314</v>
          </cell>
          <cell r="AF228">
            <v>506.67229999997653</v>
          </cell>
          <cell r="AG228">
            <v>-3.2898000000277534</v>
          </cell>
          <cell r="AH228">
            <v>-194.08209999999963</v>
          </cell>
          <cell r="AI228">
            <v>-406.59320000000298</v>
          </cell>
          <cell r="AJ228">
            <v>5.5310700000263751</v>
          </cell>
          <cell r="AK228">
            <v>151.46409999998286</v>
          </cell>
          <cell r="AL228">
            <v>-46.869560000021011</v>
          </cell>
          <cell r="AM228">
            <v>-649.26796000008471</v>
          </cell>
          <cell r="AN228">
            <v>-5.6969999917782843E-2</v>
          </cell>
          <cell r="AO228">
            <v>-154.12653999996837</v>
          </cell>
          <cell r="AP228">
            <v>-308.84159000008367</v>
          </cell>
          <cell r="AQ228">
            <v>-25.566090000094846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0</v>
          </cell>
          <cell r="CR228">
            <v>0</v>
          </cell>
          <cell r="CS228">
            <v>0</v>
          </cell>
          <cell r="CT228">
            <v>0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0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0</v>
          </cell>
          <cell r="DO228">
            <v>0</v>
          </cell>
          <cell r="DP228">
            <v>0</v>
          </cell>
          <cell r="DQ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0</v>
          </cell>
          <cell r="DX228">
            <v>0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0</v>
          </cell>
          <cell r="ED228">
            <v>0</v>
          </cell>
        </row>
        <row r="229">
          <cell r="F229">
            <v>101.36660000029951</v>
          </cell>
          <cell r="G229">
            <v>-2.0718000000342727</v>
          </cell>
          <cell r="H229">
            <v>9.3074999999953434</v>
          </cell>
          <cell r="I229">
            <v>-486.95889999996871</v>
          </cell>
          <cell r="J229">
            <v>0</v>
          </cell>
          <cell r="K229">
            <v>167.0305000001099</v>
          </cell>
          <cell r="L229">
            <v>-671.24179999995977</v>
          </cell>
          <cell r="M229">
            <v>-1118.0593999996781</v>
          </cell>
          <cell r="N229">
            <v>-103.07590000005439</v>
          </cell>
          <cell r="O229">
            <v>-1030.5038000000641</v>
          </cell>
          <cell r="P229">
            <v>-0.71370000019669533</v>
          </cell>
          <cell r="Q229">
            <v>-108.90279999934137</v>
          </cell>
          <cell r="R229">
            <v>-6262.2597000002861</v>
          </cell>
          <cell r="S229">
            <v>88.850499999709427</v>
          </cell>
          <cell r="T229">
            <v>488.45000000018626</v>
          </cell>
          <cell r="U229">
            <v>16.188400000333786</v>
          </cell>
          <cell r="V229">
            <v>-234.0258000001777</v>
          </cell>
          <cell r="W229">
            <v>0</v>
          </cell>
          <cell r="X229">
            <v>-606.45070000016131</v>
          </cell>
          <cell r="Y229">
            <v>-778.56980000017211</v>
          </cell>
          <cell r="Z229">
            <v>-1972.3381999996491</v>
          </cell>
          <cell r="AA229">
            <v>-182.24139999970794</v>
          </cell>
          <cell r="AB229">
            <v>-888.55460000038147</v>
          </cell>
          <cell r="AC229">
            <v>-428.95139999920502</v>
          </cell>
          <cell r="AD229">
            <v>-1764.6167000001296</v>
          </cell>
          <cell r="AE229">
            <v>-244.65659999847412</v>
          </cell>
          <cell r="AF229">
            <v>-417.22310000006109</v>
          </cell>
          <cell r="AG229">
            <v>-44.70369999948889</v>
          </cell>
          <cell r="AH229">
            <v>-56.598299999954179</v>
          </cell>
          <cell r="AI229">
            <v>-2.160500000230968</v>
          </cell>
          <cell r="AJ229">
            <v>0</v>
          </cell>
          <cell r="AK229">
            <v>39.029400000115857</v>
          </cell>
          <cell r="AL229">
            <v>-1248.3993000001647</v>
          </cell>
          <cell r="AM229">
            <v>-1048.2594999996945</v>
          </cell>
          <cell r="AN229">
            <v>-518.25950000016019</v>
          </cell>
          <cell r="AO229">
            <v>72.920600000303239</v>
          </cell>
          <cell r="AP229">
            <v>134.26469999924302</v>
          </cell>
          <cell r="AQ229">
            <v>2844.7325999997556</v>
          </cell>
          <cell r="AR229">
            <v>-732.64519999921322</v>
          </cell>
          <cell r="AS229">
            <v>803.56179999932647</v>
          </cell>
          <cell r="AT229">
            <v>-239.57799999974668</v>
          </cell>
          <cell r="AU229">
            <v>0</v>
          </cell>
          <cell r="AV229">
            <v>-86.487899999599904</v>
          </cell>
          <cell r="AW229">
            <v>0</v>
          </cell>
          <cell r="AX229">
            <v>14.96820000000298</v>
          </cell>
          <cell r="AY229">
            <v>-957.59009999968112</v>
          </cell>
          <cell r="AZ229">
            <v>-753.37359999958426</v>
          </cell>
          <cell r="BA229">
            <v>0</v>
          </cell>
          <cell r="BB229">
            <v>-71.32730000000447</v>
          </cell>
          <cell r="BC229">
            <v>-246.83499999996275</v>
          </cell>
          <cell r="BD229">
            <v>804.01669999957085</v>
          </cell>
          <cell r="BE229">
            <v>-4843.9541999921203</v>
          </cell>
          <cell r="BF229">
            <v>-1270.356799999252</v>
          </cell>
          <cell r="BG229">
            <v>-111.1019999999553</v>
          </cell>
          <cell r="BH229">
            <v>0</v>
          </cell>
          <cell r="BI229">
            <v>21.001899999799207</v>
          </cell>
          <cell r="BJ229">
            <v>-19.997500000004948</v>
          </cell>
          <cell r="BK229">
            <v>-108.5293000000529</v>
          </cell>
          <cell r="BL229">
            <v>-325.42390000028536</v>
          </cell>
          <cell r="BM229">
            <v>-1604.3975999997929</v>
          </cell>
          <cell r="BN229">
            <v>-308.63320000004023</v>
          </cell>
          <cell r="BO229">
            <v>-230.52060000039637</v>
          </cell>
          <cell r="BP229">
            <v>-668.84660000074655</v>
          </cell>
          <cell r="BQ229">
            <v>-217.14859999995679</v>
          </cell>
          <cell r="BR229">
            <v>-2443.6838999986649</v>
          </cell>
          <cell r="BS229">
            <v>-1248.8536999998614</v>
          </cell>
          <cell r="BT229">
            <v>162.13329999987036</v>
          </cell>
          <cell r="BU229">
            <v>0</v>
          </cell>
          <cell r="BV229">
            <v>-46.642700000200421</v>
          </cell>
          <cell r="BW229">
            <v>0</v>
          </cell>
          <cell r="BX229">
            <v>0</v>
          </cell>
          <cell r="BY229">
            <v>-856.95510000037029</v>
          </cell>
          <cell r="BZ229">
            <v>-489.3293000003323</v>
          </cell>
          <cell r="CA229">
            <v>0</v>
          </cell>
          <cell r="CB229">
            <v>116.85110000055283</v>
          </cell>
          <cell r="CC229">
            <v>-654.44719999935478</v>
          </cell>
          <cell r="CD229">
            <v>573.55970000009984</v>
          </cell>
          <cell r="CE229">
            <v>-729.22039999067783</v>
          </cell>
          <cell r="CF229">
            <v>-1643.7155999997631</v>
          </cell>
          <cell r="CG229">
            <v>2600.0248000007123</v>
          </cell>
          <cell r="CH229">
            <v>-26.492100000032224</v>
          </cell>
          <cell r="CI229">
            <v>-133.11060000001453</v>
          </cell>
          <cell r="CJ229">
            <v>0</v>
          </cell>
          <cell r="CK229">
            <v>0</v>
          </cell>
          <cell r="CL229">
            <v>-1132.2374999988824</v>
          </cell>
          <cell r="CM229">
            <v>-636.98739999998361</v>
          </cell>
          <cell r="CN229">
            <v>-70.790600000414997</v>
          </cell>
          <cell r="CO229">
            <v>-1219.8054999997839</v>
          </cell>
          <cell r="CP229">
            <v>1565.8485000003129</v>
          </cell>
          <cell r="CQ229">
            <v>-31.9543999992311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E229">
            <v>0</v>
          </cell>
          <cell r="DF229">
            <v>0</v>
          </cell>
          <cell r="DG229">
            <v>0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</row>
        <row r="230">
          <cell r="F230">
            <v>-1662.6190000008792</v>
          </cell>
          <cell r="G230">
            <v>-568.77450000029057</v>
          </cell>
          <cell r="H230">
            <v>-394.29150000028312</v>
          </cell>
          <cell r="I230">
            <v>346.90749999973923</v>
          </cell>
          <cell r="J230">
            <v>166.95700000040233</v>
          </cell>
          <cell r="K230">
            <v>-1256.9144999999553</v>
          </cell>
          <cell r="L230">
            <v>-2784.4565000012517</v>
          </cell>
          <cell r="M230">
            <v>-3828.4079999998212</v>
          </cell>
          <cell r="N230">
            <v>-247.26349999941885</v>
          </cell>
          <cell r="O230">
            <v>-406.08499999903142</v>
          </cell>
          <cell r="P230">
            <v>-2646.1404999997467</v>
          </cell>
          <cell r="Q230">
            <v>-169.09549999982119</v>
          </cell>
          <cell r="R230">
            <v>-19589.897500008345</v>
          </cell>
          <cell r="S230">
            <v>-1092.722500000149</v>
          </cell>
          <cell r="T230">
            <v>-1214.9404999986291</v>
          </cell>
          <cell r="U230">
            <v>-141.41949999891222</v>
          </cell>
          <cell r="V230">
            <v>-249.66349999979138</v>
          </cell>
          <cell r="W230">
            <v>-1012.3404999999329</v>
          </cell>
          <cell r="X230">
            <v>-986.03099999949336</v>
          </cell>
          <cell r="Y230">
            <v>-7176.816499998793</v>
          </cell>
          <cell r="Z230">
            <v>-2619.1490000002086</v>
          </cell>
          <cell r="AA230">
            <v>-1336.4860000014305</v>
          </cell>
          <cell r="AB230">
            <v>-615.87549999915063</v>
          </cell>
          <cell r="AC230">
            <v>-2853.6195000000298</v>
          </cell>
          <cell r="AD230">
            <v>-290.83350000157952</v>
          </cell>
          <cell r="AE230">
            <v>-14721.061500027776</v>
          </cell>
          <cell r="AF230">
            <v>-603.71199999935925</v>
          </cell>
          <cell r="AG230">
            <v>-806.60549999959767</v>
          </cell>
          <cell r="AH230">
            <v>-352.80399999953806</v>
          </cell>
          <cell r="AI230">
            <v>-103.46199999935925</v>
          </cell>
          <cell r="AJ230">
            <v>87.021999999880791</v>
          </cell>
          <cell r="AK230">
            <v>-1984.5209999997169</v>
          </cell>
          <cell r="AL230">
            <v>-4160.3804999999702</v>
          </cell>
          <cell r="AM230">
            <v>-2208.8265000004321</v>
          </cell>
          <cell r="AN230">
            <v>-1921.5445000007749</v>
          </cell>
          <cell r="AO230">
            <v>-233.91850000061095</v>
          </cell>
          <cell r="AP230">
            <v>-2324.2980000004172</v>
          </cell>
          <cell r="AQ230">
            <v>-108.0109999999404</v>
          </cell>
          <cell r="AR230">
            <v>-9190.9899999946356</v>
          </cell>
          <cell r="AS230">
            <v>-826.08200000040233</v>
          </cell>
          <cell r="AT230">
            <v>-822.44199999980628</v>
          </cell>
          <cell r="AU230">
            <v>-169.68399999849498</v>
          </cell>
          <cell r="AV230">
            <v>4641.660000000149</v>
          </cell>
          <cell r="AW230">
            <v>-638.66550000011921</v>
          </cell>
          <cell r="AX230">
            <v>-1708.1480000000447</v>
          </cell>
          <cell r="AY230">
            <v>-4063.3549999985844</v>
          </cell>
          <cell r="AZ230">
            <v>-2888.2194999996573</v>
          </cell>
          <cell r="BA230">
            <v>-1304.1430000010878</v>
          </cell>
          <cell r="BB230">
            <v>-474.79050000011921</v>
          </cell>
          <cell r="BC230">
            <v>-554.95299999974668</v>
          </cell>
          <cell r="BD230">
            <v>-382.16749999858439</v>
          </cell>
          <cell r="BE230">
            <v>-16414.704999998212</v>
          </cell>
          <cell r="BF230">
            <v>-1361.0584999993443</v>
          </cell>
          <cell r="BG230">
            <v>-350.53450000099838</v>
          </cell>
          <cell r="BH230">
            <v>-523.85499999858439</v>
          </cell>
          <cell r="BI230">
            <v>15.185999999754131</v>
          </cell>
          <cell r="BJ230">
            <v>-195.87899999972433</v>
          </cell>
          <cell r="BK230">
            <v>-1081.0985000003129</v>
          </cell>
          <cell r="BL230">
            <v>-6647.2280000001192</v>
          </cell>
          <cell r="BM230">
            <v>-2483.2554999999702</v>
          </cell>
          <cell r="BN230">
            <v>-1535.0099999997765</v>
          </cell>
          <cell r="BO230">
            <v>-1579.773500001058</v>
          </cell>
          <cell r="BP230">
            <v>-1025.8594999983907</v>
          </cell>
          <cell r="BQ230">
            <v>353.66100000031292</v>
          </cell>
          <cell r="BR230">
            <v>-16866.29999999702</v>
          </cell>
          <cell r="BS230">
            <v>-1217.8045000005513</v>
          </cell>
          <cell r="BT230">
            <v>-1191.8880000002682</v>
          </cell>
          <cell r="BU230">
            <v>-431.02649999968708</v>
          </cell>
          <cell r="BV230">
            <v>56.620000000111759</v>
          </cell>
          <cell r="BW230">
            <v>-817.8804999999702</v>
          </cell>
          <cell r="BX230">
            <v>-1317.0750000011176</v>
          </cell>
          <cell r="BY230">
            <v>-3938.0919999983162</v>
          </cell>
          <cell r="BZ230">
            <v>-3712.1820000000298</v>
          </cell>
          <cell r="CA230">
            <v>-2020.4879999998957</v>
          </cell>
          <cell r="CB230">
            <v>-1487.230000000447</v>
          </cell>
          <cell r="CC230">
            <v>-211.12300000153482</v>
          </cell>
          <cell r="CD230">
            <v>-578.1304999999702</v>
          </cell>
          <cell r="CE230">
            <v>-17874.454000011086</v>
          </cell>
          <cell r="CF230">
            <v>-5526.4794999994338</v>
          </cell>
          <cell r="CG230">
            <v>-1677.2299999985844</v>
          </cell>
          <cell r="CH230">
            <v>-310.80099999904633</v>
          </cell>
          <cell r="CI230">
            <v>-21.710500000044703</v>
          </cell>
          <cell r="CJ230">
            <v>128.82049999944866</v>
          </cell>
          <cell r="CK230">
            <v>216.43900000117719</v>
          </cell>
          <cell r="CL230">
            <v>-3780.0679999999702</v>
          </cell>
          <cell r="CM230">
            <v>-2485.2495000008494</v>
          </cell>
          <cell r="CN230">
            <v>-2009.011499999091</v>
          </cell>
          <cell r="CO230">
            <v>-767.83650000020862</v>
          </cell>
          <cell r="CP230">
            <v>-935.19749999977648</v>
          </cell>
          <cell r="CQ230">
            <v>-706.12949999980628</v>
          </cell>
          <cell r="CR230">
            <v>-9396.402999997139</v>
          </cell>
          <cell r="CS230">
            <v>-2142.554999999702</v>
          </cell>
          <cell r="CT230">
            <v>-434.03299999982119</v>
          </cell>
          <cell r="CU230">
            <v>-1450.2894999999553</v>
          </cell>
          <cell r="CV230">
            <v>-168.20399999991059</v>
          </cell>
          <cell r="CW230">
            <v>-33.332000000402331</v>
          </cell>
          <cell r="CX230">
            <v>3969.5400000009686</v>
          </cell>
          <cell r="CY230">
            <v>-2964.4744999986142</v>
          </cell>
          <cell r="CZ230">
            <v>-4956.8039999995381</v>
          </cell>
          <cell r="DA230">
            <v>-937.99499999918044</v>
          </cell>
          <cell r="DB230">
            <v>-1290.8950000014156</v>
          </cell>
          <cell r="DC230">
            <v>1334.695000000298</v>
          </cell>
          <cell r="DD230">
            <v>-322.05599999986589</v>
          </cell>
          <cell r="DE230">
            <v>-5693.0779999792576</v>
          </cell>
          <cell r="DF230">
            <v>-742.81299999915063</v>
          </cell>
          <cell r="DG230">
            <v>-904.58300000056624</v>
          </cell>
          <cell r="DH230">
            <v>-975.74300000071526</v>
          </cell>
          <cell r="DI230">
            <v>-490.56649999972433</v>
          </cell>
          <cell r="DJ230">
            <v>-425.87199999950826</v>
          </cell>
          <cell r="DK230">
            <v>4959.3129999991506</v>
          </cell>
          <cell r="DL230">
            <v>-2626.0360000003129</v>
          </cell>
          <cell r="DM230">
            <v>-3806.422499999404</v>
          </cell>
          <cell r="DN230">
            <v>-447.06049999967217</v>
          </cell>
          <cell r="DO230">
            <v>-1060.75</v>
          </cell>
          <cell r="DP230">
            <v>2154.3234999999404</v>
          </cell>
          <cell r="DQ230">
            <v>-1326.8679999988526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0</v>
          </cell>
          <cell r="DX230">
            <v>0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</row>
        <row r="231">
          <cell r="F231">
            <v>-15.103699999861419</v>
          </cell>
          <cell r="G231">
            <v>-607.88150000013411</v>
          </cell>
          <cell r="H231">
            <v>30.62569999974221</v>
          </cell>
          <cell r="I231">
            <v>178.95869999984279</v>
          </cell>
          <cell r="J231">
            <v>-150.2339999997057</v>
          </cell>
          <cell r="K231">
            <v>975.26570000033826</v>
          </cell>
          <cell r="L231">
            <v>-791.1359999999404</v>
          </cell>
          <cell r="M231">
            <v>-1012.8420000001788</v>
          </cell>
          <cell r="N231">
            <v>-352.8144000004977</v>
          </cell>
          <cell r="O231">
            <v>134.61175000015646</v>
          </cell>
          <cell r="P231">
            <v>-4879.1650399994105</v>
          </cell>
          <cell r="Q231">
            <v>-720.95479999855161</v>
          </cell>
          <cell r="R231">
            <v>-7652.0504399985075</v>
          </cell>
          <cell r="S231">
            <v>243.08069999981672</v>
          </cell>
          <cell r="T231">
            <v>-3474.35676000081</v>
          </cell>
          <cell r="U231">
            <v>-136.63489999994636</v>
          </cell>
          <cell r="V231">
            <v>-828.95720000006258</v>
          </cell>
          <cell r="W231">
            <v>89.833500000648201</v>
          </cell>
          <cell r="X231">
            <v>-346.80000000074506</v>
          </cell>
          <cell r="Y231">
            <v>-2009.4395000003278</v>
          </cell>
          <cell r="Z231">
            <v>-148.39597999863327</v>
          </cell>
          <cell r="AA231">
            <v>-585.95349999982864</v>
          </cell>
          <cell r="AB231">
            <v>104.37030000053346</v>
          </cell>
          <cell r="AC231">
            <v>519.63379999995232</v>
          </cell>
          <cell r="AD231">
            <v>-1078.4309000000358</v>
          </cell>
          <cell r="AE231">
            <v>-7820.5249699950218</v>
          </cell>
          <cell r="AF231">
            <v>575.81520000007004</v>
          </cell>
          <cell r="AG231">
            <v>-391.75413999985904</v>
          </cell>
          <cell r="AH231">
            <v>-50.476400000043213</v>
          </cell>
          <cell r="AI231">
            <v>-570.21579999942333</v>
          </cell>
          <cell r="AJ231">
            <v>250.75690000038594</v>
          </cell>
          <cell r="AK231">
            <v>-574.83530000038445</v>
          </cell>
          <cell r="AL231">
            <v>-3305.7675100006163</v>
          </cell>
          <cell r="AM231">
            <v>-3635.3652900010347</v>
          </cell>
          <cell r="AN231">
            <v>401.83480999991298</v>
          </cell>
          <cell r="AO231">
            <v>72.184750000014901</v>
          </cell>
          <cell r="AP231">
            <v>-784.96999999973923</v>
          </cell>
          <cell r="AQ231">
            <v>192.26781000010669</v>
          </cell>
          <cell r="AR231">
            <v>-4626.9724300056696</v>
          </cell>
          <cell r="AS231">
            <v>-352.95409999974072</v>
          </cell>
          <cell r="AT231">
            <v>-194.22076999954879</v>
          </cell>
          <cell r="AU231">
            <v>367.21929999999702</v>
          </cell>
          <cell r="AV231">
            <v>314.43229999952018</v>
          </cell>
          <cell r="AW231">
            <v>-241.99500000011176</v>
          </cell>
          <cell r="AX231">
            <v>-122.85300000011921</v>
          </cell>
          <cell r="AY231">
            <v>-1720.8250600006431</v>
          </cell>
          <cell r="AZ231">
            <v>-3041.3298500012606</v>
          </cell>
          <cell r="BA231">
            <v>-555.465799998492</v>
          </cell>
          <cell r="BB231">
            <v>1631.3174499999732</v>
          </cell>
          <cell r="BC231">
            <v>-219.84180000051856</v>
          </cell>
          <cell r="BD231">
            <v>-490.45610000006855</v>
          </cell>
          <cell r="BE231">
            <v>-7377.7872699946165</v>
          </cell>
          <cell r="BF231">
            <v>-713.63709999993443</v>
          </cell>
          <cell r="BG231">
            <v>-85.573839999735355</v>
          </cell>
          <cell r="BH231">
            <v>94.691840000450611</v>
          </cell>
          <cell r="BI231">
            <v>872.65240000002086</v>
          </cell>
          <cell r="BJ231">
            <v>-237.61003000009805</v>
          </cell>
          <cell r="BK231">
            <v>28.737499999813735</v>
          </cell>
          <cell r="BL231">
            <v>-2180.4736000001431</v>
          </cell>
          <cell r="BM231">
            <v>-4241.0465399995446</v>
          </cell>
          <cell r="BN231">
            <v>254.00139999948442</v>
          </cell>
          <cell r="BO231">
            <v>-254.05749999918044</v>
          </cell>
          <cell r="BP231">
            <v>-1026.6782999988645</v>
          </cell>
          <cell r="BQ231">
            <v>111.20649999938905</v>
          </cell>
          <cell r="BR231">
            <v>-8661.3763099759817</v>
          </cell>
          <cell r="BS231">
            <v>-744.65670000016689</v>
          </cell>
          <cell r="BT231">
            <v>-314.34269999992102</v>
          </cell>
          <cell r="BU231">
            <v>-130.62760000023991</v>
          </cell>
          <cell r="BV231">
            <v>173.16880000010133</v>
          </cell>
          <cell r="BW231">
            <v>205.4429999999702</v>
          </cell>
          <cell r="BX231">
            <v>-1075.6030000001192</v>
          </cell>
          <cell r="BY231">
            <v>-649.03910000063479</v>
          </cell>
          <cell r="BZ231">
            <v>-5755.2512199990451</v>
          </cell>
          <cell r="CA231">
            <v>-1363.8884999994189</v>
          </cell>
          <cell r="CB231">
            <v>261.39650000073016</v>
          </cell>
          <cell r="CC231">
            <v>183.81919999979436</v>
          </cell>
          <cell r="CD231">
            <v>548.20500999875367</v>
          </cell>
          <cell r="CE231">
            <v>-8725.65436001122</v>
          </cell>
          <cell r="CF231">
            <v>-407.02150000073016</v>
          </cell>
          <cell r="CG231">
            <v>-275.07139999978244</v>
          </cell>
          <cell r="CH231">
            <v>-427.46470000036061</v>
          </cell>
          <cell r="CI231">
            <v>-184.3335000006482</v>
          </cell>
          <cell r="CJ231">
            <v>186.25292999995872</v>
          </cell>
          <cell r="CK231">
            <v>425.49249999970198</v>
          </cell>
          <cell r="CL231">
            <v>-3219.1657999996096</v>
          </cell>
          <cell r="CM231">
            <v>-2944.9899000003934</v>
          </cell>
          <cell r="CN231">
            <v>-355.39376999996603</v>
          </cell>
          <cell r="CO231">
            <v>-271.93242000043392</v>
          </cell>
          <cell r="CP231">
            <v>144.18310000002384</v>
          </cell>
          <cell r="CQ231">
            <v>-1396.2099000010639</v>
          </cell>
          <cell r="CR231">
            <v>-10833.912489980459</v>
          </cell>
          <cell r="CS231">
            <v>-1457.3206000011414</v>
          </cell>
          <cell r="CT231">
            <v>-182.25029999949038</v>
          </cell>
          <cell r="CU231">
            <v>-256.38289999961853</v>
          </cell>
          <cell r="CV231">
            <v>-254.94350000005215</v>
          </cell>
          <cell r="CW231">
            <v>167.66830000001937</v>
          </cell>
          <cell r="CX231">
            <v>-1144.1534000001848</v>
          </cell>
          <cell r="CY231">
            <v>-2074.8273999989033</v>
          </cell>
          <cell r="CZ231">
            <v>-5165.6185900010169</v>
          </cell>
          <cell r="DA231">
            <v>699.14790000021458</v>
          </cell>
          <cell r="DB231">
            <v>-356.62810000032187</v>
          </cell>
          <cell r="DC231">
            <v>-612.78529999963939</v>
          </cell>
          <cell r="DD231">
            <v>-195.81859999895096</v>
          </cell>
          <cell r="DE231">
            <v>-8699.6706000119448</v>
          </cell>
          <cell r="DF231">
            <v>-1073.2354000005871</v>
          </cell>
          <cell r="DG231">
            <v>916.54009999893606</v>
          </cell>
          <cell r="DH231">
            <v>-787.95779999997467</v>
          </cell>
          <cell r="DI231">
            <v>493.67609999980778</v>
          </cell>
          <cell r="DJ231">
            <v>165.94570000004023</v>
          </cell>
          <cell r="DK231">
            <v>-260.75870000012219</v>
          </cell>
          <cell r="DL231">
            <v>-5410.4382000006735</v>
          </cell>
          <cell r="DM231">
            <v>-3386.8327999990433</v>
          </cell>
          <cell r="DN231">
            <v>6.8855000007897615</v>
          </cell>
          <cell r="DO231">
            <v>2459.1926000006497</v>
          </cell>
          <cell r="DP231">
            <v>-1115.2028000000864</v>
          </cell>
          <cell r="DQ231">
            <v>-707.48490000143647</v>
          </cell>
          <cell r="DR231">
            <v>0</v>
          </cell>
          <cell r="DS231">
            <v>0</v>
          </cell>
          <cell r="DT231">
            <v>0</v>
          </cell>
          <cell r="DU231">
            <v>0</v>
          </cell>
          <cell r="DV231">
            <v>0</v>
          </cell>
          <cell r="DW231">
            <v>0</v>
          </cell>
          <cell r="DX231">
            <v>0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</row>
        <row r="232"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0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  <cell r="DE232">
            <v>0</v>
          </cell>
          <cell r="DF232">
            <v>0</v>
          </cell>
          <cell r="DG232">
            <v>0</v>
          </cell>
          <cell r="DH232">
            <v>0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</row>
        <row r="233">
          <cell r="F233">
            <v>-8651.4041000008583</v>
          </cell>
          <cell r="G233">
            <v>-1240.4969699978828</v>
          </cell>
          <cell r="H233">
            <v>296.90565000101924</v>
          </cell>
          <cell r="I233">
            <v>-30.519200000911951</v>
          </cell>
          <cell r="J233">
            <v>467.3274400010705</v>
          </cell>
          <cell r="K233">
            <v>-1432.6228999979794</v>
          </cell>
          <cell r="L233">
            <v>-8535.3985399976373</v>
          </cell>
          <cell r="M233">
            <v>-11063.426109999418</v>
          </cell>
          <cell r="N233">
            <v>-2268.2270600050688</v>
          </cell>
          <cell r="O233">
            <v>-2643.5499399974942</v>
          </cell>
          <cell r="P233">
            <v>-6158.1762099973857</v>
          </cell>
          <cell r="Q233">
            <v>-2286.7310099974275</v>
          </cell>
          <cell r="R233">
            <v>-54146.555940032005</v>
          </cell>
          <cell r="S233">
            <v>-2647.0963499993086</v>
          </cell>
          <cell r="T233">
            <v>-7678.5768599994481</v>
          </cell>
          <cell r="U233">
            <v>-260.95936999842525</v>
          </cell>
          <cell r="V233">
            <v>-837.17527000233531</v>
          </cell>
          <cell r="W233">
            <v>-778.20619000121951</v>
          </cell>
          <cell r="X233">
            <v>-2520.0926400050521</v>
          </cell>
          <cell r="Y233">
            <v>-16729.229570001364</v>
          </cell>
          <cell r="Z233">
            <v>-9856.5940800011158</v>
          </cell>
          <cell r="AA233">
            <v>-3614.7944099977612</v>
          </cell>
          <cell r="AB233">
            <v>-3242.1229000017047</v>
          </cell>
          <cell r="AC233">
            <v>-1860.4725899994373</v>
          </cell>
          <cell r="AD233">
            <v>-4121.2357100024819</v>
          </cell>
          <cell r="AE233">
            <v>-38997.596109986305</v>
          </cell>
          <cell r="AF233">
            <v>-22.587499998509884</v>
          </cell>
          <cell r="AG233">
            <v>-1474.0314399972558</v>
          </cell>
          <cell r="AH233">
            <v>1821.5352000035346</v>
          </cell>
          <cell r="AI233">
            <v>-1169.7421000003815</v>
          </cell>
          <cell r="AJ233">
            <v>998.39766999706626</v>
          </cell>
          <cell r="AK233">
            <v>-4412.5334999971092</v>
          </cell>
          <cell r="AL233">
            <v>-14333.654770001769</v>
          </cell>
          <cell r="AM233">
            <v>-13058.660649999976</v>
          </cell>
          <cell r="AN233">
            <v>-4522.6701600030065</v>
          </cell>
          <cell r="AO233">
            <v>-1833.879390001297</v>
          </cell>
          <cell r="AP233">
            <v>-3649.8792899996042</v>
          </cell>
          <cell r="AQ233">
            <v>2660.1098200008273</v>
          </cell>
          <cell r="AR233">
            <v>-25340.812219977379</v>
          </cell>
          <cell r="AS233">
            <v>-252.5093000009656</v>
          </cell>
          <cell r="AT233">
            <v>372.04263000935316</v>
          </cell>
          <cell r="AU233">
            <v>-509.77409999445081</v>
          </cell>
          <cell r="AV233">
            <v>4830.1777999997139</v>
          </cell>
          <cell r="AW233">
            <v>-774.4590000025928</v>
          </cell>
          <cell r="AX233">
            <v>-4195.9868000000715</v>
          </cell>
          <cell r="AY233">
            <v>-7330.3154600039124</v>
          </cell>
          <cell r="AZ233">
            <v>-11441.597249999642</v>
          </cell>
          <cell r="BA233">
            <v>-3577.5663000047207</v>
          </cell>
          <cell r="BB233">
            <v>-771.51653999835253</v>
          </cell>
          <cell r="BC233">
            <v>-2493.8686000034213</v>
          </cell>
          <cell r="BD233">
            <v>804.56070000678301</v>
          </cell>
          <cell r="BE233">
            <v>-47027.758709967136</v>
          </cell>
          <cell r="BF233">
            <v>-2781.5302999913692</v>
          </cell>
          <cell r="BG233">
            <v>-1402.883639998734</v>
          </cell>
          <cell r="BH233">
            <v>-387.83479999750853</v>
          </cell>
          <cell r="BI233">
            <v>635.07829999923706</v>
          </cell>
          <cell r="BJ233">
            <v>67.092970002442598</v>
          </cell>
          <cell r="BK233">
            <v>-2254.8008000031114</v>
          </cell>
          <cell r="BL233">
            <v>-13579.987800002098</v>
          </cell>
          <cell r="BM233">
            <v>-15340.08423999697</v>
          </cell>
          <cell r="BN233">
            <v>-3048.6509000062943</v>
          </cell>
          <cell r="BO233">
            <v>-4311.6449999958277</v>
          </cell>
          <cell r="BP233">
            <v>-3835.7406000047922</v>
          </cell>
          <cell r="BQ233">
            <v>-786.77189999818802</v>
          </cell>
          <cell r="BR233">
            <v>-51511.990310013294</v>
          </cell>
          <cell r="BS233">
            <v>-1324.8055000007153</v>
          </cell>
          <cell r="BT233">
            <v>-1542.5368999987841</v>
          </cell>
          <cell r="BU233">
            <v>-1694.5636999979615</v>
          </cell>
          <cell r="BV233">
            <v>-788.97920000180602</v>
          </cell>
          <cell r="BW233">
            <v>-573.63149999827147</v>
          </cell>
          <cell r="BX233">
            <v>-3308.6810000017285</v>
          </cell>
          <cell r="BY233">
            <v>-12604.608699992299</v>
          </cell>
          <cell r="BZ233">
            <v>-16627.877420000732</v>
          </cell>
          <cell r="CA233">
            <v>-8406.417999997735</v>
          </cell>
          <cell r="CB233">
            <v>-2581.0790000036359</v>
          </cell>
          <cell r="CC233">
            <v>-1410.6315999999642</v>
          </cell>
          <cell r="CD233">
            <v>-648.17779000103474</v>
          </cell>
          <cell r="CE233">
            <v>-53465.399699926376</v>
          </cell>
          <cell r="CF233">
            <v>-16059.963500000536</v>
          </cell>
          <cell r="CG233">
            <v>5256.0442000031471</v>
          </cell>
          <cell r="CH233">
            <v>3655.1642000004649</v>
          </cell>
          <cell r="CI233">
            <v>-430.66700000315905</v>
          </cell>
          <cell r="CJ233">
            <v>446.64292999729514</v>
          </cell>
          <cell r="CK233">
            <v>-658.07549999654293</v>
          </cell>
          <cell r="CL233">
            <v>-13639.251999996603</v>
          </cell>
          <cell r="CM233">
            <v>-13341.328900001943</v>
          </cell>
          <cell r="CN233">
            <v>-7211.6848700046539</v>
          </cell>
          <cell r="CO233">
            <v>-4319.1067599952221</v>
          </cell>
          <cell r="CP233">
            <v>779.08439999818802</v>
          </cell>
          <cell r="CQ233">
            <v>-7942.2569000050426</v>
          </cell>
          <cell r="CR233">
            <v>-41340.356490075588</v>
          </cell>
          <cell r="CS233">
            <v>-4064.0188000053167</v>
          </cell>
          <cell r="CT233">
            <v>-670.7242000028491</v>
          </cell>
          <cell r="CU233">
            <v>-2058.4561000019312</v>
          </cell>
          <cell r="CV233">
            <v>-260.48899999633431</v>
          </cell>
          <cell r="CW233">
            <v>-450.80070000141859</v>
          </cell>
          <cell r="CX233">
            <v>3624.9571000039577</v>
          </cell>
          <cell r="CY233">
            <v>-12064.11400000751</v>
          </cell>
          <cell r="CZ233">
            <v>-16349.423389993608</v>
          </cell>
          <cell r="DA233">
            <v>-3327.4741000011563</v>
          </cell>
          <cell r="DB233">
            <v>-3817.5939000025392</v>
          </cell>
          <cell r="DC233">
            <v>6.5423999950289726</v>
          </cell>
          <cell r="DD233">
            <v>-1908.7617999985814</v>
          </cell>
          <cell r="DE233">
            <v>-41048.32279998064</v>
          </cell>
          <cell r="DF233">
            <v>-1531.9962999969721</v>
          </cell>
          <cell r="DG233">
            <v>-1124.0654000043869</v>
          </cell>
          <cell r="DH233">
            <v>-2986.9241000004113</v>
          </cell>
          <cell r="DI233">
            <v>-1588.5932000018656</v>
          </cell>
          <cell r="DJ233">
            <v>-202.34649999812245</v>
          </cell>
          <cell r="DK233">
            <v>6838.5113000050187</v>
          </cell>
          <cell r="DL233">
            <v>-17699.404200010002</v>
          </cell>
          <cell r="DM233">
            <v>-14406.350599996746</v>
          </cell>
          <cell r="DN233">
            <v>-6089.5886000022292</v>
          </cell>
          <cell r="DO233">
            <v>-1233.2872000038624</v>
          </cell>
          <cell r="DP233">
            <v>1496.8416000008583</v>
          </cell>
          <cell r="DQ233">
            <v>-2521.1195999979973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</row>
        <row r="235"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0</v>
          </cell>
          <cell r="DH235">
            <v>0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0</v>
          </cell>
          <cell r="DP235">
            <v>0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</row>
        <row r="236"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0</v>
          </cell>
          <cell r="DP236">
            <v>0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</row>
        <row r="237"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</row>
        <row r="239">
          <cell r="F239">
            <v>-8651.4041000008583</v>
          </cell>
          <cell r="G239">
            <v>-1240.4969699978828</v>
          </cell>
          <cell r="H239">
            <v>296.90565000101924</v>
          </cell>
          <cell r="I239">
            <v>-30.519200000911951</v>
          </cell>
          <cell r="J239">
            <v>467.3274400010705</v>
          </cell>
          <cell r="K239">
            <v>-1432.6228999979794</v>
          </cell>
          <cell r="L239">
            <v>-8535.3985399976373</v>
          </cell>
          <cell r="M239">
            <v>-11063.426109999418</v>
          </cell>
          <cell r="N239">
            <v>-2268.2270600050688</v>
          </cell>
          <cell r="O239">
            <v>-2643.5499399974942</v>
          </cell>
          <cell r="P239">
            <v>-6158.1762099973857</v>
          </cell>
          <cell r="Q239">
            <v>-2286.7310099974275</v>
          </cell>
          <cell r="R239">
            <v>-54146.555940032005</v>
          </cell>
          <cell r="S239">
            <v>-2647.0963499993086</v>
          </cell>
          <cell r="T239">
            <v>-7678.5768599957228</v>
          </cell>
          <cell r="U239">
            <v>-260.95936999842525</v>
          </cell>
          <cell r="V239">
            <v>-837.17527000233531</v>
          </cell>
          <cell r="W239">
            <v>-778.20619000121951</v>
          </cell>
          <cell r="X239">
            <v>-2520.0926400050521</v>
          </cell>
          <cell r="Y239">
            <v>-16729.229570001364</v>
          </cell>
          <cell r="Z239">
            <v>-9856.5940800011158</v>
          </cell>
          <cell r="AA239">
            <v>-3614.7944099977612</v>
          </cell>
          <cell r="AB239">
            <v>-3242.1229000017047</v>
          </cell>
          <cell r="AC239">
            <v>-1860.4725899994373</v>
          </cell>
          <cell r="AD239">
            <v>-4121.2357100024819</v>
          </cell>
          <cell r="AE239">
            <v>-38997.596109986305</v>
          </cell>
          <cell r="AF239">
            <v>-22.587499998509884</v>
          </cell>
          <cell r="AG239">
            <v>-1474.0314399972558</v>
          </cell>
          <cell r="AH239">
            <v>1821.5352000035346</v>
          </cell>
          <cell r="AI239">
            <v>-1169.7421000003815</v>
          </cell>
          <cell r="AJ239">
            <v>998.39766999706626</v>
          </cell>
          <cell r="AK239">
            <v>-4412.5334999971092</v>
          </cell>
          <cell r="AL239">
            <v>-14333.654770001769</v>
          </cell>
          <cell r="AM239">
            <v>-13058.660649999976</v>
          </cell>
          <cell r="AN239">
            <v>-4522.6701600030065</v>
          </cell>
          <cell r="AO239">
            <v>-1833.879390001297</v>
          </cell>
          <cell r="AP239">
            <v>-3649.8792899996042</v>
          </cell>
          <cell r="AQ239">
            <v>2660.1098200008273</v>
          </cell>
          <cell r="AR239">
            <v>-25340.812219977379</v>
          </cell>
          <cell r="AS239">
            <v>-252.5093000009656</v>
          </cell>
          <cell r="AT239">
            <v>372.04263000935316</v>
          </cell>
          <cell r="AU239">
            <v>-509.77409999445081</v>
          </cell>
          <cell r="AV239">
            <v>4830.1777999997139</v>
          </cell>
          <cell r="AW239">
            <v>-774.4590000025928</v>
          </cell>
          <cell r="AX239">
            <v>-4195.9868000000715</v>
          </cell>
          <cell r="AY239">
            <v>-7330.3154600039124</v>
          </cell>
          <cell r="AZ239">
            <v>-11441.597249999642</v>
          </cell>
          <cell r="BA239">
            <v>-3577.5663000047207</v>
          </cell>
          <cell r="BB239">
            <v>-771.51653999835253</v>
          </cell>
          <cell r="BC239">
            <v>-2493.8686000034213</v>
          </cell>
          <cell r="BD239">
            <v>804.56070000678301</v>
          </cell>
          <cell r="BE239">
            <v>-47027.758709967136</v>
          </cell>
          <cell r="BF239">
            <v>-2781.5302999913692</v>
          </cell>
          <cell r="BG239">
            <v>-1402.883639998734</v>
          </cell>
          <cell r="BH239">
            <v>-387.83479999750853</v>
          </cell>
          <cell r="BI239">
            <v>635.07829999923706</v>
          </cell>
          <cell r="BJ239">
            <v>67.092970002442598</v>
          </cell>
          <cell r="BK239">
            <v>-2254.8008000031114</v>
          </cell>
          <cell r="BL239">
            <v>-13579.987800002098</v>
          </cell>
          <cell r="BM239">
            <v>-15340.08423999697</v>
          </cell>
          <cell r="BN239">
            <v>-3048.6509000062943</v>
          </cell>
          <cell r="BO239">
            <v>-4311.6449999958277</v>
          </cell>
          <cell r="BP239">
            <v>-3835.7406000047922</v>
          </cell>
          <cell r="BQ239">
            <v>-786.77189999818802</v>
          </cell>
          <cell r="BR239">
            <v>-51511.990310013294</v>
          </cell>
          <cell r="BS239">
            <v>-1324.8055000007153</v>
          </cell>
          <cell r="BT239">
            <v>-1542.5368999987841</v>
          </cell>
          <cell r="BU239">
            <v>-1694.5636999979615</v>
          </cell>
          <cell r="BV239">
            <v>-788.97920000180602</v>
          </cell>
          <cell r="BW239">
            <v>-573.63149999827147</v>
          </cell>
          <cell r="BX239">
            <v>-3308.6810000017285</v>
          </cell>
          <cell r="BY239">
            <v>-12604.608699992299</v>
          </cell>
          <cell r="BZ239">
            <v>-16627.877420000732</v>
          </cell>
          <cell r="CA239">
            <v>-8406.417999997735</v>
          </cell>
          <cell r="CB239">
            <v>-2581.0790000036359</v>
          </cell>
          <cell r="CC239">
            <v>-1410.6315999999642</v>
          </cell>
          <cell r="CD239">
            <v>-648.17779000103474</v>
          </cell>
          <cell r="CE239">
            <v>-53465.399699926376</v>
          </cell>
          <cell r="CF239">
            <v>-16059.963500000536</v>
          </cell>
          <cell r="CG239">
            <v>5256.0442000031471</v>
          </cell>
          <cell r="CH239">
            <v>3655.1642000004649</v>
          </cell>
          <cell r="CI239">
            <v>-430.66700000315905</v>
          </cell>
          <cell r="CJ239">
            <v>446.64292999729514</v>
          </cell>
          <cell r="CK239">
            <v>-658.07549999654293</v>
          </cell>
          <cell r="CL239">
            <v>-13639.251999996603</v>
          </cell>
          <cell r="CM239">
            <v>-13341.328900001943</v>
          </cell>
          <cell r="CN239">
            <v>-7211.6848700046539</v>
          </cell>
          <cell r="CO239">
            <v>-4319.1067599952221</v>
          </cell>
          <cell r="CP239">
            <v>779.08439999818802</v>
          </cell>
          <cell r="CQ239">
            <v>-7942.2569000050426</v>
          </cell>
          <cell r="CR239">
            <v>-41340.356490075588</v>
          </cell>
          <cell r="CS239">
            <v>-4064.0188000053167</v>
          </cell>
          <cell r="CT239">
            <v>-670.7242000028491</v>
          </cell>
          <cell r="CU239">
            <v>-2058.4561000019312</v>
          </cell>
          <cell r="CV239">
            <v>-260.48899999633431</v>
          </cell>
          <cell r="CW239">
            <v>-450.80070000141859</v>
          </cell>
          <cell r="CX239">
            <v>3624.9571000039577</v>
          </cell>
          <cell r="CY239">
            <v>-12064.11400000751</v>
          </cell>
          <cell r="CZ239">
            <v>-16349.423389993608</v>
          </cell>
          <cell r="DA239">
            <v>-3327.4741000011563</v>
          </cell>
          <cell r="DB239">
            <v>-3817.5939000025392</v>
          </cell>
          <cell r="DC239">
            <v>6.5423999950289726</v>
          </cell>
          <cell r="DD239">
            <v>-1908.7617999985814</v>
          </cell>
          <cell r="DE239">
            <v>-41048.322799921036</v>
          </cell>
          <cell r="DF239">
            <v>-1531.9962999969721</v>
          </cell>
          <cell r="DG239">
            <v>-1124.0654000043869</v>
          </cell>
          <cell r="DH239">
            <v>-2986.924099996686</v>
          </cell>
          <cell r="DI239">
            <v>-1588.5932000018656</v>
          </cell>
          <cell r="DJ239">
            <v>-202.34649999812245</v>
          </cell>
          <cell r="DK239">
            <v>6838.5113000050187</v>
          </cell>
          <cell r="DL239">
            <v>-17699.404200010002</v>
          </cell>
          <cell r="DM239">
            <v>-14406.350599996746</v>
          </cell>
          <cell r="DN239">
            <v>-6089.5886000022292</v>
          </cell>
          <cell r="DO239">
            <v>-1233.2872000038624</v>
          </cell>
          <cell r="DP239">
            <v>1496.8416000008583</v>
          </cell>
          <cell r="DQ239">
            <v>-2521.1195999979973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</row>
        <row r="242"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</row>
        <row r="244"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</row>
        <row r="245"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-372.47419656999409</v>
          </cell>
          <cell r="S245">
            <v>-7.3744100000039907</v>
          </cell>
          <cell r="T245">
            <v>-19.97547580000537</v>
          </cell>
          <cell r="U245">
            <v>-64.126245899999049</v>
          </cell>
          <cell r="V245">
            <v>-44.899483900000632</v>
          </cell>
          <cell r="W245">
            <v>-74.451242099996307</v>
          </cell>
          <cell r="X245">
            <v>-42.835754520005139</v>
          </cell>
          <cell r="Y245">
            <v>-20.78736399999616</v>
          </cell>
          <cell r="Z245">
            <v>2.7878900000068825</v>
          </cell>
          <cell r="AA245">
            <v>-64.425176299999293</v>
          </cell>
          <cell r="AB245">
            <v>-26.808219049999025</v>
          </cell>
          <cell r="AC245">
            <v>-5.3516249999956926</v>
          </cell>
          <cell r="AD245">
            <v>-4.2270900000003166</v>
          </cell>
          <cell r="AE245">
            <v>-414.60884592000366</v>
          </cell>
          <cell r="AF245">
            <v>0</v>
          </cell>
          <cell r="AG245">
            <v>-27.315621300003841</v>
          </cell>
          <cell r="AH245">
            <v>-87.400462999998126</v>
          </cell>
          <cell r="AI245">
            <v>-43.374722000000475</v>
          </cell>
          <cell r="AJ245">
            <v>-67.002645199994731</v>
          </cell>
          <cell r="AK245">
            <v>-58.10459119999723</v>
          </cell>
          <cell r="AL245">
            <v>-6.1091307500028051</v>
          </cell>
          <cell r="AM245">
            <v>-33.570084470004076</v>
          </cell>
          <cell r="AN245">
            <v>-61.5951750000022</v>
          </cell>
          <cell r="AO245">
            <v>11.827734999998938</v>
          </cell>
          <cell r="AP245">
            <v>1.3955590000114171</v>
          </cell>
          <cell r="AQ245">
            <v>-43.35970700001053</v>
          </cell>
          <cell r="AR245">
            <v>-300.39451100000588</v>
          </cell>
          <cell r="AS245">
            <v>-5.3249199999991106</v>
          </cell>
          <cell r="AT245">
            <v>-6.8953000000037719</v>
          </cell>
          <cell r="AU245">
            <v>-47.928215699997963</v>
          </cell>
          <cell r="AV245">
            <v>-66.733476499997778</v>
          </cell>
          <cell r="AW245">
            <v>-76.933639499999117</v>
          </cell>
          <cell r="AX245">
            <v>-39.569654999999329</v>
          </cell>
          <cell r="AY245">
            <v>-3.3963589999984833</v>
          </cell>
          <cell r="AZ245">
            <v>-12.863724299997557</v>
          </cell>
          <cell r="BA245">
            <v>-12.982036000001244</v>
          </cell>
          <cell r="BB245">
            <v>-12.71602300000086</v>
          </cell>
          <cell r="BC245">
            <v>-14.1228170000104</v>
          </cell>
          <cell r="BD245">
            <v>-0.92834499999298714</v>
          </cell>
          <cell r="BE245">
            <v>-223.23114290001104</v>
          </cell>
          <cell r="BF245">
            <v>0</v>
          </cell>
          <cell r="BG245">
            <v>0</v>
          </cell>
          <cell r="BH245">
            <v>0</v>
          </cell>
          <cell r="BI245">
            <v>-10.134702000010293</v>
          </cell>
          <cell r="BJ245">
            <v>-98.473950999999943</v>
          </cell>
          <cell r="BK245">
            <v>-10.677117999999609</v>
          </cell>
          <cell r="BL245">
            <v>-7.4587440000032075</v>
          </cell>
          <cell r="BM245">
            <v>0</v>
          </cell>
          <cell r="BN245">
            <v>0</v>
          </cell>
          <cell r="BO245">
            <v>-96.486627899997984</v>
          </cell>
          <cell r="BP245">
            <v>0</v>
          </cell>
          <cell r="BQ245">
            <v>0</v>
          </cell>
          <cell r="BR245">
            <v>-81.429415339989646</v>
          </cell>
          <cell r="BS245">
            <v>0</v>
          </cell>
          <cell r="BT245">
            <v>0</v>
          </cell>
          <cell r="BU245">
            <v>0</v>
          </cell>
          <cell r="BV245">
            <v>-4.149746340001002</v>
          </cell>
          <cell r="BW245">
            <v>-40.238945999997668</v>
          </cell>
          <cell r="BX245">
            <v>-4.9873959999968065</v>
          </cell>
          <cell r="BY245">
            <v>0</v>
          </cell>
          <cell r="BZ245">
            <v>0</v>
          </cell>
          <cell r="CA245">
            <v>-27.223646999998891</v>
          </cell>
          <cell r="CB245">
            <v>-4.8296799999952782</v>
          </cell>
          <cell r="CC245">
            <v>0</v>
          </cell>
          <cell r="CD245">
            <v>0</v>
          </cell>
          <cell r="CE245">
            <v>1.8595719000004465</v>
          </cell>
          <cell r="CF245">
            <v>0</v>
          </cell>
          <cell r="CG245">
            <v>0</v>
          </cell>
          <cell r="CH245">
            <v>0</v>
          </cell>
          <cell r="CI245">
            <v>-4.9023739999975078</v>
          </cell>
          <cell r="CJ245">
            <v>0</v>
          </cell>
          <cell r="CK245">
            <v>4.8267349000016111</v>
          </cell>
          <cell r="CL245">
            <v>0</v>
          </cell>
          <cell r="CM245">
            <v>1.9352109999963432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-88.92102370000066</v>
          </cell>
          <cell r="CS245">
            <v>0</v>
          </cell>
          <cell r="CT245">
            <v>-4.1817779999983031</v>
          </cell>
          <cell r="CU245">
            <v>0</v>
          </cell>
          <cell r="CV245">
            <v>-4.870150000002468</v>
          </cell>
          <cell r="CW245">
            <v>-37.47257699999318</v>
          </cell>
          <cell r="CX245">
            <v>-8.0705011000027298</v>
          </cell>
          <cell r="CY245">
            <v>-14.52423359999375</v>
          </cell>
          <cell r="CZ245">
            <v>1.7000729999999749</v>
          </cell>
          <cell r="DA245">
            <v>-19.633295999999973</v>
          </cell>
          <cell r="DB245">
            <v>0.14149399999587331</v>
          </cell>
          <cell r="DC245">
            <v>-2.0100550000061048</v>
          </cell>
          <cell r="DD245">
            <v>0</v>
          </cell>
          <cell r="DE245">
            <v>-161.21519224998337</v>
          </cell>
          <cell r="DF245">
            <v>0</v>
          </cell>
          <cell r="DG245">
            <v>0</v>
          </cell>
          <cell r="DH245">
            <v>0</v>
          </cell>
          <cell r="DI245">
            <v>-17.463746999987052</v>
          </cell>
          <cell r="DJ245">
            <v>-9.4712060000019846</v>
          </cell>
          <cell r="DK245">
            <v>-5.0261229999960051</v>
          </cell>
          <cell r="DL245">
            <v>-12.999844999998459</v>
          </cell>
          <cell r="DM245">
            <v>-96.503600000003644</v>
          </cell>
          <cell r="DN245">
            <v>-13.817199999997683</v>
          </cell>
          <cell r="DO245">
            <v>-5.9334712499985471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</row>
        <row r="246"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-46.546376500002225</v>
          </cell>
          <cell r="Q246">
            <v>-6.3713669999997364</v>
          </cell>
          <cell r="R246">
            <v>-493.53406460004044</v>
          </cell>
          <cell r="S246">
            <v>-21.25912000000244</v>
          </cell>
          <cell r="T246">
            <v>-56.119406000012532</v>
          </cell>
          <cell r="U246">
            <v>-21.536458999995375</v>
          </cell>
          <cell r="V246">
            <v>-68.021325999994588</v>
          </cell>
          <cell r="W246">
            <v>-45.719352000000072</v>
          </cell>
          <cell r="X246">
            <v>-22.159399000000121</v>
          </cell>
          <cell r="Y246">
            <v>-5.6884199999985867</v>
          </cell>
          <cell r="Z246">
            <v>-28.869664400001056</v>
          </cell>
          <cell r="AA246">
            <v>-26.834372999997868</v>
          </cell>
          <cell r="AB246">
            <v>-39.271306000002369</v>
          </cell>
          <cell r="AC246">
            <v>-40.973876700008987</v>
          </cell>
          <cell r="AD246">
            <v>-117.08136250000098</v>
          </cell>
          <cell r="AE246">
            <v>-529.65344999001536</v>
          </cell>
          <cell r="AF246">
            <v>-89.560975999993389</v>
          </cell>
          <cell r="AG246">
            <v>-84.080656000005547</v>
          </cell>
          <cell r="AH246">
            <v>-71.845675270000356</v>
          </cell>
          <cell r="AI246">
            <v>-34.625155000001541</v>
          </cell>
          <cell r="AJ246">
            <v>-32.430903000000399</v>
          </cell>
          <cell r="AK246">
            <v>-35.209058000000368</v>
          </cell>
          <cell r="AL246">
            <v>-14.428704999998445</v>
          </cell>
          <cell r="AM246">
            <v>-8.4744290000016917</v>
          </cell>
          <cell r="AN246">
            <v>-45.273940899998706</v>
          </cell>
          <cell r="AO246">
            <v>-40.657273819997499</v>
          </cell>
          <cell r="AP246">
            <v>-44.004284000009648</v>
          </cell>
          <cell r="AQ246">
            <v>-29.062394000007771</v>
          </cell>
          <cell r="AR246">
            <v>-361.22035819996381</v>
          </cell>
          <cell r="AS246">
            <v>-30.086600799986627</v>
          </cell>
          <cell r="AT246">
            <v>-73.28794100000232</v>
          </cell>
          <cell r="AU246">
            <v>-73.095380200000363</v>
          </cell>
          <cell r="AV246">
            <v>-25.243830599996727</v>
          </cell>
          <cell r="AW246">
            <v>-24.827483700006269</v>
          </cell>
          <cell r="AX246">
            <v>-26.694137599999522</v>
          </cell>
          <cell r="AY246">
            <v>-4.781924999995681</v>
          </cell>
          <cell r="AZ246">
            <v>-11.177915999996912</v>
          </cell>
          <cell r="BA246">
            <v>-21.871807000003173</v>
          </cell>
          <cell r="BB246">
            <v>-36.539415999999619</v>
          </cell>
          <cell r="BC246">
            <v>-24.181030300009297</v>
          </cell>
          <cell r="BD246">
            <v>-9.4328899999964051</v>
          </cell>
          <cell r="BE246">
            <v>-154.2086873000153</v>
          </cell>
          <cell r="BF246">
            <v>0</v>
          </cell>
          <cell r="BG246">
            <v>0</v>
          </cell>
          <cell r="BH246">
            <v>0</v>
          </cell>
          <cell r="BI246">
            <v>-21.409996000002138</v>
          </cell>
          <cell r="BJ246">
            <v>-60.056570000000647</v>
          </cell>
          <cell r="BK246">
            <v>-17.33076930000243</v>
          </cell>
          <cell r="BL246">
            <v>-12.223814999997558</v>
          </cell>
          <cell r="BM246">
            <v>-10.974915000006149</v>
          </cell>
          <cell r="BN246">
            <v>-26.447235999999975</v>
          </cell>
          <cell r="BO246">
            <v>-5.7653860000064014</v>
          </cell>
          <cell r="BP246">
            <v>0</v>
          </cell>
          <cell r="BQ246">
            <v>0</v>
          </cell>
          <cell r="BR246">
            <v>-159.47179039999173</v>
          </cell>
          <cell r="BS246">
            <v>0</v>
          </cell>
          <cell r="BT246">
            <v>0</v>
          </cell>
          <cell r="BU246">
            <v>-17.538060000006226</v>
          </cell>
          <cell r="BV246">
            <v>-39.201815399996121</v>
          </cell>
          <cell r="BW246">
            <v>-15.602708999998868</v>
          </cell>
          <cell r="BX246">
            <v>-32.992175999999745</v>
          </cell>
          <cell r="BY246">
            <v>-6.4248650000008638</v>
          </cell>
          <cell r="BZ246">
            <v>-14.907851999996637</v>
          </cell>
          <cell r="CA246">
            <v>-5.7330020000008517</v>
          </cell>
          <cell r="CB246">
            <v>-27.07131099999242</v>
          </cell>
          <cell r="CC246">
            <v>0</v>
          </cell>
          <cell r="CD246">
            <v>0</v>
          </cell>
          <cell r="CE246">
            <v>-98.68899160001456</v>
          </cell>
          <cell r="CF246">
            <v>0</v>
          </cell>
          <cell r="CG246">
            <v>0</v>
          </cell>
          <cell r="CH246">
            <v>-18.355107000010321</v>
          </cell>
          <cell r="CI246">
            <v>-38.002767999998468</v>
          </cell>
          <cell r="CJ246">
            <v>-14.72747900000104</v>
          </cell>
          <cell r="CK246">
            <v>-7.9690115999983391</v>
          </cell>
          <cell r="CL246">
            <v>-1.1542350000017905</v>
          </cell>
          <cell r="CM246">
            <v>0</v>
          </cell>
          <cell r="CN246">
            <v>0</v>
          </cell>
          <cell r="CO246">
            <v>-18.480391000004602</v>
          </cell>
          <cell r="CP246">
            <v>0</v>
          </cell>
          <cell r="CQ246">
            <v>0</v>
          </cell>
          <cell r="CR246">
            <v>-131.92626020000171</v>
          </cell>
          <cell r="CS246">
            <v>0</v>
          </cell>
          <cell r="CT246">
            <v>0</v>
          </cell>
          <cell r="CU246">
            <v>0</v>
          </cell>
          <cell r="CV246">
            <v>-20.731597999998485</v>
          </cell>
          <cell r="CW246">
            <v>-25.304541000004974</v>
          </cell>
          <cell r="CX246">
            <v>-14.937833999996656</v>
          </cell>
          <cell r="CY246">
            <v>-3.4027950000017881</v>
          </cell>
          <cell r="CZ246">
            <v>-3.8019714999973075</v>
          </cell>
          <cell r="DA246">
            <v>-32.134927700004482</v>
          </cell>
          <cell r="DB246">
            <v>-31.612592999998014</v>
          </cell>
          <cell r="DC246">
            <v>0</v>
          </cell>
          <cell r="DD246">
            <v>0</v>
          </cell>
          <cell r="DE246">
            <v>-358.36989569999423</v>
          </cell>
          <cell r="DF246">
            <v>0</v>
          </cell>
          <cell r="DG246">
            <v>0</v>
          </cell>
          <cell r="DH246">
            <v>0</v>
          </cell>
          <cell r="DI246">
            <v>-33.925785700004781</v>
          </cell>
          <cell r="DJ246">
            <v>-33.282257999999274</v>
          </cell>
          <cell r="DK246">
            <v>-32.394822999995085</v>
          </cell>
          <cell r="DL246">
            <v>-5.6315650000033202</v>
          </cell>
          <cell r="DM246">
            <v>-208.57332999999926</v>
          </cell>
          <cell r="DN246">
            <v>-33.036093999995501</v>
          </cell>
          <cell r="DO246">
            <v>-11.52603999999701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-73.595799000002444</v>
          </cell>
          <cell r="Q247">
            <v>-9.9895439999963855</v>
          </cell>
          <cell r="R247">
            <v>-543.24299595999764</v>
          </cell>
          <cell r="S247">
            <v>-107.07958560000407</v>
          </cell>
          <cell r="T247">
            <v>-43.185491000003822</v>
          </cell>
          <cell r="U247">
            <v>-47.973817999998573</v>
          </cell>
          <cell r="V247">
            <v>-31.717742799999542</v>
          </cell>
          <cell r="W247">
            <v>-37.987992399997893</v>
          </cell>
          <cell r="X247">
            <v>-20.064910999994026</v>
          </cell>
          <cell r="Y247">
            <v>-19.928702299999713</v>
          </cell>
          <cell r="Z247">
            <v>0</v>
          </cell>
          <cell r="AA247">
            <v>-38.97786189999897</v>
          </cell>
          <cell r="AB247">
            <v>-54.144588099996326</v>
          </cell>
          <cell r="AC247">
            <v>-100.14531900000293</v>
          </cell>
          <cell r="AD247">
            <v>-42.036983860001783</v>
          </cell>
          <cell r="AE247">
            <v>-682.19695896998746</v>
          </cell>
          <cell r="AF247">
            <v>-95.018640700000105</v>
          </cell>
          <cell r="AG247">
            <v>-55.780987999998615</v>
          </cell>
          <cell r="AH247">
            <v>-239.78807719999895</v>
          </cell>
          <cell r="AI247">
            <v>-45.217236820004473</v>
          </cell>
          <cell r="AJ247">
            <v>-88.572361699996691</v>
          </cell>
          <cell r="AK247">
            <v>-12.527616999999736</v>
          </cell>
          <cell r="AL247">
            <v>-17.364074850000179</v>
          </cell>
          <cell r="AM247">
            <v>-11.042755000002217</v>
          </cell>
          <cell r="AN247">
            <v>-35.840520099998685</v>
          </cell>
          <cell r="AO247">
            <v>-11.796403000000282</v>
          </cell>
          <cell r="AP247">
            <v>-79.578343599991058</v>
          </cell>
          <cell r="AQ247">
            <v>10.330058999999892</v>
          </cell>
          <cell r="AR247">
            <v>-489.90805757997441</v>
          </cell>
          <cell r="AS247">
            <v>-130.84269479999784</v>
          </cell>
          <cell r="AT247">
            <v>-9.8736538000011933</v>
          </cell>
          <cell r="AU247">
            <v>-59.245815359994594</v>
          </cell>
          <cell r="AV247">
            <v>-51.563473100002739</v>
          </cell>
          <cell r="AW247">
            <v>-57.715974999999162</v>
          </cell>
          <cell r="AX247">
            <v>-62.272417299998779</v>
          </cell>
          <cell r="AY247">
            <v>-5.5848689999984344</v>
          </cell>
          <cell r="AZ247">
            <v>-33.562970999999379</v>
          </cell>
          <cell r="BA247">
            <v>-21.934827000000951</v>
          </cell>
          <cell r="BB247">
            <v>-81.257792999997037</v>
          </cell>
          <cell r="BC247">
            <v>-20.129144220001763</v>
          </cell>
          <cell r="BD247">
            <v>44.075576000002911</v>
          </cell>
          <cell r="BE247">
            <v>-587.83580346999224</v>
          </cell>
          <cell r="BF247">
            <v>-116.05454880000616</v>
          </cell>
          <cell r="BG247">
            <v>-5.6346905000027618</v>
          </cell>
          <cell r="BH247">
            <v>-43.018946499993035</v>
          </cell>
          <cell r="BI247">
            <v>-74.88733897000202</v>
          </cell>
          <cell r="BJ247">
            <v>-108.73707069999728</v>
          </cell>
          <cell r="BK247">
            <v>-33.598781000000599</v>
          </cell>
          <cell r="BL247">
            <v>-6.3258299999979499</v>
          </cell>
          <cell r="BM247">
            <v>-15.581695000000764</v>
          </cell>
          <cell r="BN247">
            <v>-51.991468000000168</v>
          </cell>
          <cell r="BO247">
            <v>-34.648590999997396</v>
          </cell>
          <cell r="BP247">
            <v>-103.95763499999885</v>
          </cell>
          <cell r="BQ247">
            <v>6.6007919999974547</v>
          </cell>
          <cell r="BR247">
            <v>-572.15358383010607</v>
          </cell>
          <cell r="BS247">
            <v>-117.21922600000107</v>
          </cell>
          <cell r="BT247">
            <v>-12.156525999998848</v>
          </cell>
          <cell r="BU247">
            <v>-47.262376099999528</v>
          </cell>
          <cell r="BV247">
            <v>-30.874408730000141</v>
          </cell>
          <cell r="BW247">
            <v>-32.950722000001406</v>
          </cell>
          <cell r="BX247">
            <v>-49.835726100001921</v>
          </cell>
          <cell r="BY247">
            <v>-4.1525858999993943</v>
          </cell>
          <cell r="BZ247">
            <v>-36.306290000000445</v>
          </cell>
          <cell r="CA247">
            <v>-35.675010999999358</v>
          </cell>
          <cell r="CB247">
            <v>-58.623930000001565</v>
          </cell>
          <cell r="CC247">
            <v>-109.82361270001275</v>
          </cell>
          <cell r="CD247">
            <v>-37.273169299995061</v>
          </cell>
          <cell r="CE247">
            <v>-490.11387370002922</v>
          </cell>
          <cell r="CF247">
            <v>-91.465087999997195</v>
          </cell>
          <cell r="CG247">
            <v>-46.718543000002683</v>
          </cell>
          <cell r="CH247">
            <v>-26.274174500002118</v>
          </cell>
          <cell r="CI247">
            <v>-26.562612000001536</v>
          </cell>
          <cell r="CJ247">
            <v>-66.700358300004154</v>
          </cell>
          <cell r="CK247">
            <v>-13.295542200001364</v>
          </cell>
          <cell r="CL247">
            <v>-5.3634329999986221</v>
          </cell>
          <cell r="CM247">
            <v>-11.181164300000091</v>
          </cell>
          <cell r="CN247">
            <v>-82.03451209999912</v>
          </cell>
          <cell r="CO247">
            <v>-48.493016000000353</v>
          </cell>
          <cell r="CP247">
            <v>-86.668481000000611</v>
          </cell>
          <cell r="CQ247">
            <v>14.643050700004096</v>
          </cell>
          <cell r="CR247">
            <v>-364.64216704992577</v>
          </cell>
          <cell r="CS247">
            <v>-58.352052700007334</v>
          </cell>
          <cell r="CT247">
            <v>-28.601788699997996</v>
          </cell>
          <cell r="CU247">
            <v>9.0008397999990848</v>
          </cell>
          <cell r="CV247">
            <v>-78.075620000003255</v>
          </cell>
          <cell r="CW247">
            <v>14.066407000005711</v>
          </cell>
          <cell r="CX247">
            <v>-43.130862200003321</v>
          </cell>
          <cell r="CY247">
            <v>-11.560073900000134</v>
          </cell>
          <cell r="CZ247">
            <v>-16.387969999999768</v>
          </cell>
          <cell r="DA247">
            <v>-31.63562974999877</v>
          </cell>
          <cell r="DB247">
            <v>-21.208407400001306</v>
          </cell>
          <cell r="DC247">
            <v>-58.039143000001786</v>
          </cell>
          <cell r="DD247">
            <v>-40.717866199993296</v>
          </cell>
          <cell r="DE247">
            <v>-569.40913250003359</v>
          </cell>
          <cell r="DF247">
            <v>-45.577492999989772</v>
          </cell>
          <cell r="DG247">
            <v>-64.269151400003466</v>
          </cell>
          <cell r="DH247">
            <v>-21.117985700002464</v>
          </cell>
          <cell r="DI247">
            <v>-56.918394000000262</v>
          </cell>
          <cell r="DJ247">
            <v>-115.97970750000241</v>
          </cell>
          <cell r="DK247">
            <v>-61.344735999999102</v>
          </cell>
          <cell r="DL247">
            <v>-12.605649419998372</v>
          </cell>
          <cell r="DM247">
            <v>-31.673558000002231</v>
          </cell>
          <cell r="DN247">
            <v>-44.844306279999728</v>
          </cell>
          <cell r="DO247">
            <v>-26.607562799996231</v>
          </cell>
          <cell r="DP247">
            <v>-57.35804740000458</v>
          </cell>
          <cell r="DQ247">
            <v>-31.112540999994962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</row>
        <row r="248"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-124.92376920000243</v>
          </cell>
          <cell r="Q248">
            <v>-60.685190759992111</v>
          </cell>
          <cell r="R248">
            <v>-600.93278222001391</v>
          </cell>
          <cell r="S248">
            <v>-81.11659000000509</v>
          </cell>
          <cell r="T248">
            <v>-51.595156299998052</v>
          </cell>
          <cell r="U248">
            <v>-88.194359000000986</v>
          </cell>
          <cell r="V248">
            <v>-42.602509700001974</v>
          </cell>
          <cell r="W248">
            <v>-146.65406316000008</v>
          </cell>
          <cell r="X248">
            <v>-14.404513159999624</v>
          </cell>
          <cell r="Y248">
            <v>-15.683482399999775</v>
          </cell>
          <cell r="Z248">
            <v>-4.3583999999973457</v>
          </cell>
          <cell r="AA248">
            <v>-53.911990000000515</v>
          </cell>
          <cell r="AB248">
            <v>-38.309803699994518</v>
          </cell>
          <cell r="AC248">
            <v>-48.231104300008155</v>
          </cell>
          <cell r="AD248">
            <v>-15.870810499996878</v>
          </cell>
          <cell r="AE248">
            <v>-545.6494804469985</v>
          </cell>
          <cell r="AF248">
            <v>-150.29967239999678</v>
          </cell>
          <cell r="AG248">
            <v>-23.364649999995891</v>
          </cell>
          <cell r="AH248">
            <v>-22.164584000005561</v>
          </cell>
          <cell r="AI248">
            <v>-38.036607000001823</v>
          </cell>
          <cell r="AJ248">
            <v>-25.530972599997767</v>
          </cell>
          <cell r="AK248">
            <v>-27.171183999998902</v>
          </cell>
          <cell r="AL248">
            <v>-12.346465999999054</v>
          </cell>
          <cell r="AM248">
            <v>-4.8007050000014715</v>
          </cell>
          <cell r="AN248">
            <v>-83.709560300001613</v>
          </cell>
          <cell r="AO248">
            <v>-60.385777646995848</v>
          </cell>
          <cell r="AP248">
            <v>-80.411391999994521</v>
          </cell>
          <cell r="AQ248">
            <v>-17.427909499994712</v>
          </cell>
          <cell r="AR248">
            <v>-668.2469890450011</v>
          </cell>
          <cell r="AS248">
            <v>-74.953617999999551</v>
          </cell>
          <cell r="AT248">
            <v>-41.557706240004336</v>
          </cell>
          <cell r="AU248">
            <v>-12.940734999996494</v>
          </cell>
          <cell r="AV248">
            <v>-40.633832444997097</v>
          </cell>
          <cell r="AW248">
            <v>-98.745538899995154</v>
          </cell>
          <cell r="AX248">
            <v>-32.668766660004621</v>
          </cell>
          <cell r="AY248">
            <v>-22.331431700000394</v>
          </cell>
          <cell r="AZ248">
            <v>-7.1526190000004135</v>
          </cell>
          <cell r="BA248">
            <v>-55.974923000001581</v>
          </cell>
          <cell r="BB248">
            <v>-76.146184000004723</v>
          </cell>
          <cell r="BC248">
            <v>-125.91150159999961</v>
          </cell>
          <cell r="BD248">
            <v>-79.230132500000764</v>
          </cell>
          <cell r="BE248">
            <v>-668.43659962303354</v>
          </cell>
          <cell r="BF248">
            <v>-82.478954000005615</v>
          </cell>
          <cell r="BG248">
            <v>-71.644560499997169</v>
          </cell>
          <cell r="BH248">
            <v>-61.25159999999596</v>
          </cell>
          <cell r="BI248">
            <v>-6.681870100001106</v>
          </cell>
          <cell r="BJ248">
            <v>-209.06755946300109</v>
          </cell>
          <cell r="BK248">
            <v>-27.057237000000896</v>
          </cell>
          <cell r="BL248">
            <v>-28.490533000000141</v>
          </cell>
          <cell r="BM248">
            <v>-30.799576000001252</v>
          </cell>
          <cell r="BN248">
            <v>-35.217821160000312</v>
          </cell>
          <cell r="BO248">
            <v>-13.90639750000264</v>
          </cell>
          <cell r="BP248">
            <v>-46.579395400010981</v>
          </cell>
          <cell r="BQ248">
            <v>-55.261095500012743</v>
          </cell>
          <cell r="BR248">
            <v>-569.97576046001632</v>
          </cell>
          <cell r="BS248">
            <v>-93.017493999999715</v>
          </cell>
          <cell r="BT248">
            <v>-56.543901700002607</v>
          </cell>
          <cell r="BU248">
            <v>-36.602389959996799</v>
          </cell>
          <cell r="BV248">
            <v>-41.53089600000385</v>
          </cell>
          <cell r="BW248">
            <v>-94.386280200000328</v>
          </cell>
          <cell r="BX248">
            <v>-40.184029500000179</v>
          </cell>
          <cell r="BY248">
            <v>-29.363184000001638</v>
          </cell>
          <cell r="BZ248">
            <v>-34.480552500001068</v>
          </cell>
          <cell r="CA248">
            <v>-46.458689999999478</v>
          </cell>
          <cell r="CB248">
            <v>13.542393299998366</v>
          </cell>
          <cell r="CC248">
            <v>-59.563181299992721</v>
          </cell>
          <cell r="CD248">
            <v>-51.387554599990835</v>
          </cell>
          <cell r="CE248">
            <v>-417.87355886001023</v>
          </cell>
          <cell r="CF248">
            <v>-40.709825000012643</v>
          </cell>
          <cell r="CG248">
            <v>-43.963728100003209</v>
          </cell>
          <cell r="CH248">
            <v>-24.292935799996485</v>
          </cell>
          <cell r="CI248">
            <v>-48.761852659998112</v>
          </cell>
          <cell r="CJ248">
            <v>-76.382781300002534</v>
          </cell>
          <cell r="CK248">
            <v>-34.680781000002753</v>
          </cell>
          <cell r="CL248">
            <v>-10.434509999999136</v>
          </cell>
          <cell r="CM248">
            <v>-6.0501499999991211</v>
          </cell>
          <cell r="CN248">
            <v>-30.324783000000025</v>
          </cell>
          <cell r="CO248">
            <v>-56.514279000002716</v>
          </cell>
          <cell r="CP248">
            <v>-32.247107999995933</v>
          </cell>
          <cell r="CQ248">
            <v>-13.510825000004843</v>
          </cell>
          <cell r="CR248">
            <v>-639.82215060002636</v>
          </cell>
          <cell r="CS248">
            <v>-71.606673100002808</v>
          </cell>
          <cell r="CT248">
            <v>-51.202855000003183</v>
          </cell>
          <cell r="CU248">
            <v>-43.405006300003151</v>
          </cell>
          <cell r="CV248">
            <v>-40.361820799997076</v>
          </cell>
          <cell r="CW248">
            <v>-183.36316749999969</v>
          </cell>
          <cell r="CX248">
            <v>-45.522517999997945</v>
          </cell>
          <cell r="CY248">
            <v>4.8685099999966042</v>
          </cell>
          <cell r="CZ248">
            <v>-17.033981999997195</v>
          </cell>
          <cell r="DA248">
            <v>-62.806825300001947</v>
          </cell>
          <cell r="DB248">
            <v>-56.403488999996625</v>
          </cell>
          <cell r="DC248">
            <v>-40.882793999990099</v>
          </cell>
          <cell r="DD248">
            <v>-32.101529599996866</v>
          </cell>
          <cell r="DE248">
            <v>-473.65923350001685</v>
          </cell>
          <cell r="DF248">
            <v>-41.36038600000029</v>
          </cell>
          <cell r="DG248">
            <v>-86.092596000002231</v>
          </cell>
          <cell r="DH248">
            <v>-78.3376719999942</v>
          </cell>
          <cell r="DI248">
            <v>-34.250647699998808</v>
          </cell>
          <cell r="DJ248">
            <v>-25.293660000003001</v>
          </cell>
          <cell r="DK248">
            <v>-46.470245299999078</v>
          </cell>
          <cell r="DL248">
            <v>-18.575364500000433</v>
          </cell>
          <cell r="DM248">
            <v>-10.402330999997503</v>
          </cell>
          <cell r="DN248">
            <v>-15.814306000000215</v>
          </cell>
          <cell r="DO248">
            <v>-41.695721600000979</v>
          </cell>
          <cell r="DP248">
            <v>-49.124998400002369</v>
          </cell>
          <cell r="DQ248">
            <v>-26.241304999988643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</row>
        <row r="250"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1.743930000004184</v>
          </cell>
          <cell r="R250">
            <v>-323.99528905998159</v>
          </cell>
          <cell r="S250">
            <v>2.511509500000102</v>
          </cell>
          <cell r="T250">
            <v>-28.144373999995878</v>
          </cell>
          <cell r="U250">
            <v>-19.242995000000519</v>
          </cell>
          <cell r="V250">
            <v>-57.339581560001534</v>
          </cell>
          <cell r="W250">
            <v>-74.620761599999241</v>
          </cell>
          <cell r="X250">
            <v>-11.514463999999862</v>
          </cell>
          <cell r="Y250">
            <v>-16.790282699999807</v>
          </cell>
          <cell r="Z250">
            <v>-9.4557400000012422</v>
          </cell>
          <cell r="AA250">
            <v>-17.758050299999013</v>
          </cell>
          <cell r="AB250">
            <v>-39.807156999999279</v>
          </cell>
          <cell r="AC250">
            <v>-32.582152000002679</v>
          </cell>
          <cell r="AD250">
            <v>-19.251240400000825</v>
          </cell>
          <cell r="AE250">
            <v>-308.14893269000459</v>
          </cell>
          <cell r="AF250">
            <v>-21.552868400001898</v>
          </cell>
          <cell r="AG250">
            <v>-54.486069000005955</v>
          </cell>
          <cell r="AH250">
            <v>-33.453084859997034</v>
          </cell>
          <cell r="AI250">
            <v>-45.183355329998449</v>
          </cell>
          <cell r="AJ250">
            <v>-31.106260399999883</v>
          </cell>
          <cell r="AK250">
            <v>-18.615342600001895</v>
          </cell>
          <cell r="AL250">
            <v>-10.447410000000673</v>
          </cell>
          <cell r="AM250">
            <v>-11.31393350000144</v>
          </cell>
          <cell r="AN250">
            <v>-32.863646599998901</v>
          </cell>
          <cell r="AO250">
            <v>-24.708382000000711</v>
          </cell>
          <cell r="AP250">
            <v>-17.235286000002816</v>
          </cell>
          <cell r="AQ250">
            <v>-7.1832939999949303</v>
          </cell>
          <cell r="AR250">
            <v>-259.89974146000168</v>
          </cell>
          <cell r="AS250">
            <v>-10.991650999996637</v>
          </cell>
          <cell r="AT250">
            <v>-33.319723000000522</v>
          </cell>
          <cell r="AU250">
            <v>-48.630078000001959</v>
          </cell>
          <cell r="AV250">
            <v>-26.648871200002759</v>
          </cell>
          <cell r="AW250">
            <v>-46.107140899999649</v>
          </cell>
          <cell r="AX250">
            <v>-9.9511730999984138</v>
          </cell>
          <cell r="AY250">
            <v>-5.7471010000008391</v>
          </cell>
          <cell r="AZ250">
            <v>-6.2711553599983745</v>
          </cell>
          <cell r="BA250">
            <v>-18.506616900001973</v>
          </cell>
          <cell r="BB250">
            <v>-35.658637000000454</v>
          </cell>
          <cell r="BC250">
            <v>-10.666440000000875</v>
          </cell>
          <cell r="BD250">
            <v>-7.4011539999992237</v>
          </cell>
          <cell r="BE250">
            <v>-70.949960400001146</v>
          </cell>
          <cell r="BF250">
            <v>0</v>
          </cell>
          <cell r="BG250">
            <v>0</v>
          </cell>
          <cell r="BH250">
            <v>0</v>
          </cell>
          <cell r="BI250">
            <v>-9.0454533999945852</v>
          </cell>
          <cell r="BJ250">
            <v>-56.17182600000524</v>
          </cell>
          <cell r="BK250">
            <v>-3.1969299999982468</v>
          </cell>
          <cell r="BL250">
            <v>0</v>
          </cell>
          <cell r="BM250">
            <v>0</v>
          </cell>
          <cell r="BN250">
            <v>0</v>
          </cell>
          <cell r="BO250">
            <v>-2.5357510000030743</v>
          </cell>
          <cell r="BP250">
            <v>0</v>
          </cell>
          <cell r="BQ250">
            <v>0</v>
          </cell>
          <cell r="BR250">
            <v>-46.585777599997527</v>
          </cell>
          <cell r="BS250">
            <v>0</v>
          </cell>
          <cell r="BT250">
            <v>0</v>
          </cell>
          <cell r="BU250">
            <v>0</v>
          </cell>
          <cell r="BV250">
            <v>-24.526610599998094</v>
          </cell>
          <cell r="BW250">
            <v>-16.202018999996653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-5.8571480000027805</v>
          </cell>
          <cell r="CC250">
            <v>0</v>
          </cell>
          <cell r="CD250">
            <v>0</v>
          </cell>
          <cell r="CE250">
            <v>-21.601905999999872</v>
          </cell>
          <cell r="CF250">
            <v>0</v>
          </cell>
          <cell r="CG250">
            <v>0</v>
          </cell>
          <cell r="CH250">
            <v>0</v>
          </cell>
          <cell r="CI250">
            <v>-0.47686399999656714</v>
          </cell>
          <cell r="CJ250">
            <v>-18.661589000003005</v>
          </cell>
          <cell r="CK250">
            <v>-2.4634530000002997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-61.814023299997643</v>
          </cell>
          <cell r="CS250">
            <v>0</v>
          </cell>
          <cell r="CT250">
            <v>0</v>
          </cell>
          <cell r="CU250">
            <v>0</v>
          </cell>
          <cell r="CV250">
            <v>-22.910558999996283</v>
          </cell>
          <cell r="CW250">
            <v>21.404236000002129</v>
          </cell>
          <cell r="CX250">
            <v>-27.217719000000216</v>
          </cell>
          <cell r="CY250">
            <v>-1.3627073000025121</v>
          </cell>
          <cell r="CZ250">
            <v>0</v>
          </cell>
          <cell r="DA250">
            <v>-25.484842000001663</v>
          </cell>
          <cell r="DB250">
            <v>-6.2424319999990985</v>
          </cell>
          <cell r="DC250">
            <v>0</v>
          </cell>
          <cell r="DD250">
            <v>0</v>
          </cell>
          <cell r="DE250">
            <v>-172.95955629999662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-27.410173399999621</v>
          </cell>
          <cell r="DK250">
            <v>4.0421170000008715</v>
          </cell>
          <cell r="DL250">
            <v>-27.849616999999853</v>
          </cell>
          <cell r="DM250">
            <v>-111</v>
          </cell>
          <cell r="DN250">
            <v>-5.4392704000019876</v>
          </cell>
          <cell r="DO250">
            <v>-5.3026124999960302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</row>
        <row r="251"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-15.557213300000512</v>
          </cell>
          <cell r="P251">
            <v>-27.014081499997701</v>
          </cell>
          <cell r="Q251">
            <v>0</v>
          </cell>
          <cell r="R251">
            <v>-102.46618148000562</v>
          </cell>
          <cell r="S251">
            <v>0</v>
          </cell>
          <cell r="T251">
            <v>-14.386054299999159</v>
          </cell>
          <cell r="U251">
            <v>0</v>
          </cell>
          <cell r="V251">
            <v>-25.690295000000333</v>
          </cell>
          <cell r="W251">
            <v>-6.00244118000046</v>
          </cell>
          <cell r="X251">
            <v>-6.0392304999986663</v>
          </cell>
          <cell r="Y251">
            <v>0</v>
          </cell>
          <cell r="Z251">
            <v>0</v>
          </cell>
          <cell r="AA251">
            <v>-12.618561999999656</v>
          </cell>
          <cell r="AB251">
            <v>-19.411727300001075</v>
          </cell>
          <cell r="AC251">
            <v>-5.7951050000010582</v>
          </cell>
          <cell r="AD251">
            <v>-12.522766199999751</v>
          </cell>
          <cell r="AE251">
            <v>-86.082145949996629</v>
          </cell>
          <cell r="AF251">
            <v>-15.032665599999746</v>
          </cell>
          <cell r="AG251">
            <v>-4.6491079999996145</v>
          </cell>
          <cell r="AH251">
            <v>-14.423873199999434</v>
          </cell>
          <cell r="AI251">
            <v>-3.2494810000007419</v>
          </cell>
          <cell r="AJ251">
            <v>-19.308099399999264</v>
          </cell>
          <cell r="AK251">
            <v>-13.607615999999325</v>
          </cell>
          <cell r="AL251">
            <v>0</v>
          </cell>
          <cell r="AM251">
            <v>-5.4518889999999374</v>
          </cell>
          <cell r="AN251">
            <v>-6.1858532999995077</v>
          </cell>
          <cell r="AO251">
            <v>1.3975828000002366</v>
          </cell>
          <cell r="AP251">
            <v>-0.64241504999881727</v>
          </cell>
          <cell r="AQ251">
            <v>-4.928728200000478</v>
          </cell>
          <cell r="AR251">
            <v>-63.480072194997774</v>
          </cell>
          <cell r="AS251">
            <v>-13.915802920000715</v>
          </cell>
          <cell r="AT251">
            <v>-4.7988299999997253</v>
          </cell>
          <cell r="AU251">
            <v>-22.768931000000521</v>
          </cell>
          <cell r="AV251">
            <v>0</v>
          </cell>
          <cell r="AW251">
            <v>-10.028396474999681</v>
          </cell>
          <cell r="AX251">
            <v>-13.126395999999659</v>
          </cell>
          <cell r="AY251">
            <v>0</v>
          </cell>
          <cell r="AZ251">
            <v>0</v>
          </cell>
          <cell r="BA251">
            <v>16.221476000000621</v>
          </cell>
          <cell r="BB251">
            <v>-7.3613540000005742</v>
          </cell>
          <cell r="BC251">
            <v>8.3798200000019278</v>
          </cell>
          <cell r="BD251">
            <v>-16.081657800001267</v>
          </cell>
          <cell r="BE251">
            <v>-18.332468999999946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-14.820099000000482</v>
          </cell>
          <cell r="BK251">
            <v>0</v>
          </cell>
          <cell r="BL251">
            <v>8.2294499999998152</v>
          </cell>
          <cell r="BM251">
            <v>0</v>
          </cell>
          <cell r="BN251">
            <v>-11.741819999999279</v>
          </cell>
          <cell r="BO251">
            <v>0</v>
          </cell>
          <cell r="BP251">
            <v>0</v>
          </cell>
          <cell r="BQ251">
            <v>0</v>
          </cell>
          <cell r="BR251">
            <v>-45.96836699999767</v>
          </cell>
          <cell r="BS251">
            <v>0</v>
          </cell>
          <cell r="BT251">
            <v>0</v>
          </cell>
          <cell r="BU251">
            <v>-4.9454349999978149</v>
          </cell>
          <cell r="BV251">
            <v>-35.005262000000585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-6.0176699999992707</v>
          </cell>
          <cell r="CC251">
            <v>0</v>
          </cell>
          <cell r="CD251">
            <v>0</v>
          </cell>
          <cell r="CE251">
            <v>-32.755583400000432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-12.586578600001303</v>
          </cell>
          <cell r="CK251">
            <v>-1.7917789999992237</v>
          </cell>
          <cell r="CL251">
            <v>0</v>
          </cell>
          <cell r="CM251">
            <v>-4.2683717999998407</v>
          </cell>
          <cell r="CN251">
            <v>0</v>
          </cell>
          <cell r="CO251">
            <v>-14.108854000000065</v>
          </cell>
          <cell r="CP251">
            <v>0</v>
          </cell>
          <cell r="CQ251">
            <v>0</v>
          </cell>
          <cell r="CR251">
            <v>-46.282136540000465</v>
          </cell>
          <cell r="CS251">
            <v>0</v>
          </cell>
          <cell r="CT251">
            <v>0</v>
          </cell>
          <cell r="CU251">
            <v>-0.16759299999830546</v>
          </cell>
          <cell r="CV251">
            <v>-4.4429950000012468</v>
          </cell>
          <cell r="CW251">
            <v>-10.534037000001263</v>
          </cell>
          <cell r="CX251">
            <v>-45.865616540000701</v>
          </cell>
          <cell r="CY251">
            <v>-5.4336549999998169</v>
          </cell>
          <cell r="CZ251">
            <v>0</v>
          </cell>
          <cell r="DA251">
            <v>-11.486115499999869</v>
          </cell>
          <cell r="DB251">
            <v>31.647875500000737</v>
          </cell>
          <cell r="DC251">
            <v>0</v>
          </cell>
          <cell r="DD251">
            <v>0</v>
          </cell>
          <cell r="DE251">
            <v>-36.796281000000818</v>
          </cell>
          <cell r="DF251">
            <v>0</v>
          </cell>
          <cell r="DG251">
            <v>0</v>
          </cell>
          <cell r="DH251">
            <v>0</v>
          </cell>
          <cell r="DI251">
            <v>-0.38308800000049814</v>
          </cell>
          <cell r="DJ251">
            <v>-16.401404000000184</v>
          </cell>
          <cell r="DK251">
            <v>2.8191599999991013</v>
          </cell>
          <cell r="DL251">
            <v>-10.42746199999965</v>
          </cell>
          <cell r="DM251">
            <v>-7.5287399999997433</v>
          </cell>
          <cell r="DN251">
            <v>0</v>
          </cell>
          <cell r="DO251">
            <v>-4.874746999999843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</row>
        <row r="252">
          <cell r="F252">
            <v>-43.580993690002742</v>
          </cell>
          <cell r="G252">
            <v>-23.723355200001606</v>
          </cell>
          <cell r="H252">
            <v>-30.372414099998423</v>
          </cell>
          <cell r="I252">
            <v>-10.938735700001416</v>
          </cell>
          <cell r="J252">
            <v>-40.060759299998608</v>
          </cell>
          <cell r="K252">
            <v>-14.703052600001683</v>
          </cell>
          <cell r="L252">
            <v>-14.152568960000963</v>
          </cell>
          <cell r="M252">
            <v>-11.440006199998606</v>
          </cell>
          <cell r="N252">
            <v>-18.82885769999848</v>
          </cell>
          <cell r="O252">
            <v>0.55638399999952526</v>
          </cell>
          <cell r="P252">
            <v>-27.883554000000004</v>
          </cell>
          <cell r="Q252">
            <v>-13.858929899996838</v>
          </cell>
          <cell r="R252">
            <v>-149.63721803999942</v>
          </cell>
          <cell r="S252">
            <v>-22.647282000003997</v>
          </cell>
          <cell r="T252">
            <v>-32.87385237999797</v>
          </cell>
          <cell r="U252">
            <v>1.2291084999997111</v>
          </cell>
          <cell r="V252">
            <v>-6.5772109999998065</v>
          </cell>
          <cell r="W252">
            <v>-10.502973000002385</v>
          </cell>
          <cell r="X252">
            <v>-5.1909479999994801</v>
          </cell>
          <cell r="Y252">
            <v>-11.671661000000313</v>
          </cell>
          <cell r="Z252">
            <v>-3.5441777999994883</v>
          </cell>
          <cell r="AA252">
            <v>-6.3441459999994549</v>
          </cell>
          <cell r="AB252">
            <v>-28.402472699999635</v>
          </cell>
          <cell r="AC252">
            <v>-16.093328999999358</v>
          </cell>
          <cell r="AD252">
            <v>-7.0182736599999771</v>
          </cell>
          <cell r="AE252">
            <v>-144.9422133299995</v>
          </cell>
          <cell r="AF252">
            <v>-3.4033347000004142</v>
          </cell>
          <cell r="AG252">
            <v>-55.581099200000608</v>
          </cell>
          <cell r="AH252">
            <v>-8.2331032999973104</v>
          </cell>
          <cell r="AI252">
            <v>-18.267204030000357</v>
          </cell>
          <cell r="AJ252">
            <v>3.2544280000001891</v>
          </cell>
          <cell r="AK252">
            <v>-18.780670099998133</v>
          </cell>
          <cell r="AL252">
            <v>-13.761045999999624</v>
          </cell>
          <cell r="AM252">
            <v>-5.5014630000005127</v>
          </cell>
          <cell r="AN252">
            <v>-15.16821500000151</v>
          </cell>
          <cell r="AO252">
            <v>1.716816000000108</v>
          </cell>
          <cell r="AP252">
            <v>-11.217322000000422</v>
          </cell>
          <cell r="AQ252">
            <v>0</v>
          </cell>
          <cell r="AR252">
            <v>-287.08726197600845</v>
          </cell>
          <cell r="AS252">
            <v>-48.668487899998581</v>
          </cell>
          <cell r="AT252">
            <v>-42.891118300001835</v>
          </cell>
          <cell r="AU252">
            <v>6.390827744001399</v>
          </cell>
          <cell r="AV252">
            <v>-30.281783899999027</v>
          </cell>
          <cell r="AW252">
            <v>-36.15415504000066</v>
          </cell>
          <cell r="AX252">
            <v>-1.7690313800007971</v>
          </cell>
          <cell r="AY252">
            <v>-5.2874450000017532</v>
          </cell>
          <cell r="AZ252">
            <v>-4.8741755999981251</v>
          </cell>
          <cell r="BA252">
            <v>15.357847999999422</v>
          </cell>
          <cell r="BB252">
            <v>-7.268824400001904</v>
          </cell>
          <cell r="BC252">
            <v>-33.779767200001515</v>
          </cell>
          <cell r="BD252">
            <v>-97.861149000000296</v>
          </cell>
          <cell r="BE252">
            <v>-121.01396204999037</v>
          </cell>
          <cell r="BF252">
            <v>0</v>
          </cell>
          <cell r="BG252">
            <v>-3.039069999998901</v>
          </cell>
          <cell r="BH252">
            <v>-7.8108111999977154</v>
          </cell>
          <cell r="BI252">
            <v>-30.246303449996958</v>
          </cell>
          <cell r="BJ252">
            <v>-61.253855999999814</v>
          </cell>
          <cell r="BK252">
            <v>-5.2092279999997118</v>
          </cell>
          <cell r="BL252">
            <v>-7.3087505999974383</v>
          </cell>
          <cell r="BM252">
            <v>0</v>
          </cell>
          <cell r="BN252">
            <v>-0.16458879999845522</v>
          </cell>
          <cell r="BO252">
            <v>-5.9813539999995555</v>
          </cell>
          <cell r="BP252">
            <v>0</v>
          </cell>
          <cell r="BQ252">
            <v>0</v>
          </cell>
          <cell r="BR252">
            <v>-142.32509120000032</v>
          </cell>
          <cell r="BS252">
            <v>0</v>
          </cell>
          <cell r="BT252">
            <v>0</v>
          </cell>
          <cell r="BU252">
            <v>0</v>
          </cell>
          <cell r="BV252">
            <v>-101.09301200000073</v>
          </cell>
          <cell r="BW252">
            <v>-6.5071389999975509</v>
          </cell>
          <cell r="BX252">
            <v>-6.5006509999984701</v>
          </cell>
          <cell r="BY252">
            <v>0</v>
          </cell>
          <cell r="BZ252">
            <v>-12.395730199999889</v>
          </cell>
          <cell r="CA252">
            <v>-15.828559000001405</v>
          </cell>
          <cell r="CB252">
            <v>0</v>
          </cell>
          <cell r="CC252">
            <v>0</v>
          </cell>
          <cell r="CD252">
            <v>0</v>
          </cell>
          <cell r="CE252">
            <v>-85.847250089991576</v>
          </cell>
          <cell r="CF252">
            <v>0</v>
          </cell>
          <cell r="CG252">
            <v>0</v>
          </cell>
          <cell r="CH252">
            <v>-13.250868700000865</v>
          </cell>
          <cell r="CI252">
            <v>-24.384426999997231</v>
          </cell>
          <cell r="CJ252">
            <v>-18.33899369999699</v>
          </cell>
          <cell r="CK252">
            <v>-13.836428540002544</v>
          </cell>
          <cell r="CL252">
            <v>-5.3604439999980968</v>
          </cell>
          <cell r="CM252">
            <v>0</v>
          </cell>
          <cell r="CN252">
            <v>0</v>
          </cell>
          <cell r="CO252">
            <v>-10.676088149997668</v>
          </cell>
          <cell r="CP252">
            <v>0</v>
          </cell>
          <cell r="CQ252">
            <v>0</v>
          </cell>
          <cell r="CR252">
            <v>-123.0398717999924</v>
          </cell>
          <cell r="CS252">
            <v>0</v>
          </cell>
          <cell r="CT252">
            <v>0</v>
          </cell>
          <cell r="CU252">
            <v>0</v>
          </cell>
          <cell r="CV252">
            <v>-5.4380029999992985</v>
          </cell>
          <cell r="CW252">
            <v>-9.5573793999972168</v>
          </cell>
          <cell r="CX252">
            <v>-47.725228300000481</v>
          </cell>
          <cell r="CY252">
            <v>-12.839144799999531</v>
          </cell>
          <cell r="CZ252">
            <v>7.334703600002058</v>
          </cell>
          <cell r="DA252">
            <v>-10.920654999998078</v>
          </cell>
          <cell r="DB252">
            <v>-43.894164899999851</v>
          </cell>
          <cell r="DC252">
            <v>0</v>
          </cell>
          <cell r="DD252">
            <v>0</v>
          </cell>
          <cell r="DE252">
            <v>-146.02934869999808</v>
          </cell>
          <cell r="DF252">
            <v>0</v>
          </cell>
          <cell r="DG252">
            <v>0</v>
          </cell>
          <cell r="DH252">
            <v>0</v>
          </cell>
          <cell r="DI252">
            <v>-5.005433999998786</v>
          </cell>
          <cell r="DJ252">
            <v>0</v>
          </cell>
          <cell r="DK252">
            <v>-9.6854870999986815</v>
          </cell>
          <cell r="DL252">
            <v>-28.136909499999774</v>
          </cell>
          <cell r="DM252">
            <v>-85.217479999999341</v>
          </cell>
          <cell r="DN252">
            <v>-17.984038099999907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</row>
        <row r="253">
          <cell r="F253">
            <v>-3.3822249999993801</v>
          </cell>
          <cell r="G253">
            <v>-11.061637100000098</v>
          </cell>
          <cell r="H253">
            <v>5.7676293999993504</v>
          </cell>
          <cell r="I253">
            <v>-15.09099279999964</v>
          </cell>
          <cell r="J253">
            <v>-8.7271163999998862</v>
          </cell>
          <cell r="K253">
            <v>-5.3096620999995139</v>
          </cell>
          <cell r="L253">
            <v>-2.3971661599998697</v>
          </cell>
          <cell r="M253">
            <v>-1.3232859000002009</v>
          </cell>
          <cell r="N253">
            <v>-6.4619903000002523</v>
          </cell>
          <cell r="O253">
            <v>0</v>
          </cell>
          <cell r="P253">
            <v>-11.717027000000598</v>
          </cell>
          <cell r="Q253">
            <v>-16.256786278001528</v>
          </cell>
          <cell r="R253">
            <v>-73.818818000001556</v>
          </cell>
          <cell r="S253">
            <v>-4.6972239999995509</v>
          </cell>
          <cell r="T253">
            <v>-20.90458010000043</v>
          </cell>
          <cell r="U253">
            <v>0</v>
          </cell>
          <cell r="V253">
            <v>-6.2336279999999533</v>
          </cell>
          <cell r="W253">
            <v>0</v>
          </cell>
          <cell r="X253">
            <v>-5.2542869999999766</v>
          </cell>
          <cell r="Y253">
            <v>-6.5937190000004193</v>
          </cell>
          <cell r="Z253">
            <v>-4.7703976000002513</v>
          </cell>
          <cell r="AA253">
            <v>-5.8440250000003289</v>
          </cell>
          <cell r="AB253">
            <v>-11.344918899999129</v>
          </cell>
          <cell r="AC253">
            <v>-4.999390000000858</v>
          </cell>
          <cell r="AD253">
            <v>-3.1766483999999764</v>
          </cell>
          <cell r="AE253">
            <v>-56.560134678002669</v>
          </cell>
          <cell r="AF253">
            <v>-1.7260940000001028</v>
          </cell>
          <cell r="AG253">
            <v>-8.3241547299999183</v>
          </cell>
          <cell r="AH253">
            <v>-7.1646479999999428</v>
          </cell>
          <cell r="AI253">
            <v>-8.9459317000003011</v>
          </cell>
          <cell r="AJ253">
            <v>0</v>
          </cell>
          <cell r="AK253">
            <v>-17.60129074800011</v>
          </cell>
          <cell r="AL253">
            <v>-6.5643620000000737</v>
          </cell>
          <cell r="AM253">
            <v>0</v>
          </cell>
          <cell r="AN253">
            <v>0</v>
          </cell>
          <cell r="AO253">
            <v>-0.9362795000006372</v>
          </cell>
          <cell r="AP253">
            <v>-4.5226280000006227</v>
          </cell>
          <cell r="AQ253">
            <v>-0.77474600000095961</v>
          </cell>
          <cell r="AR253">
            <v>-52.336722060002103</v>
          </cell>
          <cell r="AS253">
            <v>0</v>
          </cell>
          <cell r="AT253">
            <v>-4.2812604000005194</v>
          </cell>
          <cell r="AU253">
            <v>2.2121663999996599</v>
          </cell>
          <cell r="AV253">
            <v>-5.0372470000002068</v>
          </cell>
          <cell r="AW253">
            <v>-22.944572620000827</v>
          </cell>
          <cell r="AX253">
            <v>2.0678120000002309</v>
          </cell>
          <cell r="AY253">
            <v>-1.1525730000003023</v>
          </cell>
          <cell r="AZ253">
            <v>0</v>
          </cell>
          <cell r="BA253">
            <v>3.7148794000004273</v>
          </cell>
          <cell r="BB253">
            <v>-18.11405004000062</v>
          </cell>
          <cell r="BC253">
            <v>0</v>
          </cell>
          <cell r="BD253">
            <v>-8.8018768000001728</v>
          </cell>
          <cell r="BE253">
            <v>-37.744704799999454</v>
          </cell>
          <cell r="BF253">
            <v>0</v>
          </cell>
          <cell r="BG253">
            <v>0</v>
          </cell>
          <cell r="BH253">
            <v>-3.3338320000002568</v>
          </cell>
          <cell r="BI253">
            <v>-11.98708330000045</v>
          </cell>
          <cell r="BJ253">
            <v>-11.807024200000342</v>
          </cell>
          <cell r="BK253">
            <v>-5.2488400000002002</v>
          </cell>
          <cell r="BL253">
            <v>0.65725169999996069</v>
          </cell>
          <cell r="BM253">
            <v>0</v>
          </cell>
          <cell r="BN253">
            <v>-6.025176999999303</v>
          </cell>
          <cell r="BO253">
            <v>0</v>
          </cell>
          <cell r="BP253">
            <v>0</v>
          </cell>
          <cell r="BQ253">
            <v>0</v>
          </cell>
          <cell r="BR253">
            <v>-41.340108299998974</v>
          </cell>
          <cell r="BS253">
            <v>0</v>
          </cell>
          <cell r="BT253">
            <v>0</v>
          </cell>
          <cell r="BU253">
            <v>0</v>
          </cell>
          <cell r="BV253">
            <v>-35.951322500001197</v>
          </cell>
          <cell r="BW253">
            <v>0</v>
          </cell>
          <cell r="BX253">
            <v>-5.088257300000123</v>
          </cell>
          <cell r="BY253">
            <v>0</v>
          </cell>
          <cell r="BZ253">
            <v>-0.30052849999992759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-27.873502699996607</v>
          </cell>
          <cell r="CF253">
            <v>0</v>
          </cell>
          <cell r="CG253">
            <v>0</v>
          </cell>
          <cell r="CH253">
            <v>-5.404936999999336</v>
          </cell>
          <cell r="CI253">
            <v>-5.0092162999990251</v>
          </cell>
          <cell r="CJ253">
            <v>0</v>
          </cell>
          <cell r="CK253">
            <v>-17.459349399999383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-67.500896200002899</v>
          </cell>
          <cell r="CS253">
            <v>0</v>
          </cell>
          <cell r="CT253">
            <v>0</v>
          </cell>
          <cell r="CU253">
            <v>-4.4283686000001126</v>
          </cell>
          <cell r="CV253">
            <v>-8.9215990000011516</v>
          </cell>
          <cell r="CW253">
            <v>-13.250002700000778</v>
          </cell>
          <cell r="CX253">
            <v>-20.292797499999779</v>
          </cell>
          <cell r="CY253">
            <v>-6.4187721999999212</v>
          </cell>
          <cell r="CZ253">
            <v>0</v>
          </cell>
          <cell r="DA253">
            <v>0</v>
          </cell>
          <cell r="DB253">
            <v>-14.189356200000702</v>
          </cell>
          <cell r="DC253">
            <v>0</v>
          </cell>
          <cell r="DD253">
            <v>0</v>
          </cell>
          <cell r="DE253">
            <v>-44.096418220000487</v>
          </cell>
          <cell r="DF253">
            <v>0</v>
          </cell>
          <cell r="DG253">
            <v>0</v>
          </cell>
          <cell r="DH253">
            <v>-4.3786158999996587</v>
          </cell>
          <cell r="DI253">
            <v>0</v>
          </cell>
          <cell r="DJ253">
            <v>-3.4610901500002456</v>
          </cell>
          <cell r="DK253">
            <v>-3.1285687999998117</v>
          </cell>
          <cell r="DL253">
            <v>-14.216668599999593</v>
          </cell>
          <cell r="DM253">
            <v>-14.515039999999317</v>
          </cell>
          <cell r="DN253">
            <v>-3.5345795000012004</v>
          </cell>
          <cell r="DO253">
            <v>-0.86185526999997819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</row>
        <row r="254"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</row>
        <row r="255">
          <cell r="F255">
            <v>-10.942140999999538</v>
          </cell>
          <cell r="G255">
            <v>-38.243237099999533</v>
          </cell>
          <cell r="H255">
            <v>-23.31194300000061</v>
          </cell>
          <cell r="I255">
            <v>-24.02578849999918</v>
          </cell>
          <cell r="J255">
            <v>-19.978963199999271</v>
          </cell>
          <cell r="K255">
            <v>-6.2151295000003302</v>
          </cell>
          <cell r="L255">
            <v>-1.4835161000009975</v>
          </cell>
          <cell r="M255">
            <v>-11.312183999998524</v>
          </cell>
          <cell r="N255">
            <v>-22.024658000002091</v>
          </cell>
          <cell r="O255">
            <v>7.0963130000018282</v>
          </cell>
          <cell r="P255">
            <v>-46.005663999996614</v>
          </cell>
          <cell r="Q255">
            <v>-23.942272630003572</v>
          </cell>
          <cell r="R255">
            <v>-185.24818400997901</v>
          </cell>
          <cell r="S255">
            <v>-17.418265079999401</v>
          </cell>
          <cell r="T255">
            <v>-23.769146599999658</v>
          </cell>
          <cell r="U255">
            <v>-12.148913999997603</v>
          </cell>
          <cell r="V255">
            <v>-5.6440137999998115</v>
          </cell>
          <cell r="W255">
            <v>-50.10960569999952</v>
          </cell>
          <cell r="X255">
            <v>-8.9822228299999551</v>
          </cell>
          <cell r="Y255">
            <v>-6.2988600000026054</v>
          </cell>
          <cell r="Z255">
            <v>-11.526950999999826</v>
          </cell>
          <cell r="AA255">
            <v>-24.488285600000381</v>
          </cell>
          <cell r="AB255">
            <v>-14.838680499997281</v>
          </cell>
          <cell r="AC255">
            <v>-6.1032208999968134</v>
          </cell>
          <cell r="AD255">
            <v>-3.9200180000043474</v>
          </cell>
          <cell r="AE255">
            <v>-268.45180440999684</v>
          </cell>
          <cell r="AF255">
            <v>-24.988813999996637</v>
          </cell>
          <cell r="AG255">
            <v>-25.355727099999058</v>
          </cell>
          <cell r="AH255">
            <v>-18.523317300001509</v>
          </cell>
          <cell r="AI255">
            <v>-17.405532000000676</v>
          </cell>
          <cell r="AJ255">
            <v>-9.5231984999991255</v>
          </cell>
          <cell r="AK255">
            <v>-31.107502399998339</v>
          </cell>
          <cell r="AL255">
            <v>-4.4542663000029279</v>
          </cell>
          <cell r="AM255">
            <v>-4.8513200000015786</v>
          </cell>
          <cell r="AN255">
            <v>0</v>
          </cell>
          <cell r="AO255">
            <v>-70.432843080001476</v>
          </cell>
          <cell r="AP255">
            <v>-52.961928730001091</v>
          </cell>
          <cell r="AQ255">
            <v>-8.8473549999980605</v>
          </cell>
          <cell r="AR255">
            <v>-331.31439441995462</v>
          </cell>
          <cell r="AS255">
            <v>-48.409692849993007</v>
          </cell>
          <cell r="AT255">
            <v>-30.639455799999268</v>
          </cell>
          <cell r="AU255">
            <v>-29.712507399999595</v>
          </cell>
          <cell r="AV255">
            <v>-22.799147400000948</v>
          </cell>
          <cell r="AW255">
            <v>-12.347675000000891</v>
          </cell>
          <cell r="AX255">
            <v>-27.99482590000116</v>
          </cell>
          <cell r="AY255">
            <v>-6.5350350000007893</v>
          </cell>
          <cell r="AZ255">
            <v>-9.0225380000010773</v>
          </cell>
          <cell r="BA255">
            <v>-5.2858618700010993</v>
          </cell>
          <cell r="BB255">
            <v>-6.3673829999970621</v>
          </cell>
          <cell r="BC255">
            <v>-33.206664999997884</v>
          </cell>
          <cell r="BD255">
            <v>-98.993607199998223</v>
          </cell>
          <cell r="BE255">
            <v>-63.236358999994991</v>
          </cell>
          <cell r="BF255">
            <v>0</v>
          </cell>
          <cell r="BG255">
            <v>-1.358693599999242</v>
          </cell>
          <cell r="BH255">
            <v>-12.808116699998209</v>
          </cell>
          <cell r="BI255">
            <v>-9.8591640000013285</v>
          </cell>
          <cell r="BJ255">
            <v>-24.785099000000628</v>
          </cell>
          <cell r="BK255">
            <v>-5.3087779999987106</v>
          </cell>
          <cell r="BL255">
            <v>-3.7494508999989193</v>
          </cell>
          <cell r="BM255">
            <v>0</v>
          </cell>
          <cell r="BN255">
            <v>0</v>
          </cell>
          <cell r="BO255">
            <v>-5.3670567999979539</v>
          </cell>
          <cell r="BP255">
            <v>0</v>
          </cell>
          <cell r="BQ255">
            <v>0</v>
          </cell>
          <cell r="BR255">
            <v>-213.87121740000293</v>
          </cell>
          <cell r="BS255">
            <v>0</v>
          </cell>
          <cell r="BT255">
            <v>-3.5805999999938649</v>
          </cell>
          <cell r="BU255">
            <v>-15.591207500001474</v>
          </cell>
          <cell r="BV255">
            <v>-120.1694430000025</v>
          </cell>
          <cell r="BW255">
            <v>-31.628375000000233</v>
          </cell>
          <cell r="BX255">
            <v>-10.753655399999843</v>
          </cell>
          <cell r="BY255">
            <v>-11.275481000000582</v>
          </cell>
          <cell r="BZ255">
            <v>-5.7626649999983783</v>
          </cell>
          <cell r="CA255">
            <v>-9.1255685000032827</v>
          </cell>
          <cell r="CB255">
            <v>-5.9842220000027737</v>
          </cell>
          <cell r="CC255">
            <v>0</v>
          </cell>
          <cell r="CD255">
            <v>0</v>
          </cell>
          <cell r="CE255">
            <v>-61.512448999994376</v>
          </cell>
          <cell r="CF255">
            <v>0</v>
          </cell>
          <cell r="CG255">
            <v>0</v>
          </cell>
          <cell r="CH255">
            <v>-10.238188999996055</v>
          </cell>
          <cell r="CI255">
            <v>-12.023444999998901</v>
          </cell>
          <cell r="CJ255">
            <v>-22.60615400000097</v>
          </cell>
          <cell r="CK255">
            <v>-4.8519599999999627</v>
          </cell>
          <cell r="CL255">
            <v>-5.1646399999990535</v>
          </cell>
          <cell r="CM255">
            <v>0</v>
          </cell>
          <cell r="CN255">
            <v>-6.628060999999434</v>
          </cell>
          <cell r="CO255">
            <v>0</v>
          </cell>
          <cell r="CP255">
            <v>0</v>
          </cell>
          <cell r="CQ255">
            <v>0</v>
          </cell>
          <cell r="CR255">
            <v>-70.364843600000313</v>
          </cell>
          <cell r="CS255">
            <v>0</v>
          </cell>
          <cell r="CT255">
            <v>0</v>
          </cell>
          <cell r="CU255">
            <v>0</v>
          </cell>
          <cell r="CV255">
            <v>-17.353009999998903</v>
          </cell>
          <cell r="CW255">
            <v>-15.941714700002194</v>
          </cell>
          <cell r="CX255">
            <v>-20.970676999997522</v>
          </cell>
          <cell r="CY255">
            <v>0</v>
          </cell>
          <cell r="CZ255">
            <v>-12.964543000001868</v>
          </cell>
          <cell r="DA255">
            <v>-12.874238899999909</v>
          </cell>
          <cell r="DB255">
            <v>9.7393400000000838</v>
          </cell>
          <cell r="DC255">
            <v>0</v>
          </cell>
          <cell r="DD255">
            <v>0</v>
          </cell>
          <cell r="DE255">
            <v>-139.02542920000633</v>
          </cell>
          <cell r="DF255">
            <v>0</v>
          </cell>
          <cell r="DG255">
            <v>0</v>
          </cell>
          <cell r="DH255">
            <v>0</v>
          </cell>
          <cell r="DI255">
            <v>-27.161588000002666</v>
          </cell>
          <cell r="DJ255">
            <v>-24.414519000001746</v>
          </cell>
          <cell r="DK255">
            <v>-4.6708370000014838</v>
          </cell>
          <cell r="DL255">
            <v>-17.354867199999717</v>
          </cell>
          <cell r="DM255">
            <v>-32.834748000001127</v>
          </cell>
          <cell r="DN255">
            <v>-21.473513000000821</v>
          </cell>
          <cell r="DO255">
            <v>-11.115356999998767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</row>
        <row r="256">
          <cell r="F256">
            <v>0</v>
          </cell>
          <cell r="G256">
            <v>0</v>
          </cell>
          <cell r="H256">
            <v>-2.0400090006478244E-5</v>
          </cell>
          <cell r="I256">
            <v>9.7051220030591745E-6</v>
          </cell>
          <cell r="J256">
            <v>-8.1600055025915497E-5</v>
          </cell>
          <cell r="K256">
            <v>3.8803980012325212E-5</v>
          </cell>
          <cell r="L256">
            <v>-8.6239307027370649E-5</v>
          </cell>
          <cell r="M256">
            <v>-4.0800100012929053E-5</v>
          </cell>
          <cell r="N256">
            <v>-2.0399780006482085E-5</v>
          </cell>
          <cell r="O256">
            <v>-1.2785307004060161E-4</v>
          </cell>
          <cell r="P256">
            <v>0</v>
          </cell>
          <cell r="Q256">
            <v>0</v>
          </cell>
          <cell r="R256">
            <v>2.4787106407872517E-4</v>
          </cell>
          <cell r="S256">
            <v>0</v>
          </cell>
          <cell r="T256">
            <v>0</v>
          </cell>
          <cell r="U256">
            <v>-2.0400050006464526E-5</v>
          </cell>
          <cell r="V256">
            <v>-3.3271200010516477E-6</v>
          </cell>
          <cell r="W256">
            <v>-4.0868006012988178E-5</v>
          </cell>
          <cell r="X256">
            <v>2.0641900006779235E-6</v>
          </cell>
          <cell r="Y256">
            <v>3.5120220011148479E-4</v>
          </cell>
          <cell r="Z256">
            <v>-4.0800150012947067E-5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-2.4049899777631167E-4</v>
          </cell>
          <cell r="AF256">
            <v>0</v>
          </cell>
          <cell r="AG256">
            <v>0</v>
          </cell>
          <cell r="AH256">
            <v>4.1199650013094141E-5</v>
          </cell>
          <cell r="AI256">
            <v>1.9988000006521123E-7</v>
          </cell>
          <cell r="AJ256">
            <v>1.9364792306152123E-5</v>
          </cell>
          <cell r="AK256">
            <v>-2.8066333008907457E-4</v>
          </cell>
          <cell r="AL256">
            <v>0</v>
          </cell>
          <cell r="AM256">
            <v>0</v>
          </cell>
          <cell r="AN256">
            <v>-2.0000006858977848E-11</v>
          </cell>
          <cell r="AO256">
            <v>-2.0599970006541721E-5</v>
          </cell>
          <cell r="AP256">
            <v>0</v>
          </cell>
          <cell r="AQ256">
            <v>0</v>
          </cell>
          <cell r="AR256">
            <v>2.64955045084031E-4</v>
          </cell>
          <cell r="AS256">
            <v>0</v>
          </cell>
          <cell r="AT256">
            <v>0</v>
          </cell>
          <cell r="AU256">
            <v>-6.119987001944327E-5</v>
          </cell>
          <cell r="AV256">
            <v>3.106922300987261E-5</v>
          </cell>
          <cell r="AW256">
            <v>-4.0800184012951268E-5</v>
          </cell>
          <cell r="AX256">
            <v>7.7689400024491539E-6</v>
          </cell>
          <cell r="AY256">
            <v>-4.1199950013087738E-5</v>
          </cell>
          <cell r="AZ256">
            <v>0</v>
          </cell>
          <cell r="BA256">
            <v>3.6931688611720453E-4</v>
          </cell>
          <cell r="BB256">
            <v>0</v>
          </cell>
          <cell r="BC256">
            <v>0</v>
          </cell>
          <cell r="BD256">
            <v>0</v>
          </cell>
          <cell r="BE256">
            <v>1.2798077604064817E-4</v>
          </cell>
          <cell r="BF256">
            <v>0</v>
          </cell>
          <cell r="BG256">
            <v>0</v>
          </cell>
          <cell r="BH256">
            <v>4.1000080012989527E-5</v>
          </cell>
          <cell r="BI256">
            <v>2.0361495606461416E-4</v>
          </cell>
          <cell r="BJ256">
            <v>-7.5053970023795935E-5</v>
          </cell>
          <cell r="BK256">
            <v>-2.0800180006608215E-5</v>
          </cell>
          <cell r="BL256">
            <v>4.1000080013023354E-5</v>
          </cell>
          <cell r="BM256">
            <v>-1.4999997771658613E-10</v>
          </cell>
          <cell r="BN256">
            <v>-4.1180080013083868E-5</v>
          </cell>
          <cell r="BO256">
            <v>-2.0599960006538291E-5</v>
          </cell>
          <cell r="BP256">
            <v>0</v>
          </cell>
          <cell r="BQ256">
            <v>0</v>
          </cell>
          <cell r="BR256">
            <v>-1.1661476503707635E-4</v>
          </cell>
          <cell r="BS256">
            <v>0</v>
          </cell>
          <cell r="BT256">
            <v>0</v>
          </cell>
          <cell r="BU256">
            <v>0</v>
          </cell>
          <cell r="BV256">
            <v>-8.2199910026111572E-5</v>
          </cell>
          <cell r="BW256">
            <v>-4.1000160013016096E-5</v>
          </cell>
          <cell r="BX256">
            <v>-2.4654273007844452E-5</v>
          </cell>
          <cell r="BY256">
            <v>6.1599678019538806E-5</v>
          </cell>
          <cell r="BZ256">
            <v>-2.0600040006566595E-5</v>
          </cell>
          <cell r="CA256">
            <v>-3.3000000301819377E-10</v>
          </cell>
          <cell r="CB256">
            <v>-9.7597300031030234E-6</v>
          </cell>
          <cell r="CC256">
            <v>0</v>
          </cell>
          <cell r="CD256">
            <v>0</v>
          </cell>
          <cell r="CE256">
            <v>4.1982559913344986E-4</v>
          </cell>
          <cell r="CF256">
            <v>0</v>
          </cell>
          <cell r="CG256">
            <v>3.1100000009877567E-5</v>
          </cell>
          <cell r="CH256">
            <v>6.1799600019590839E-5</v>
          </cell>
          <cell r="CI256">
            <v>3.1100010009860179E-5</v>
          </cell>
          <cell r="CJ256">
            <v>1.7055661705414615E-4</v>
          </cell>
          <cell r="CK256">
            <v>0</v>
          </cell>
          <cell r="CL256">
            <v>5.6913115018097926E-5</v>
          </cell>
          <cell r="CM256">
            <v>3.3122365010518351E-5</v>
          </cell>
          <cell r="CN256">
            <v>3.5033392011135644E-5</v>
          </cell>
          <cell r="CO256">
            <v>-3.0899650009796886E-5</v>
          </cell>
          <cell r="CP256">
            <v>3.1100150009891712E-5</v>
          </cell>
          <cell r="CQ256">
            <v>0</v>
          </cell>
          <cell r="CR256">
            <v>-1.3314600404223942E-4</v>
          </cell>
          <cell r="CS256">
            <v>0</v>
          </cell>
          <cell r="CT256">
            <v>0</v>
          </cell>
          <cell r="CU256">
            <v>3.0400370009633915E-5</v>
          </cell>
          <cell r="CV256">
            <v>1.2132198003847461E-5</v>
          </cell>
          <cell r="CW256">
            <v>5.0002900017775964E-7</v>
          </cell>
          <cell r="CX256">
            <v>-8.5151670027039383E-5</v>
          </cell>
          <cell r="CY256">
            <v>-2.8227067008945728E-5</v>
          </cell>
          <cell r="CZ256">
            <v>-6.2799334019925102E-5</v>
          </cell>
          <cell r="DA256">
            <v>3.1399640009949215E-5</v>
          </cell>
          <cell r="DB256">
            <v>-3.139984000997964E-5</v>
          </cell>
          <cell r="DC256">
            <v>-3.0900270009828236E-5</v>
          </cell>
          <cell r="DD256">
            <v>3.0899940009825543E-5</v>
          </cell>
          <cell r="DE256">
            <v>1.5565555820951094E-4</v>
          </cell>
          <cell r="DF256">
            <v>0</v>
          </cell>
          <cell r="DG256">
            <v>-3.1399860009986283E-5</v>
          </cell>
          <cell r="DH256">
            <v>-1.000000082740371E-11</v>
          </cell>
          <cell r="DI256">
            <v>1.4999998465548003E-10</v>
          </cell>
          <cell r="DJ256">
            <v>4.000000330961484E-11</v>
          </cell>
          <cell r="DK256">
            <v>1.2425552003941798E-4</v>
          </cell>
          <cell r="DL256">
            <v>0</v>
          </cell>
          <cell r="DM256">
            <v>-2.9183999661341886E-10</v>
          </cell>
          <cell r="DN256">
            <v>3.1399860009995173E-5</v>
          </cell>
          <cell r="DO256">
            <v>3.140015000994284E-5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</row>
        <row r="257"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</row>
        <row r="259">
          <cell r="F259">
            <v>-11.510355760001403</v>
          </cell>
          <cell r="G259">
            <v>-30.43155299999944</v>
          </cell>
          <cell r="H259">
            <v>0</v>
          </cell>
          <cell r="I259">
            <v>-10.309264999999868</v>
          </cell>
          <cell r="J259">
            <v>-10.287724599999819</v>
          </cell>
          <cell r="K259">
            <v>0</v>
          </cell>
          <cell r="L259">
            <v>-5.8839112999994541</v>
          </cell>
          <cell r="M259">
            <v>-0.5973612999996476</v>
          </cell>
          <cell r="N259">
            <v>0</v>
          </cell>
          <cell r="O259">
            <v>-12.551416999999674</v>
          </cell>
          <cell r="P259">
            <v>-25.416385000000446</v>
          </cell>
          <cell r="Q259">
            <v>-14.359320799998386</v>
          </cell>
          <cell r="R259">
            <v>-114.65529760000572</v>
          </cell>
          <cell r="S259">
            <v>-19.536060399999769</v>
          </cell>
          <cell r="T259">
            <v>-3.9845871000015904</v>
          </cell>
          <cell r="U259">
            <v>-7.8131358999999065</v>
          </cell>
          <cell r="V259">
            <v>-16.974793500000487</v>
          </cell>
          <cell r="W259">
            <v>-4.6693770699994275</v>
          </cell>
          <cell r="X259">
            <v>-8.0540769999997792</v>
          </cell>
          <cell r="Y259">
            <v>0</v>
          </cell>
          <cell r="Z259">
            <v>-4.997741600000154</v>
          </cell>
          <cell r="AA259">
            <v>-18.591626999999789</v>
          </cell>
          <cell r="AB259">
            <v>-20.301643529999637</v>
          </cell>
          <cell r="AC259">
            <v>0</v>
          </cell>
          <cell r="AD259">
            <v>-9.7322545000006357</v>
          </cell>
          <cell r="AE259">
            <v>-100.85562078999283</v>
          </cell>
          <cell r="AF259">
            <v>-14.790140319999409</v>
          </cell>
          <cell r="AG259">
            <v>-10.227799000000232</v>
          </cell>
          <cell r="AH259">
            <v>-31.811433470000338</v>
          </cell>
          <cell r="AI259">
            <v>-7.8320614000003843</v>
          </cell>
          <cell r="AJ259">
            <v>-10.465025599999535</v>
          </cell>
          <cell r="AK259">
            <v>-4.9970096999995803</v>
          </cell>
          <cell r="AL259">
            <v>0</v>
          </cell>
          <cell r="AM259">
            <v>0</v>
          </cell>
          <cell r="AN259">
            <v>-6.8145827999996982</v>
          </cell>
          <cell r="AO259">
            <v>-2.1872735000006287</v>
          </cell>
          <cell r="AP259">
            <v>0</v>
          </cell>
          <cell r="AQ259">
            <v>-11.730294999999387</v>
          </cell>
          <cell r="AR259">
            <v>-56.069097679996048</v>
          </cell>
          <cell r="AS259">
            <v>-11.811000580000837</v>
          </cell>
          <cell r="AT259">
            <v>-13.125012500000594</v>
          </cell>
          <cell r="AU259">
            <v>-4.3796860000002198</v>
          </cell>
          <cell r="AV259">
            <v>0.32754520000071352</v>
          </cell>
          <cell r="AW259">
            <v>-14.029846999999791</v>
          </cell>
          <cell r="AX259">
            <v>-5.1791690000000017</v>
          </cell>
          <cell r="AY259">
            <v>0</v>
          </cell>
          <cell r="AZ259">
            <v>0</v>
          </cell>
          <cell r="BA259">
            <v>-0.46768470000006346</v>
          </cell>
          <cell r="BB259">
            <v>0</v>
          </cell>
          <cell r="BC259">
            <v>-1.0131910999989486</v>
          </cell>
          <cell r="BD259">
            <v>-6.3910519999990356</v>
          </cell>
          <cell r="BE259">
            <v>-68.531329840006947</v>
          </cell>
          <cell r="BF259">
            <v>-6.6558839999997872</v>
          </cell>
          <cell r="BG259">
            <v>-10.532475300000442</v>
          </cell>
          <cell r="BH259">
            <v>0</v>
          </cell>
          <cell r="BI259">
            <v>0</v>
          </cell>
          <cell r="BJ259">
            <v>-22.272720300000401</v>
          </cell>
          <cell r="BK259">
            <v>-7.5634689400003481</v>
          </cell>
          <cell r="BL259">
            <v>0</v>
          </cell>
          <cell r="BM259">
            <v>-4.8531510000002527</v>
          </cell>
          <cell r="BN259">
            <v>-6.1690369999996619</v>
          </cell>
          <cell r="BO259">
            <v>-2.66431460000058</v>
          </cell>
          <cell r="BP259">
            <v>-5.0913170000003447</v>
          </cell>
          <cell r="BQ259">
            <v>-2.7289617000005819</v>
          </cell>
          <cell r="BR259">
            <v>-77.698165350004274</v>
          </cell>
          <cell r="BS259">
            <v>-5.3332989999998972</v>
          </cell>
          <cell r="BT259">
            <v>-17.220807350000541</v>
          </cell>
          <cell r="BU259">
            <v>-10.759182300000248</v>
          </cell>
          <cell r="BV259">
            <v>-4.3189008999997895</v>
          </cell>
          <cell r="BW259">
            <v>-1.8697899999997389</v>
          </cell>
          <cell r="BX259">
            <v>-13.856525999999576</v>
          </cell>
          <cell r="BY259">
            <v>0</v>
          </cell>
          <cell r="BZ259">
            <v>0</v>
          </cell>
          <cell r="CA259">
            <v>-10.266037999999753</v>
          </cell>
          <cell r="CB259">
            <v>-6.9061787999999069</v>
          </cell>
          <cell r="CC259">
            <v>-7.1674430000002758</v>
          </cell>
          <cell r="CD259">
            <v>0</v>
          </cell>
          <cell r="CE259">
            <v>-50.344500700002754</v>
          </cell>
          <cell r="CF259">
            <v>0</v>
          </cell>
          <cell r="CG259">
            <v>-14.490820999999414</v>
          </cell>
          <cell r="CH259">
            <v>-10.356874299999618</v>
          </cell>
          <cell r="CI259">
            <v>0</v>
          </cell>
          <cell r="CJ259">
            <v>0</v>
          </cell>
          <cell r="CK259">
            <v>-8.185503400000016</v>
          </cell>
          <cell r="CL259">
            <v>0</v>
          </cell>
          <cell r="CM259">
            <v>-0.58046400000057474</v>
          </cell>
          <cell r="CN259">
            <v>-9.3651049999998577</v>
          </cell>
          <cell r="CO259">
            <v>-6.394072000000051</v>
          </cell>
          <cell r="CP259">
            <v>2.4751780000005965</v>
          </cell>
          <cell r="CQ259">
            <v>-3.4468390000001818</v>
          </cell>
          <cell r="CR259">
            <v>-9.2533006300000125</v>
          </cell>
          <cell r="CS259">
            <v>-6.314025000001493</v>
          </cell>
          <cell r="CT259">
            <v>-1.0144348000012542</v>
          </cell>
          <cell r="CU259">
            <v>-8.7482469999995374</v>
          </cell>
          <cell r="CV259">
            <v>7.8996305000000575</v>
          </cell>
          <cell r="CW259">
            <v>-17.283753329999854</v>
          </cell>
          <cell r="CX259">
            <v>22.590981999999713</v>
          </cell>
          <cell r="CY259">
            <v>0</v>
          </cell>
          <cell r="CZ259">
            <v>0</v>
          </cell>
          <cell r="DA259">
            <v>0</v>
          </cell>
          <cell r="DB259">
            <v>-6.3834530000003724</v>
          </cell>
          <cell r="DC259">
            <v>0</v>
          </cell>
          <cell r="DD259">
            <v>0</v>
          </cell>
          <cell r="DE259">
            <v>-70.388330100002349</v>
          </cell>
          <cell r="DF259">
            <v>0</v>
          </cell>
          <cell r="DG259">
            <v>-12.450569200000245</v>
          </cell>
          <cell r="DH259">
            <v>-13.904027599999608</v>
          </cell>
          <cell r="DI259">
            <v>-4.5441289999998844</v>
          </cell>
          <cell r="DJ259">
            <v>-16.813312000000224</v>
          </cell>
          <cell r="DK259">
            <v>-5.6527875000001586</v>
          </cell>
          <cell r="DL259">
            <v>-2.114172999999937</v>
          </cell>
          <cell r="DM259">
            <v>-9.8864137000000483</v>
          </cell>
          <cell r="DN259">
            <v>-5.574095999999372</v>
          </cell>
          <cell r="DO259">
            <v>0.55117789999985689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</row>
        <row r="260"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</row>
        <row r="261">
          <cell r="F261">
            <v>-22.276586360001602</v>
          </cell>
          <cell r="G261">
            <v>-0.10600569999951404</v>
          </cell>
          <cell r="H261">
            <v>-11.404207999999926</v>
          </cell>
          <cell r="I261">
            <v>0.63116400000035355</v>
          </cell>
          <cell r="J261">
            <v>-19.572388000000501</v>
          </cell>
          <cell r="K261">
            <v>-18.454301200001282</v>
          </cell>
          <cell r="L261">
            <v>-6.1956170000012207</v>
          </cell>
          <cell r="M261">
            <v>0</v>
          </cell>
          <cell r="N261">
            <v>-18.558532000000923</v>
          </cell>
          <cell r="O261">
            <v>-11.088511500001005</v>
          </cell>
          <cell r="P261">
            <v>-10.122817139999825</v>
          </cell>
          <cell r="Q261">
            <v>-10.533007999998517</v>
          </cell>
          <cell r="R261">
            <v>-117.06127256000036</v>
          </cell>
          <cell r="S261">
            <v>-33.058315400000538</v>
          </cell>
          <cell r="T261">
            <v>-27.60498835999897</v>
          </cell>
          <cell r="U261">
            <v>-3.0423510000000533</v>
          </cell>
          <cell r="V261">
            <v>0</v>
          </cell>
          <cell r="W261">
            <v>-6.8384239999995771</v>
          </cell>
          <cell r="X261">
            <v>-3.6643060000005789</v>
          </cell>
          <cell r="Y261">
            <v>0</v>
          </cell>
          <cell r="Z261">
            <v>0</v>
          </cell>
          <cell r="AA261">
            <v>-26.859364000000824</v>
          </cell>
          <cell r="AB261">
            <v>-6.9688107999991189</v>
          </cell>
          <cell r="AC261">
            <v>0</v>
          </cell>
          <cell r="AD261">
            <v>-9.0247129999988829</v>
          </cell>
          <cell r="AE261">
            <v>-166.57347717000084</v>
          </cell>
          <cell r="AF261">
            <v>-41.996129369999835</v>
          </cell>
          <cell r="AG261">
            <v>-6.6587510000008479</v>
          </cell>
          <cell r="AH261">
            <v>-9.9073992999992697</v>
          </cell>
          <cell r="AI261">
            <v>-1.4282719999991969</v>
          </cell>
          <cell r="AJ261">
            <v>-2.6978464000003441</v>
          </cell>
          <cell r="AK261">
            <v>-11.019011000000319</v>
          </cell>
          <cell r="AL261">
            <v>-1.5258940000003349</v>
          </cell>
          <cell r="AM261">
            <v>-9.293838999999025</v>
          </cell>
          <cell r="AN261">
            <v>-11.82911520000016</v>
          </cell>
          <cell r="AO261">
            <v>-31.126339000000371</v>
          </cell>
          <cell r="AP261">
            <v>-12.137665000002016</v>
          </cell>
          <cell r="AQ261">
            <v>-26.953215899998213</v>
          </cell>
          <cell r="AR261">
            <v>-66.228008330002922</v>
          </cell>
          <cell r="AS261">
            <v>-20.796370380000553</v>
          </cell>
          <cell r="AT261">
            <v>-18.019603000000643</v>
          </cell>
          <cell r="AU261">
            <v>6.3079845000002024</v>
          </cell>
          <cell r="AV261">
            <v>0.5272819999991043</v>
          </cell>
          <cell r="AW261">
            <v>0.33878299999923911</v>
          </cell>
          <cell r="AX261">
            <v>-5.7964779999983875</v>
          </cell>
          <cell r="AY261">
            <v>-12.386200599999938</v>
          </cell>
          <cell r="AZ261">
            <v>-6.1289974999999686</v>
          </cell>
          <cell r="BA261">
            <v>7.7502469999999448</v>
          </cell>
          <cell r="BB261">
            <v>-6.6037133499994525</v>
          </cell>
          <cell r="BC261">
            <v>-16.864100999999209</v>
          </cell>
          <cell r="BD261">
            <v>5.4431589999994685</v>
          </cell>
          <cell r="BE261">
            <v>-150.9686964950015</v>
          </cell>
          <cell r="BF261">
            <v>-18.018302999999833</v>
          </cell>
          <cell r="BG261">
            <v>-18.624449999999342</v>
          </cell>
          <cell r="BH261">
            <v>-11.062369000002946</v>
          </cell>
          <cell r="BI261">
            <v>-23.553758000000016</v>
          </cell>
          <cell r="BJ261">
            <v>-16.448288999999932</v>
          </cell>
          <cell r="BK261">
            <v>-30.406660494998505</v>
          </cell>
          <cell r="BL261">
            <v>-5.6710500000008324</v>
          </cell>
          <cell r="BM261">
            <v>0</v>
          </cell>
          <cell r="BN261">
            <v>-12.651547999999821</v>
          </cell>
          <cell r="BO261">
            <v>2.5540399999990768</v>
          </cell>
          <cell r="BP261">
            <v>-10.309857000000193</v>
          </cell>
          <cell r="BQ261">
            <v>-6.7764519999973345</v>
          </cell>
          <cell r="BR261">
            <v>-195.64078363999943</v>
          </cell>
          <cell r="BS261">
            <v>-44.119412700000794</v>
          </cell>
          <cell r="BT261">
            <v>-22.48771299999953</v>
          </cell>
          <cell r="BU261">
            <v>-20.25478700000258</v>
          </cell>
          <cell r="BV261">
            <v>-7.9084809999994832</v>
          </cell>
          <cell r="BW261">
            <v>-30.512484000000768</v>
          </cell>
          <cell r="BX261">
            <v>-18.987192140000843</v>
          </cell>
          <cell r="BY261">
            <v>0</v>
          </cell>
          <cell r="BZ261">
            <v>-0.97672999999849708</v>
          </cell>
          <cell r="CA261">
            <v>-28.829846099999486</v>
          </cell>
          <cell r="CB261">
            <v>5.0599739999997837</v>
          </cell>
          <cell r="CC261">
            <v>-14.656999099999666</v>
          </cell>
          <cell r="CD261">
            <v>-11.967112599999382</v>
          </cell>
          <cell r="CE261">
            <v>-73.572270520002348</v>
          </cell>
          <cell r="CF261">
            <v>0</v>
          </cell>
          <cell r="CG261">
            <v>-8.115738100003</v>
          </cell>
          <cell r="CH261">
            <v>-10.732663419997152</v>
          </cell>
          <cell r="CI261">
            <v>-11.614958000000115</v>
          </cell>
          <cell r="CJ261">
            <v>-5.2942220000004454</v>
          </cell>
          <cell r="CK261">
            <v>-10.595730999999432</v>
          </cell>
          <cell r="CL261">
            <v>-17.580200500000501</v>
          </cell>
          <cell r="CM261">
            <v>-3.9225159999996322</v>
          </cell>
          <cell r="CN261">
            <v>-8.4809045000001788</v>
          </cell>
          <cell r="CO261">
            <v>-11.579497999999148</v>
          </cell>
          <cell r="CP261">
            <v>4.8013470000005327</v>
          </cell>
          <cell r="CQ261">
            <v>9.5428140000003623</v>
          </cell>
          <cell r="CR261">
            <v>-157.00380271999893</v>
          </cell>
          <cell r="CS261">
            <v>-1.4294119999995019</v>
          </cell>
          <cell r="CT261">
            <v>-27.480999200000042</v>
          </cell>
          <cell r="CU261">
            <v>-10.128531000000294</v>
          </cell>
          <cell r="CV261">
            <v>-17.722248600000057</v>
          </cell>
          <cell r="CW261">
            <v>-38.918702420000045</v>
          </cell>
          <cell r="CX261">
            <v>16.71854600000006</v>
          </cell>
          <cell r="CY261">
            <v>0</v>
          </cell>
          <cell r="CZ261">
            <v>0</v>
          </cell>
          <cell r="DA261">
            <v>-12.03875700000026</v>
          </cell>
          <cell r="DB261">
            <v>-16.074603999999454</v>
          </cell>
          <cell r="DC261">
            <v>-27.704486999999062</v>
          </cell>
          <cell r="DD261">
            <v>-22.224607500001184</v>
          </cell>
          <cell r="DE261">
            <v>-133.09446621400275</v>
          </cell>
          <cell r="DF261">
            <v>0</v>
          </cell>
          <cell r="DG261">
            <v>-17.207372699998814</v>
          </cell>
          <cell r="DH261">
            <v>-17.037708740002927</v>
          </cell>
          <cell r="DI261">
            <v>-13.964096499999869</v>
          </cell>
          <cell r="DJ261">
            <v>-9.8432143999998516</v>
          </cell>
          <cell r="DK261">
            <v>-9.8996272740005224</v>
          </cell>
          <cell r="DL261">
            <v>-3.8135309999997844</v>
          </cell>
          <cell r="DM261">
            <v>-14.000522000000274</v>
          </cell>
          <cell r="DN261">
            <v>-13.60217399999965</v>
          </cell>
          <cell r="DO261">
            <v>-6.06884700000046</v>
          </cell>
          <cell r="DP261">
            <v>-6.9146120000004885</v>
          </cell>
          <cell r="DQ261">
            <v>-20.742760599998292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</row>
        <row r="262">
          <cell r="F262">
            <v>-16.216590300005919</v>
          </cell>
          <cell r="G262">
            <v>-11.178162700001849</v>
          </cell>
          <cell r="H262">
            <v>-18.8627929999966</v>
          </cell>
          <cell r="I262">
            <v>-27.04333299999962</v>
          </cell>
          <cell r="J262">
            <v>-28.970448700001725</v>
          </cell>
          <cell r="K262">
            <v>-20.636059000000387</v>
          </cell>
          <cell r="L262">
            <v>-5.3262606000025698</v>
          </cell>
          <cell r="M262">
            <v>-21.748445799999899</v>
          </cell>
          <cell r="N262">
            <v>-26.511870999998791</v>
          </cell>
          <cell r="O262">
            <v>-5.264286000001448</v>
          </cell>
          <cell r="P262">
            <v>-21.06429300000309</v>
          </cell>
          <cell r="Q262">
            <v>-52.958193300000858</v>
          </cell>
          <cell r="R262">
            <v>-291.10814931002096</v>
          </cell>
          <cell r="S262">
            <v>-43.53097051000077</v>
          </cell>
          <cell r="T262">
            <v>-12.963374599999952</v>
          </cell>
          <cell r="U262">
            <v>-49.714898599999287</v>
          </cell>
          <cell r="V262">
            <v>-22.002118000000337</v>
          </cell>
          <cell r="W262">
            <v>-44.766296999998303</v>
          </cell>
          <cell r="X262">
            <v>-14.392492999999376</v>
          </cell>
          <cell r="Y262">
            <v>-11.212343300001521</v>
          </cell>
          <cell r="Z262">
            <v>0</v>
          </cell>
          <cell r="AA262">
            <v>-32.86632230000032</v>
          </cell>
          <cell r="AB262">
            <v>-25.952656900000875</v>
          </cell>
          <cell r="AC262">
            <v>-29.732187800000247</v>
          </cell>
          <cell r="AD262">
            <v>-3.9744873000017833</v>
          </cell>
          <cell r="AE262">
            <v>-202.06964246698772</v>
          </cell>
          <cell r="AF262">
            <v>-29.45792149999761</v>
          </cell>
          <cell r="AG262">
            <v>-26.922421800001757</v>
          </cell>
          <cell r="AH262">
            <v>-7.7488136000029044</v>
          </cell>
          <cell r="AI262">
            <v>-26.146550299999944</v>
          </cell>
          <cell r="AJ262">
            <v>-23.931238766999741</v>
          </cell>
          <cell r="AK262">
            <v>-13.454958500002249</v>
          </cell>
          <cell r="AL262">
            <v>0</v>
          </cell>
          <cell r="AM262">
            <v>0</v>
          </cell>
          <cell r="AN262">
            <v>-0.80585499999870081</v>
          </cell>
          <cell r="AO262">
            <v>-21.719138000000385</v>
          </cell>
          <cell r="AP262">
            <v>-38.180134000001999</v>
          </cell>
          <cell r="AQ262">
            <v>-13.702611000000616</v>
          </cell>
          <cell r="AR262">
            <v>-241.37927485999535</v>
          </cell>
          <cell r="AS262">
            <v>-35.462602999999945</v>
          </cell>
          <cell r="AT262">
            <v>-24.499209900001006</v>
          </cell>
          <cell r="AU262">
            <v>-21.631071299998439</v>
          </cell>
          <cell r="AV262">
            <v>-47.472629700001562</v>
          </cell>
          <cell r="AW262">
            <v>-18.726682800002891</v>
          </cell>
          <cell r="AX262">
            <v>-30.82189169999765</v>
          </cell>
          <cell r="AY262">
            <v>-1.194999999999709</v>
          </cell>
          <cell r="AZ262">
            <v>0</v>
          </cell>
          <cell r="BA262">
            <v>5.9589899999991758</v>
          </cell>
          <cell r="BB262">
            <v>-20.253889799998433</v>
          </cell>
          <cell r="BC262">
            <v>-18.505289659995469</v>
          </cell>
          <cell r="BD262">
            <v>-28.769996999995783</v>
          </cell>
          <cell r="BE262">
            <v>-398.89305890000833</v>
          </cell>
          <cell r="BF262">
            <v>-66.273494399996707</v>
          </cell>
          <cell r="BG262">
            <v>-39.16775399999824</v>
          </cell>
          <cell r="BH262">
            <v>-26.381753899993782</v>
          </cell>
          <cell r="BI262">
            <v>-35.483967199998006</v>
          </cell>
          <cell r="BJ262">
            <v>-101.77557729999899</v>
          </cell>
          <cell r="BK262">
            <v>-23.608307499998773</v>
          </cell>
          <cell r="BL262">
            <v>0</v>
          </cell>
          <cell r="BM262">
            <v>-17.616332000001421</v>
          </cell>
          <cell r="BN262">
            <v>-31.34570999999778</v>
          </cell>
          <cell r="BO262">
            <v>-21.967852599998878</v>
          </cell>
          <cell r="BP262">
            <v>-23.949079999998503</v>
          </cell>
          <cell r="BQ262">
            <v>-11.323230000001786</v>
          </cell>
          <cell r="BR262">
            <v>-174.6789174000005</v>
          </cell>
          <cell r="BS262">
            <v>-17.680650000002061</v>
          </cell>
          <cell r="BT262">
            <v>-13.353233400001045</v>
          </cell>
          <cell r="BU262">
            <v>-10.364621299999271</v>
          </cell>
          <cell r="BV262">
            <v>-27.704880500001309</v>
          </cell>
          <cell r="BW262">
            <v>-13.653684600001725</v>
          </cell>
          <cell r="BX262">
            <v>-21.726260000003094</v>
          </cell>
          <cell r="BY262">
            <v>-1.912068999998155</v>
          </cell>
          <cell r="BZ262">
            <v>-5.7639400000007299</v>
          </cell>
          <cell r="CA262">
            <v>-39.190672599997924</v>
          </cell>
          <cell r="CB262">
            <v>-2.6589339999991353</v>
          </cell>
          <cell r="CC262">
            <v>-14.388764999996056</v>
          </cell>
          <cell r="CD262">
            <v>-6.2812069999999949</v>
          </cell>
          <cell r="CE262">
            <v>-239.79890424998302</v>
          </cell>
          <cell r="CF262">
            <v>-27.12959299999784</v>
          </cell>
          <cell r="CG262">
            <v>-34.976993999996921</v>
          </cell>
          <cell r="CH262">
            <v>-19.503782399995544</v>
          </cell>
          <cell r="CI262">
            <v>-29.447723000001133</v>
          </cell>
          <cell r="CJ262">
            <v>-36.503912449999916</v>
          </cell>
          <cell r="CK262">
            <v>-16.174928000000364</v>
          </cell>
          <cell r="CL262">
            <v>-1.0203529999998864</v>
          </cell>
          <cell r="CM262">
            <v>-34.807240099999035</v>
          </cell>
          <cell r="CN262">
            <v>-36.717647400000715</v>
          </cell>
          <cell r="CO262">
            <v>6.860944500000187</v>
          </cell>
          <cell r="CP262">
            <v>-1.9548049999939394</v>
          </cell>
          <cell r="CQ262">
            <v>-8.4228704000051948</v>
          </cell>
          <cell r="CR262">
            <v>-233.65009156000451</v>
          </cell>
          <cell r="CS262">
            <v>-58.939027000000351</v>
          </cell>
          <cell r="CT262">
            <v>-40.248137200000201</v>
          </cell>
          <cell r="CU262">
            <v>-25.771095459997014</v>
          </cell>
          <cell r="CV262">
            <v>21.427734999997483</v>
          </cell>
          <cell r="CW262">
            <v>-39.043830599999637</v>
          </cell>
          <cell r="CX262">
            <v>-28.361160300002666</v>
          </cell>
          <cell r="CY262">
            <v>-5.4081100000003062</v>
          </cell>
          <cell r="CZ262">
            <v>-4.7914419999979145</v>
          </cell>
          <cell r="DA262">
            <v>-7.9792170000000624</v>
          </cell>
          <cell r="DB262">
            <v>-17.580432000002475</v>
          </cell>
          <cell r="DC262">
            <v>-19.887737999997626</v>
          </cell>
          <cell r="DD262">
            <v>-7.0676370000001043</v>
          </cell>
          <cell r="DE262">
            <v>-172.58049918997858</v>
          </cell>
          <cell r="DF262">
            <v>-10.991161639998609</v>
          </cell>
          <cell r="DG262">
            <v>-6.7032610000023851</v>
          </cell>
          <cell r="DH262">
            <v>-21.12965599999734</v>
          </cell>
          <cell r="DI262">
            <v>-22.742096999998466</v>
          </cell>
          <cell r="DJ262">
            <v>-44.045384679997369</v>
          </cell>
          <cell r="DK262">
            <v>-9.9237377999997989</v>
          </cell>
          <cell r="DL262">
            <v>-0.59575069999846164</v>
          </cell>
          <cell r="DM262">
            <v>-11.818747999997868</v>
          </cell>
          <cell r="DN262">
            <v>-33.281510000000708</v>
          </cell>
          <cell r="DO262">
            <v>-6.1409462000010535</v>
          </cell>
          <cell r="DP262">
            <v>-2.1850771700046607</v>
          </cell>
          <cell r="DQ262">
            <v>-3.0231690000000526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0</v>
          </cell>
          <cell r="DX262">
            <v>0</v>
          </cell>
          <cell r="DY262">
            <v>0</v>
          </cell>
          <cell r="DZ262">
            <v>0</v>
          </cell>
          <cell r="EA262">
            <v>0</v>
          </cell>
          <cell r="EB262">
            <v>0</v>
          </cell>
          <cell r="EC262">
            <v>0</v>
          </cell>
          <cell r="ED262">
            <v>0</v>
          </cell>
        </row>
        <row r="263">
          <cell r="F263">
            <v>-1.6618988000009267</v>
          </cell>
          <cell r="G263">
            <v>0.35436950999974215</v>
          </cell>
          <cell r="H263">
            <v>-0.95141600000079052</v>
          </cell>
          <cell r="I263">
            <v>-9.14334800000006</v>
          </cell>
          <cell r="J263">
            <v>-6.3267980000000534</v>
          </cell>
          <cell r="K263">
            <v>0.11184700000012526</v>
          </cell>
          <cell r="L263">
            <v>-0.17431929999975182</v>
          </cell>
          <cell r="M263">
            <v>-5.0885014999994382</v>
          </cell>
          <cell r="N263">
            <v>0</v>
          </cell>
          <cell r="O263">
            <v>0.55530350000026374</v>
          </cell>
          <cell r="P263">
            <v>-8.2169397600000593</v>
          </cell>
          <cell r="Q263">
            <v>-24.520744900000864</v>
          </cell>
          <cell r="R263">
            <v>-37.912255600003846</v>
          </cell>
          <cell r="S263">
            <v>-5.803116000000955</v>
          </cell>
          <cell r="T263">
            <v>-4.1626122999996369</v>
          </cell>
          <cell r="U263">
            <v>9.3340449999996054</v>
          </cell>
          <cell r="V263">
            <v>0</v>
          </cell>
          <cell r="W263">
            <v>-5.1000670000003083</v>
          </cell>
          <cell r="X263">
            <v>0</v>
          </cell>
          <cell r="Y263">
            <v>0</v>
          </cell>
          <cell r="Z263">
            <v>0</v>
          </cell>
          <cell r="AA263">
            <v>-9.2543313000005583</v>
          </cell>
          <cell r="AB263">
            <v>-6.7445189999998547</v>
          </cell>
          <cell r="AC263">
            <v>-11.440200000000004</v>
          </cell>
          <cell r="AD263">
            <v>-4.7414550000012241</v>
          </cell>
          <cell r="AE263">
            <v>-17.282466360004037</v>
          </cell>
          <cell r="AF263">
            <v>-5.7879485600005864</v>
          </cell>
          <cell r="AG263">
            <v>0.64670229999956064</v>
          </cell>
          <cell r="AH263">
            <v>-4.2433904999998049</v>
          </cell>
          <cell r="AI263">
            <v>-3.62602330000027</v>
          </cell>
          <cell r="AJ263">
            <v>-6.877715999999964</v>
          </cell>
          <cell r="AK263">
            <v>-1.0538310000001729</v>
          </cell>
          <cell r="AL263">
            <v>-1.1582795000003898</v>
          </cell>
          <cell r="AM263">
            <v>0</v>
          </cell>
          <cell r="AN263">
            <v>0</v>
          </cell>
          <cell r="AO263">
            <v>0.11165970000001835</v>
          </cell>
          <cell r="AP263">
            <v>2.5394323000000441</v>
          </cell>
          <cell r="AQ263">
            <v>2.1669282000002568</v>
          </cell>
          <cell r="AR263">
            <v>-31.097350289997848</v>
          </cell>
          <cell r="AS263">
            <v>-1.2659789999997884</v>
          </cell>
          <cell r="AT263">
            <v>-5.4954385000000912</v>
          </cell>
          <cell r="AU263">
            <v>-3.1358047000003353</v>
          </cell>
          <cell r="AV263">
            <v>-6.4971613999996407</v>
          </cell>
          <cell r="AW263">
            <v>7.401008499999989</v>
          </cell>
          <cell r="AX263">
            <v>0</v>
          </cell>
          <cell r="AY263">
            <v>0</v>
          </cell>
          <cell r="AZ263">
            <v>0</v>
          </cell>
          <cell r="BA263">
            <v>0.27164160000029369</v>
          </cell>
          <cell r="BB263">
            <v>0.33642581000003702</v>
          </cell>
          <cell r="BC263">
            <v>-22.712042600000132</v>
          </cell>
          <cell r="BD263">
            <v>0</v>
          </cell>
          <cell r="BE263">
            <v>-76.797424980002688</v>
          </cell>
          <cell r="BF263">
            <v>-17.361382799999774</v>
          </cell>
          <cell r="BG263">
            <v>0</v>
          </cell>
          <cell r="BH263">
            <v>-6.6190483000000313</v>
          </cell>
          <cell r="BI263">
            <v>-27.853976600000351</v>
          </cell>
          <cell r="BJ263">
            <v>-6.6998313000003691</v>
          </cell>
          <cell r="BK263">
            <v>-4.6317264799999975</v>
          </cell>
          <cell r="BL263">
            <v>0</v>
          </cell>
          <cell r="BM263">
            <v>0</v>
          </cell>
          <cell r="BN263">
            <v>-1.8770769999991899</v>
          </cell>
          <cell r="BO263">
            <v>0</v>
          </cell>
          <cell r="BP263">
            <v>-5.080703500000709</v>
          </cell>
          <cell r="BQ263">
            <v>-6.6736789999995381</v>
          </cell>
          <cell r="BR263">
            <v>-48.888397500000792</v>
          </cell>
          <cell r="BS263">
            <v>0</v>
          </cell>
          <cell r="BT263">
            <v>-0.72307000000000698</v>
          </cell>
          <cell r="BU263">
            <v>-13.62464909999926</v>
          </cell>
          <cell r="BV263">
            <v>-1.4255810000004203</v>
          </cell>
          <cell r="BW263">
            <v>-2.8632088000003932</v>
          </cell>
          <cell r="BX263">
            <v>-4.696456799999396</v>
          </cell>
          <cell r="BY263">
            <v>0</v>
          </cell>
          <cell r="BZ263">
            <v>-3.8052797000000282</v>
          </cell>
          <cell r="CA263">
            <v>-12.174406099999942</v>
          </cell>
          <cell r="CB263">
            <v>-6.3460390000000189</v>
          </cell>
          <cell r="CC263">
            <v>0</v>
          </cell>
          <cell r="CD263">
            <v>-3.2297070000004169</v>
          </cell>
          <cell r="CE263">
            <v>-23.150206973999957</v>
          </cell>
          <cell r="CF263">
            <v>-3.2661739999985002</v>
          </cell>
          <cell r="CG263">
            <v>-0.59849000000031083</v>
          </cell>
          <cell r="CH263">
            <v>0</v>
          </cell>
          <cell r="CI263">
            <v>-5.9573060000002442</v>
          </cell>
          <cell r="CJ263">
            <v>-6.6497216400002799</v>
          </cell>
          <cell r="CK263">
            <v>0</v>
          </cell>
          <cell r="CL263">
            <v>0</v>
          </cell>
          <cell r="CM263">
            <v>-3.0356807999996818</v>
          </cell>
          <cell r="CN263">
            <v>0.93434530000013183</v>
          </cell>
          <cell r="CO263">
            <v>-4.5316910000001371</v>
          </cell>
          <cell r="CP263">
            <v>-4.548883400093473E-2</v>
          </cell>
          <cell r="CQ263">
            <v>0</v>
          </cell>
          <cell r="CR263">
            <v>-49.601151709997794</v>
          </cell>
          <cell r="CS263">
            <v>0</v>
          </cell>
          <cell r="CT263">
            <v>-3.2715196999997715</v>
          </cell>
          <cell r="CU263">
            <v>-5.7884679999997388</v>
          </cell>
          <cell r="CV263">
            <v>13.174625400000878</v>
          </cell>
          <cell r="CW263">
            <v>-24.694774250000592</v>
          </cell>
          <cell r="CX263">
            <v>-19.027071059999798</v>
          </cell>
          <cell r="CY263">
            <v>0</v>
          </cell>
          <cell r="CZ263">
            <v>0</v>
          </cell>
          <cell r="DA263">
            <v>-6.0037529999999606</v>
          </cell>
          <cell r="DB263">
            <v>0.1437988999996378</v>
          </cell>
          <cell r="DC263">
            <v>-4.1339900000002672</v>
          </cell>
          <cell r="DD263">
            <v>0</v>
          </cell>
          <cell r="DE263">
            <v>-54.871345240000664</v>
          </cell>
          <cell r="DF263">
            <v>-10.830347899998742</v>
          </cell>
          <cell r="DG263">
            <v>0</v>
          </cell>
          <cell r="DH263">
            <v>0</v>
          </cell>
          <cell r="DI263">
            <v>-6.8938217999993867</v>
          </cell>
          <cell r="DJ263">
            <v>-10.636423500000092</v>
          </cell>
          <cell r="DK263">
            <v>-9.7465205999997124</v>
          </cell>
          <cell r="DL263">
            <v>-5.4344009999995251</v>
          </cell>
          <cell r="DM263">
            <v>-4.2077179400002933</v>
          </cell>
          <cell r="DN263">
            <v>0</v>
          </cell>
          <cell r="DO263">
            <v>-5.8875125000004118</v>
          </cell>
          <cell r="DP263">
            <v>-1.234599999999773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</row>
        <row r="264"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</row>
        <row r="265"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2.4960615396353774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0.33662556846527636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0.33662556846527636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</row>
        <row r="267">
          <cell r="F267">
            <v>-109.57079091001151</v>
          </cell>
          <cell r="G267">
            <v>-114.3895812900023</v>
          </cell>
          <cell r="H267">
            <v>-79.135165100087008</v>
          </cell>
          <cell r="I267">
            <v>-95.920289294877421</v>
          </cell>
          <cell r="J267">
            <v>-131.4282182604195</v>
          </cell>
          <cell r="K267">
            <v>-65.206318596023067</v>
          </cell>
          <cell r="L267">
            <v>-35.61344565931185</v>
          </cell>
          <cell r="M267">
            <v>-51.509825500096326</v>
          </cell>
          <cell r="N267">
            <v>-92.385929399780537</v>
          </cell>
          <cell r="O267">
            <v>-36.253555153071062</v>
          </cell>
          <cell r="P267">
            <v>-422.50670610000543</v>
          </cell>
          <cell r="Q267">
            <v>-231.73142756798461</v>
          </cell>
          <cell r="R267">
            <v>-3405.7498315705147</v>
          </cell>
          <cell r="S267">
            <v>-361.00942949002047</v>
          </cell>
          <cell r="T267">
            <v>-339.66909884001302</v>
          </cell>
          <cell r="U267">
            <v>-303.23004330004204</v>
          </cell>
          <cell r="V267">
            <v>-327.702706587119</v>
          </cell>
          <cell r="W267">
            <v>-507.08601150953433</v>
          </cell>
          <cell r="X267">
            <v>-162.55660394580659</v>
          </cell>
          <cell r="Y267">
            <v>-114.65448349779879</v>
          </cell>
          <cell r="Z267">
            <v>-64.735223200142485</v>
          </cell>
          <cell r="AA267">
            <v>-338.77411469999697</v>
          </cell>
          <cell r="AB267">
            <v>-332.30650347998812</v>
          </cell>
          <cell r="AC267">
            <v>-301.44750970001678</v>
          </cell>
          <cell r="AD267">
            <v>-252.57810332000736</v>
          </cell>
          <cell r="AE267">
            <v>-3523.0754136709884</v>
          </cell>
          <cell r="AF267">
            <v>-493.61520554998651</v>
          </cell>
          <cell r="AG267">
            <v>-382.10034283001232</v>
          </cell>
          <cell r="AH267">
            <v>-556.70782180035053</v>
          </cell>
          <cell r="AI267">
            <v>-293.33813168012864</v>
          </cell>
          <cell r="AJ267">
            <v>-314.19182020219495</v>
          </cell>
          <cell r="AK267">
            <v>-263.24996291132646</v>
          </cell>
          <cell r="AL267">
            <v>-88.159634400004506</v>
          </cell>
          <cell r="AM267">
            <v>-94.300417970011949</v>
          </cell>
          <cell r="AN267">
            <v>-300.08646420001969</v>
          </cell>
          <cell r="AO267">
            <v>-248.89593664696855</v>
          </cell>
          <cell r="AP267">
            <v>-336.95640707999155</v>
          </cell>
          <cell r="AQ267">
            <v>-151.47326840000551</v>
          </cell>
          <cell r="AR267">
            <v>-3208.6615741408568</v>
          </cell>
          <cell r="AS267">
            <v>-432.5294212299732</v>
          </cell>
          <cell r="AT267">
            <v>-308.68425244001583</v>
          </cell>
          <cell r="AU267">
            <v>-308.55730721585923</v>
          </cell>
          <cell r="AV267">
            <v>-322.05659497577568</v>
          </cell>
          <cell r="AW267">
            <v>-410.82135623518889</v>
          </cell>
          <cell r="AX267">
            <v>-253.77612187105808</v>
          </cell>
          <cell r="AY267">
            <v>-68.397980499946328</v>
          </cell>
          <cell r="AZ267">
            <v>-91.054096759991808</v>
          </cell>
          <cell r="BA267">
            <v>-87.748305153124079</v>
          </cell>
          <cell r="BB267">
            <v>-307.9508417800007</v>
          </cell>
          <cell r="BC267">
            <v>-312.71216968001318</v>
          </cell>
          <cell r="BD267">
            <v>-304.37312629998178</v>
          </cell>
          <cell r="BE267">
            <v>-2640.1800707772813</v>
          </cell>
          <cell r="BF267">
            <v>-306.84256700000788</v>
          </cell>
          <cell r="BG267">
            <v>-150.0016938999961</v>
          </cell>
          <cell r="BH267">
            <v>-172.28643659990192</v>
          </cell>
          <cell r="BI267">
            <v>-261.14340940505122</v>
          </cell>
          <cell r="BJ267">
            <v>-792.36954831697517</v>
          </cell>
          <cell r="BK267">
            <v>-173.83786551517804</v>
          </cell>
          <cell r="BL267">
            <v>-62.34143079991626</v>
          </cell>
          <cell r="BM267">
            <v>-79.825669000159849</v>
          </cell>
          <cell r="BN267">
            <v>-183.63152414007396</v>
          </cell>
          <cell r="BO267">
            <v>-186.7693119999654</v>
          </cell>
          <cell r="BP267">
            <v>-194.96798790000958</v>
          </cell>
          <cell r="BQ267">
            <v>-76.162626200014529</v>
          </cell>
          <cell r="BR267">
            <v>-2370.0274920348711</v>
          </cell>
          <cell r="BS267">
            <v>-277.37008170000354</v>
          </cell>
          <cell r="BT267">
            <v>-126.06585144999644</v>
          </cell>
          <cell r="BU267">
            <v>-176.9427082600032</v>
          </cell>
          <cell r="BV267">
            <v>-473.86044216991525</v>
          </cell>
          <cell r="BW267">
            <v>-286.41539860015536</v>
          </cell>
          <cell r="BX267">
            <v>-209.608350894273</v>
          </cell>
          <cell r="BY267">
            <v>-53.128123300322613</v>
          </cell>
          <cell r="BZ267">
            <v>-114.6995885000356</v>
          </cell>
          <cell r="CA267">
            <v>-230.50544030033038</v>
          </cell>
          <cell r="CB267">
            <v>-105.692755259725</v>
          </cell>
          <cell r="CC267">
            <v>-205.60000110000146</v>
          </cell>
          <cell r="CD267">
            <v>-110.13875049998569</v>
          </cell>
          <cell r="CE267">
            <v>-1621.2730060684253</v>
          </cell>
          <cell r="CF267">
            <v>-162.57068000000618</v>
          </cell>
          <cell r="CG267">
            <v>-148.86428310000554</v>
          </cell>
          <cell r="CH267">
            <v>-138.40947032039747</v>
          </cell>
          <cell r="CI267">
            <v>-207.14351485997884</v>
          </cell>
          <cell r="CJ267">
            <v>-278.4516194333936</v>
          </cell>
          <cell r="CK267">
            <v>-126.47773224000207</v>
          </cell>
          <cell r="CL267">
            <v>-46.077758586882069</v>
          </cell>
          <cell r="CM267">
            <v>-61.910342877636623</v>
          </cell>
          <cell r="CN267">
            <v>-172.61663266660719</v>
          </cell>
          <cell r="CO267">
            <v>-163.91697554965455</v>
          </cell>
          <cell r="CP267">
            <v>-113.63932673384028</v>
          </cell>
          <cell r="CQ267">
            <v>-1.1946697000057611</v>
          </cell>
          <cell r="CR267">
            <v>-2043.8218527559536</v>
          </cell>
          <cell r="CS267">
            <v>-196.64118980001149</v>
          </cell>
          <cell r="CT267">
            <v>-156.00151260000075</v>
          </cell>
          <cell r="CU267">
            <v>-89.43643915962906</v>
          </cell>
          <cell r="CV267">
            <v>-178.3256003678018</v>
          </cell>
          <cell r="CW267">
            <v>-379.89383639996259</v>
          </cell>
          <cell r="CX267">
            <v>-281.81254215167206</v>
          </cell>
          <cell r="CY267">
            <v>-56.08101002706816</v>
          </cell>
          <cell r="CZ267">
            <v>-45.945194699326038</v>
          </cell>
          <cell r="DA267">
            <v>-232.99822575036495</v>
          </cell>
          <cell r="DB267">
            <v>-171.91645449984156</v>
          </cell>
          <cell r="DC267">
            <v>-152.65823790026496</v>
          </cell>
          <cell r="DD267">
            <v>-102.11160940005144</v>
          </cell>
          <cell r="DE267">
            <v>-2532.4949724584567</v>
          </cell>
          <cell r="DF267">
            <v>-108.75938853998741</v>
          </cell>
          <cell r="DG267">
            <v>-186.72298169986715</v>
          </cell>
          <cell r="DH267">
            <v>-155.9056659400062</v>
          </cell>
          <cell r="DI267">
            <v>-223.25282869984045</v>
          </cell>
          <cell r="DJ267">
            <v>-337.05235262996598</v>
          </cell>
          <cell r="DK267">
            <v>-191.08209211846943</v>
          </cell>
          <cell r="DL267">
            <v>-159.75580391999688</v>
          </cell>
          <cell r="DM267">
            <v>-638.16222864029248</v>
          </cell>
          <cell r="DN267">
            <v>-208.40105588013677</v>
          </cell>
          <cell r="DO267">
            <v>-125.46346381983945</v>
          </cell>
          <cell r="DP267">
            <v>-116.81733497001187</v>
          </cell>
          <cell r="DQ267">
            <v>-81.119775599981949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</row>
        <row r="270"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</row>
        <row r="271"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0</v>
          </cell>
          <cell r="CZ271">
            <v>0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0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0</v>
          </cell>
          <cell r="DN271">
            <v>0</v>
          </cell>
          <cell r="DO271">
            <v>0</v>
          </cell>
          <cell r="DP271">
            <v>0</v>
          </cell>
          <cell r="DQ271">
            <v>0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  <cell r="DV271">
            <v>0</v>
          </cell>
          <cell r="DW271">
            <v>0</v>
          </cell>
          <cell r="DX271">
            <v>0</v>
          </cell>
          <cell r="DY271">
            <v>0</v>
          </cell>
          <cell r="DZ271">
            <v>0</v>
          </cell>
          <cell r="EA271">
            <v>0</v>
          </cell>
          <cell r="EB271">
            <v>0</v>
          </cell>
          <cell r="EC271">
            <v>0</v>
          </cell>
          <cell r="ED271">
            <v>0</v>
          </cell>
        </row>
        <row r="272"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  <cell r="BZ272">
            <v>0</v>
          </cell>
          <cell r="CA272">
            <v>0</v>
          </cell>
          <cell r="CB272">
            <v>0</v>
          </cell>
          <cell r="CC272">
            <v>0</v>
          </cell>
          <cell r="CD272">
            <v>0</v>
          </cell>
          <cell r="CE272">
            <v>0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P272">
            <v>0</v>
          </cell>
          <cell r="CQ272">
            <v>0</v>
          </cell>
          <cell r="CR272">
            <v>0</v>
          </cell>
          <cell r="CS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Y272">
            <v>0</v>
          </cell>
          <cell r="CZ272">
            <v>0</v>
          </cell>
          <cell r="DA272">
            <v>0</v>
          </cell>
          <cell r="DB272">
            <v>0</v>
          </cell>
          <cell r="DC272">
            <v>0</v>
          </cell>
          <cell r="DD272">
            <v>0</v>
          </cell>
          <cell r="DE272">
            <v>0</v>
          </cell>
          <cell r="DF272">
            <v>0</v>
          </cell>
          <cell r="DG272">
            <v>0</v>
          </cell>
          <cell r="DH272">
            <v>0</v>
          </cell>
          <cell r="DI272">
            <v>0</v>
          </cell>
          <cell r="DJ272">
            <v>0</v>
          </cell>
          <cell r="DK272">
            <v>0</v>
          </cell>
          <cell r="DL272">
            <v>0</v>
          </cell>
          <cell r="DM272">
            <v>0</v>
          </cell>
          <cell r="DN272">
            <v>0</v>
          </cell>
          <cell r="DO272">
            <v>0</v>
          </cell>
          <cell r="DP272">
            <v>0</v>
          </cell>
          <cell r="DQ272">
            <v>0</v>
          </cell>
          <cell r="DR272">
            <v>0</v>
          </cell>
          <cell r="DS272">
            <v>0</v>
          </cell>
          <cell r="DT272">
            <v>0</v>
          </cell>
          <cell r="DU272">
            <v>0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</row>
        <row r="273"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</row>
        <row r="274"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0</v>
          </cell>
          <cell r="DN274">
            <v>0</v>
          </cell>
          <cell r="DO274">
            <v>0</v>
          </cell>
          <cell r="DP274">
            <v>0</v>
          </cell>
          <cell r="DQ274">
            <v>0</v>
          </cell>
          <cell r="DR274">
            <v>0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</row>
        <row r="275"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0</v>
          </cell>
          <cell r="DQ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</row>
        <row r="276"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P276">
            <v>0</v>
          </cell>
          <cell r="CQ276">
            <v>0</v>
          </cell>
          <cell r="CR276">
            <v>0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0</v>
          </cell>
          <cell r="CZ276">
            <v>0</v>
          </cell>
          <cell r="DA276">
            <v>0</v>
          </cell>
          <cell r="DB276">
            <v>0</v>
          </cell>
          <cell r="DC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0</v>
          </cell>
          <cell r="DP276">
            <v>0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</row>
        <row r="277"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</row>
        <row r="278">
          <cell r="F278">
            <v>-6.9000000001396984</v>
          </cell>
          <cell r="G278">
            <v>-15.139199999859557</v>
          </cell>
          <cell r="H278">
            <v>1.5385000000242144</v>
          </cell>
          <cell r="I278">
            <v>10.351200000033714</v>
          </cell>
          <cell r="J278">
            <v>13.982100000022911</v>
          </cell>
          <cell r="K278">
            <v>-59.624100000131875</v>
          </cell>
          <cell r="L278">
            <v>142.41039999993518</v>
          </cell>
          <cell r="M278">
            <v>389.17269999999553</v>
          </cell>
          <cell r="N278">
            <v>-26.122800000011921</v>
          </cell>
          <cell r="O278">
            <v>15.234700000146404</v>
          </cell>
          <cell r="P278">
            <v>0.51450000004842877</v>
          </cell>
          <cell r="Q278">
            <v>1.163799999980256</v>
          </cell>
          <cell r="R278">
            <v>-2011.323200006038</v>
          </cell>
          <cell r="S278">
            <v>121.69559999997728</v>
          </cell>
          <cell r="T278">
            <v>9.5245999998878688</v>
          </cell>
          <cell r="U278">
            <v>-12.898700000019744</v>
          </cell>
          <cell r="V278">
            <v>6.2203999999910593</v>
          </cell>
          <cell r="W278">
            <v>20.455400000093505</v>
          </cell>
          <cell r="X278">
            <v>-110.9761999999173</v>
          </cell>
          <cell r="Y278">
            <v>-182.15650000004098</v>
          </cell>
          <cell r="Z278">
            <v>-2100.6023999997415</v>
          </cell>
          <cell r="AA278">
            <v>-113.3648000000976</v>
          </cell>
          <cell r="AB278">
            <v>303.1909999998752</v>
          </cell>
          <cell r="AC278">
            <v>40.578800000017509</v>
          </cell>
          <cell r="AD278">
            <v>7.0095999999903142</v>
          </cell>
          <cell r="AE278">
            <v>-1223.0820999965072</v>
          </cell>
          <cell r="AF278">
            <v>-298.49830000009388</v>
          </cell>
          <cell r="AG278">
            <v>-36.76009999983944</v>
          </cell>
          <cell r="AH278">
            <v>274.47320000000764</v>
          </cell>
          <cell r="AI278">
            <v>66.052399999927729</v>
          </cell>
          <cell r="AJ278">
            <v>53.423899999819696</v>
          </cell>
          <cell r="AK278">
            <v>-48.254900000058115</v>
          </cell>
          <cell r="AL278">
            <v>-643.61599999992177</v>
          </cell>
          <cell r="AM278">
            <v>-942.33859999990091</v>
          </cell>
          <cell r="AN278">
            <v>170.26040000002831</v>
          </cell>
          <cell r="AO278">
            <v>-258.5922000000719</v>
          </cell>
          <cell r="AP278">
            <v>95.961799999931827</v>
          </cell>
          <cell r="AQ278">
            <v>344.80629999982193</v>
          </cell>
          <cell r="AR278">
            <v>-1372.1482000052929</v>
          </cell>
          <cell r="AS278">
            <v>-225.37390000000596</v>
          </cell>
          <cell r="AT278">
            <v>-176.24390000011772</v>
          </cell>
          <cell r="AU278">
            <v>5.707300000009127</v>
          </cell>
          <cell r="AV278">
            <v>-81.790499999886379</v>
          </cell>
          <cell r="AW278">
            <v>5.7484999999869615</v>
          </cell>
          <cell r="AX278">
            <v>4.6289999997243285</v>
          </cell>
          <cell r="AY278">
            <v>-386.12459999974817</v>
          </cell>
          <cell r="AZ278">
            <v>-358.55649999994785</v>
          </cell>
          <cell r="BA278">
            <v>6.1711999997496605</v>
          </cell>
          <cell r="BB278">
            <v>-346.2941999998875</v>
          </cell>
          <cell r="BC278">
            <v>177.66079999995418</v>
          </cell>
          <cell r="BD278">
            <v>2.3185999998822808</v>
          </cell>
          <cell r="BE278">
            <v>-1506.757800001651</v>
          </cell>
          <cell r="BF278">
            <v>-15.41399999987334</v>
          </cell>
          <cell r="BG278">
            <v>-8.1382999999914318</v>
          </cell>
          <cell r="BH278">
            <v>10.033999999985099</v>
          </cell>
          <cell r="BI278">
            <v>2.9542000000365078</v>
          </cell>
          <cell r="BJ278">
            <v>1.5205999999307096</v>
          </cell>
          <cell r="BK278">
            <v>-190.95899999979883</v>
          </cell>
          <cell r="BL278">
            <v>-109.43660000013188</v>
          </cell>
          <cell r="BM278">
            <v>-1037.1537999999709</v>
          </cell>
          <cell r="BN278">
            <v>9.3779999995604157</v>
          </cell>
          <cell r="BO278">
            <v>-145.00989999994636</v>
          </cell>
          <cell r="BP278">
            <v>174.98489999980666</v>
          </cell>
          <cell r="BQ278">
            <v>-199.5179000000935</v>
          </cell>
          <cell r="BR278">
            <v>-1182.0173000022769</v>
          </cell>
          <cell r="BS278">
            <v>1.8971000001765788</v>
          </cell>
          <cell r="BT278">
            <v>6.4561000000685453</v>
          </cell>
          <cell r="BU278">
            <v>16.485999999917112</v>
          </cell>
          <cell r="BV278">
            <v>-160.28609999991022</v>
          </cell>
          <cell r="BW278">
            <v>1.2598000001162291</v>
          </cell>
          <cell r="BX278">
            <v>540.32920000003651</v>
          </cell>
          <cell r="BY278">
            <v>-940.42479999968782</v>
          </cell>
          <cell r="BZ278">
            <v>-562.2535999994725</v>
          </cell>
          <cell r="CA278">
            <v>192.75100000016391</v>
          </cell>
          <cell r="CB278">
            <v>154.45970000000671</v>
          </cell>
          <cell r="CC278">
            <v>-58.75429999968037</v>
          </cell>
          <cell r="CD278">
            <v>-373.93739999993704</v>
          </cell>
          <cell r="CE278">
            <v>-878.82659999653697</v>
          </cell>
          <cell r="CF278">
            <v>-28.004299999913201</v>
          </cell>
          <cell r="CG278">
            <v>-0.25989999994635582</v>
          </cell>
          <cell r="CH278">
            <v>-29.391100000008009</v>
          </cell>
          <cell r="CI278">
            <v>-179.32419999991544</v>
          </cell>
          <cell r="CJ278">
            <v>1.0969999998342246</v>
          </cell>
          <cell r="CK278">
            <v>7.7014000001363456</v>
          </cell>
          <cell r="CL278">
            <v>-629.94819999998435</v>
          </cell>
          <cell r="CM278">
            <v>-639.39869999978691</v>
          </cell>
          <cell r="CN278">
            <v>-146.06369999982417</v>
          </cell>
          <cell r="CO278">
            <v>-13.442499999888241</v>
          </cell>
          <cell r="CP278">
            <v>568.08039999986067</v>
          </cell>
          <cell r="CQ278">
            <v>210.12719999998808</v>
          </cell>
          <cell r="CR278">
            <v>-2262.8405999951065</v>
          </cell>
          <cell r="CS278">
            <v>-82.55669999984093</v>
          </cell>
          <cell r="CT278">
            <v>14.198300000280142</v>
          </cell>
          <cell r="CU278">
            <v>-88.823300000047311</v>
          </cell>
          <cell r="CV278">
            <v>302.10019999998622</v>
          </cell>
          <cell r="CW278">
            <v>20.941499999957159</v>
          </cell>
          <cell r="CX278">
            <v>568.12859999993816</v>
          </cell>
          <cell r="CY278">
            <v>-1036.2615000000224</v>
          </cell>
          <cell r="CZ278">
            <v>-1173.9006000002846</v>
          </cell>
          <cell r="DA278">
            <v>-123.97979999985546</v>
          </cell>
          <cell r="DB278">
            <v>-72.648400000063702</v>
          </cell>
          <cell r="DC278">
            <v>-312.91069999989122</v>
          </cell>
          <cell r="DD278">
            <v>-277.12819999991916</v>
          </cell>
          <cell r="DE278">
            <v>-4064.0313000008464</v>
          </cell>
          <cell r="DF278">
            <v>27.23589999997057</v>
          </cell>
          <cell r="DG278">
            <v>30.930500000016764</v>
          </cell>
          <cell r="DH278">
            <v>33.84519999998156</v>
          </cell>
          <cell r="DI278">
            <v>119.89710000017658</v>
          </cell>
          <cell r="DJ278">
            <v>6.8342999999877065</v>
          </cell>
          <cell r="DK278">
            <v>85.878700000001118</v>
          </cell>
          <cell r="DL278">
            <v>-3301.9141000006348</v>
          </cell>
          <cell r="DM278">
            <v>-1871.19820000045</v>
          </cell>
          <cell r="DN278">
            <v>734.87510000006296</v>
          </cell>
          <cell r="DO278">
            <v>61.919199999887496</v>
          </cell>
          <cell r="DP278">
            <v>37.331100000068545</v>
          </cell>
          <cell r="DQ278">
            <v>-29.666100000031292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</row>
        <row r="279">
          <cell r="F279">
            <v>64.745600000023842</v>
          </cell>
          <cell r="G279">
            <v>96.732700000051409</v>
          </cell>
          <cell r="H279">
            <v>-249.46879999991506</v>
          </cell>
          <cell r="I279">
            <v>47.677400000044145</v>
          </cell>
          <cell r="J279">
            <v>31.61089999997057</v>
          </cell>
          <cell r="K279">
            <v>-508.26740000001155</v>
          </cell>
          <cell r="L279">
            <v>-133.86140000028536</v>
          </cell>
          <cell r="M279">
            <v>157.59290000004694</v>
          </cell>
          <cell r="N279">
            <v>358.62410000013188</v>
          </cell>
          <cell r="O279">
            <v>135.66690000006929</v>
          </cell>
          <cell r="P279">
            <v>1.4941000000108033</v>
          </cell>
          <cell r="Q279">
            <v>-132.9000000001397</v>
          </cell>
          <cell r="R279">
            <v>-1133.3048999942839</v>
          </cell>
          <cell r="S279">
            <v>2.9912000000476837</v>
          </cell>
          <cell r="T279">
            <v>1947.9636000001337</v>
          </cell>
          <cell r="U279">
            <v>109.51789999986067</v>
          </cell>
          <cell r="V279">
            <v>-27.694600000046194</v>
          </cell>
          <cell r="W279">
            <v>-53.887700000079349</v>
          </cell>
          <cell r="X279">
            <v>-112.40720000024885</v>
          </cell>
          <cell r="Y279">
            <v>-949.27559999981895</v>
          </cell>
          <cell r="Z279">
            <v>-1784.1099000000395</v>
          </cell>
          <cell r="AA279">
            <v>-94.738200000021607</v>
          </cell>
          <cell r="AB279">
            <v>-287.20750000001863</v>
          </cell>
          <cell r="AC279">
            <v>74.561899999855086</v>
          </cell>
          <cell r="AD279">
            <v>40.98120000003837</v>
          </cell>
          <cell r="AE279">
            <v>3865.3995999917388</v>
          </cell>
          <cell r="AF279">
            <v>-598.43289999989793</v>
          </cell>
          <cell r="AG279">
            <v>3726.6662999999244</v>
          </cell>
          <cell r="AH279">
            <v>65.318699999945238</v>
          </cell>
          <cell r="AI279">
            <v>42.118399999802932</v>
          </cell>
          <cell r="AJ279">
            <v>19.401400000089779</v>
          </cell>
          <cell r="AK279">
            <v>88.38370000012219</v>
          </cell>
          <cell r="AL279">
            <v>-57.712900000158697</v>
          </cell>
          <cell r="AM279">
            <v>-672.64280000003055</v>
          </cell>
          <cell r="AN279">
            <v>522.74769999971613</v>
          </cell>
          <cell r="AO279">
            <v>205.5254000001587</v>
          </cell>
          <cell r="AP279">
            <v>21.760299999965355</v>
          </cell>
          <cell r="AQ279">
            <v>502.26630000001751</v>
          </cell>
          <cell r="AR279">
            <v>-621.03789999708533</v>
          </cell>
          <cell r="AS279">
            <v>-10.620299999602139</v>
          </cell>
          <cell r="AT279">
            <v>7.4841000000014901</v>
          </cell>
          <cell r="AU279">
            <v>-26.204300000099465</v>
          </cell>
          <cell r="AV279">
            <v>214.063700000057</v>
          </cell>
          <cell r="AW279">
            <v>0.98980000009760261</v>
          </cell>
          <cell r="AX279">
            <v>-351.30170000018552</v>
          </cell>
          <cell r="AY279">
            <v>69.107299999799579</v>
          </cell>
          <cell r="AZ279">
            <v>-740.27229999983683</v>
          </cell>
          <cell r="BA279">
            <v>315.38060000026599</v>
          </cell>
          <cell r="BB279">
            <v>-139.73680000007153</v>
          </cell>
          <cell r="BC279">
            <v>28.079900000011548</v>
          </cell>
          <cell r="BD279">
            <v>11.992099999915808</v>
          </cell>
          <cell r="BE279">
            <v>-5997.4858999997377</v>
          </cell>
          <cell r="BF279">
            <v>100.84190000011586</v>
          </cell>
          <cell r="BG279">
            <v>-64.881599999964237</v>
          </cell>
          <cell r="BH279">
            <v>36.133200000040233</v>
          </cell>
          <cell r="BI279">
            <v>166.76940000010654</v>
          </cell>
          <cell r="BJ279">
            <v>0.34440000005997717</v>
          </cell>
          <cell r="BK279">
            <v>112.33830000041053</v>
          </cell>
          <cell r="BL279">
            <v>-432.40789999999106</v>
          </cell>
          <cell r="BM279">
            <v>-6142.6491999998689</v>
          </cell>
          <cell r="BN279">
            <v>45.787100000306964</v>
          </cell>
          <cell r="BO279">
            <v>199.04520000005141</v>
          </cell>
          <cell r="BP279">
            <v>22.342999999877065</v>
          </cell>
          <cell r="BQ279">
            <v>-41.149699999950826</v>
          </cell>
          <cell r="BR279">
            <v>-1532.0477000027895</v>
          </cell>
          <cell r="BS279">
            <v>-10.373700000112876</v>
          </cell>
          <cell r="BT279">
            <v>-663.05410000006668</v>
          </cell>
          <cell r="BU279">
            <v>24.920799999963492</v>
          </cell>
          <cell r="BV279">
            <v>-30.079399999929592</v>
          </cell>
          <cell r="BW279">
            <v>13.524299999931827</v>
          </cell>
          <cell r="BX279">
            <v>-12.572199999820441</v>
          </cell>
          <cell r="BY279">
            <v>-693.64060000004247</v>
          </cell>
          <cell r="BZ279">
            <v>441.26290000043809</v>
          </cell>
          <cell r="CA279">
            <v>-269.71100000012666</v>
          </cell>
          <cell r="CB279">
            <v>-143.648499999661</v>
          </cell>
          <cell r="CC279">
            <v>9.8802999998442829</v>
          </cell>
          <cell r="CD279">
            <v>-198.55649999994785</v>
          </cell>
          <cell r="CE279">
            <v>-1824.37290000543</v>
          </cell>
          <cell r="CF279">
            <v>-11.403599999845028</v>
          </cell>
          <cell r="CG279">
            <v>16.920799999963492</v>
          </cell>
          <cell r="CH279">
            <v>-19.305600000079721</v>
          </cell>
          <cell r="CI279">
            <v>-21.349299999885261</v>
          </cell>
          <cell r="CJ279">
            <v>1.495799999916926</v>
          </cell>
          <cell r="CK279">
            <v>-232.96739999996498</v>
          </cell>
          <cell r="CL279">
            <v>-1138.6245000003837</v>
          </cell>
          <cell r="CM279">
            <v>-1433.5699000004679</v>
          </cell>
          <cell r="CN279">
            <v>8.9917999999597669</v>
          </cell>
          <cell r="CO279">
            <v>1200.2905999999493</v>
          </cell>
          <cell r="CP279">
            <v>9.2693000000435859</v>
          </cell>
          <cell r="CQ279">
            <v>-204.12089999997988</v>
          </cell>
          <cell r="CR279">
            <v>-607.65999999642372</v>
          </cell>
          <cell r="CS279">
            <v>-340.20490000001155</v>
          </cell>
          <cell r="CT279">
            <v>-23.432699999772012</v>
          </cell>
          <cell r="CU279">
            <v>-1107.4664000000339</v>
          </cell>
          <cell r="CV279">
            <v>905.51630000001751</v>
          </cell>
          <cell r="CW279">
            <v>-1.6337000001221895</v>
          </cell>
          <cell r="CX279">
            <v>319.67280000029132</v>
          </cell>
          <cell r="CY279">
            <v>291.3199999993667</v>
          </cell>
          <cell r="CZ279">
            <v>-1159.8603999996558</v>
          </cell>
          <cell r="DA279">
            <v>83.023899999912828</v>
          </cell>
          <cell r="DB279">
            <v>66.013900000136346</v>
          </cell>
          <cell r="DC279">
            <v>-5.2510000001639128</v>
          </cell>
          <cell r="DD279">
            <v>364.64219999988563</v>
          </cell>
          <cell r="DE279">
            <v>1680.3326999954879</v>
          </cell>
          <cell r="DF279">
            <v>223.4222000001464</v>
          </cell>
          <cell r="DG279">
            <v>-2.7101000000257045</v>
          </cell>
          <cell r="DH279">
            <v>4543.0829999998678</v>
          </cell>
          <cell r="DI279">
            <v>57.270399999804795</v>
          </cell>
          <cell r="DJ279">
            <v>105.64439999987371</v>
          </cell>
          <cell r="DK279">
            <v>370.83990000002086</v>
          </cell>
          <cell r="DL279">
            <v>-1399.2147000003606</v>
          </cell>
          <cell r="DM279">
            <v>-2537.7187000000849</v>
          </cell>
          <cell r="DN279">
            <v>172.42660000035539</v>
          </cell>
          <cell r="DO279">
            <v>97.720299999928102</v>
          </cell>
          <cell r="DP279">
            <v>46.562399999937043</v>
          </cell>
          <cell r="DQ279">
            <v>3.0069999999832362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</row>
        <row r="280">
          <cell r="F280">
            <v>7.9920999999158084</v>
          </cell>
          <cell r="G280">
            <v>28.683699999935925</v>
          </cell>
          <cell r="H280">
            <v>-165.71579999988899</v>
          </cell>
          <cell r="I280">
            <v>360.10880000004545</v>
          </cell>
          <cell r="J280">
            <v>38.352199999964796</v>
          </cell>
          <cell r="K280">
            <v>148.07530000014231</v>
          </cell>
          <cell r="L280">
            <v>289.81210000021383</v>
          </cell>
          <cell r="M280">
            <v>-817.83969999989495</v>
          </cell>
          <cell r="N280">
            <v>-429.22079999977723</v>
          </cell>
          <cell r="O280">
            <v>47.683299999916926</v>
          </cell>
          <cell r="P280">
            <v>0</v>
          </cell>
          <cell r="Q280">
            <v>-104.2121000001207</v>
          </cell>
          <cell r="R280">
            <v>-4053.7104000002146</v>
          </cell>
          <cell r="S280">
            <v>11.336899999994785</v>
          </cell>
          <cell r="T280">
            <v>-1734.4451000001281</v>
          </cell>
          <cell r="U280">
            <v>205.00319999991916</v>
          </cell>
          <cell r="V280">
            <v>-574.98950000014156</v>
          </cell>
          <cell r="W280">
            <v>19.741500000003725</v>
          </cell>
          <cell r="X280">
            <v>-100.6148000000976</v>
          </cell>
          <cell r="Y280">
            <v>-1098.3679999997839</v>
          </cell>
          <cell r="Z280">
            <v>-940.07249999977648</v>
          </cell>
          <cell r="AA280">
            <v>-148.43730000033975</v>
          </cell>
          <cell r="AB280">
            <v>225.74130000011064</v>
          </cell>
          <cell r="AC280">
            <v>-120.29729999997653</v>
          </cell>
          <cell r="AD280">
            <v>201.69120000000112</v>
          </cell>
          <cell r="AE280">
            <v>-6734.8141999989748</v>
          </cell>
          <cell r="AF280">
            <v>327.57549999980256</v>
          </cell>
          <cell r="AG280">
            <v>-3895.2876999999862</v>
          </cell>
          <cell r="AH280">
            <v>20.352699999930337</v>
          </cell>
          <cell r="AI280">
            <v>12.463599999900907</v>
          </cell>
          <cell r="AJ280">
            <v>0</v>
          </cell>
          <cell r="AK280">
            <v>-310.04909999994561</v>
          </cell>
          <cell r="AL280">
            <v>-1654.5298000001349</v>
          </cell>
          <cell r="AM280">
            <v>-386.16889999993145</v>
          </cell>
          <cell r="AN280">
            <v>34.216000000014901</v>
          </cell>
          <cell r="AO280">
            <v>-591.38119999994524</v>
          </cell>
          <cell r="AP280">
            <v>46.372899999842048</v>
          </cell>
          <cell r="AQ280">
            <v>-338.37819999991916</v>
          </cell>
          <cell r="AR280">
            <v>-1714.1532000042498</v>
          </cell>
          <cell r="AS280">
            <v>-609.75320000015199</v>
          </cell>
          <cell r="AT280">
            <v>-532.73410000000149</v>
          </cell>
          <cell r="AU280">
            <v>452.13240000000224</v>
          </cell>
          <cell r="AV280">
            <v>-53.352499999804422</v>
          </cell>
          <cell r="AW280">
            <v>-141.44599999999627</v>
          </cell>
          <cell r="AX280">
            <v>306.82719999970868</v>
          </cell>
          <cell r="AY280">
            <v>-560.39240000024438</v>
          </cell>
          <cell r="AZ280">
            <v>-730.37259999988601</v>
          </cell>
          <cell r="BA280">
            <v>324.92109999991953</v>
          </cell>
          <cell r="BB280">
            <v>-123.71110000042245</v>
          </cell>
          <cell r="BC280">
            <v>-155.22080000001006</v>
          </cell>
          <cell r="BD280">
            <v>108.94879999989644</v>
          </cell>
          <cell r="BE280">
            <v>2569.3157000020146</v>
          </cell>
          <cell r="BF280">
            <v>33.057400000048801</v>
          </cell>
          <cell r="BG280">
            <v>-12.329200000036508</v>
          </cell>
          <cell r="BH280">
            <v>-246.48889999999665</v>
          </cell>
          <cell r="BI280">
            <v>35.625800000037998</v>
          </cell>
          <cell r="BJ280">
            <v>-140.53659999999218</v>
          </cell>
          <cell r="BK280">
            <v>-149.60559999989346</v>
          </cell>
          <cell r="BL280">
            <v>-494.00300000002608</v>
          </cell>
          <cell r="BM280">
            <v>3830.8322000000626</v>
          </cell>
          <cell r="BN280">
            <v>-38.15639999974519</v>
          </cell>
          <cell r="BO280">
            <v>601.37750000017695</v>
          </cell>
          <cell r="BP280">
            <v>-161.85890000010841</v>
          </cell>
          <cell r="BQ280">
            <v>-688.59859999991022</v>
          </cell>
          <cell r="BR280">
            <v>-1773.7096000090241</v>
          </cell>
          <cell r="BS280">
            <v>-184.57389999995939</v>
          </cell>
          <cell r="BT280">
            <v>478.44979999982752</v>
          </cell>
          <cell r="BU280">
            <v>-316.32240000017919</v>
          </cell>
          <cell r="BV280">
            <v>207.29110000003129</v>
          </cell>
          <cell r="BW280">
            <v>12.301699999952689</v>
          </cell>
          <cell r="BX280">
            <v>109.10650000022724</v>
          </cell>
          <cell r="BY280">
            <v>-150.04449999984354</v>
          </cell>
          <cell r="BZ280">
            <v>-1499.971400000155</v>
          </cell>
          <cell r="CA280">
            <v>-360.87749999994412</v>
          </cell>
          <cell r="CB280">
            <v>-101.28529999963939</v>
          </cell>
          <cell r="CC280">
            <v>-235.45480000041425</v>
          </cell>
          <cell r="CD280">
            <v>267.67110000015236</v>
          </cell>
          <cell r="CE280">
            <v>-3321.3003999963403</v>
          </cell>
          <cell r="CF280">
            <v>-1016.7035000000615</v>
          </cell>
          <cell r="CG280">
            <v>-296.85389999998733</v>
          </cell>
          <cell r="CH280">
            <v>-241.15460000000894</v>
          </cell>
          <cell r="CI280">
            <v>110.97299999999814</v>
          </cell>
          <cell r="CJ280">
            <v>31.942700000014156</v>
          </cell>
          <cell r="CK280">
            <v>-406.27950000017881</v>
          </cell>
          <cell r="CL280">
            <v>-257.24709999980405</v>
          </cell>
          <cell r="CM280">
            <v>-2387.8506999993697</v>
          </cell>
          <cell r="CN280">
            <v>151.50650000013411</v>
          </cell>
          <cell r="CO280">
            <v>669.0910000000149</v>
          </cell>
          <cell r="CP280">
            <v>544.17859999998473</v>
          </cell>
          <cell r="CQ280">
            <v>-222.90289999986999</v>
          </cell>
          <cell r="CR280">
            <v>-3530.9938999973238</v>
          </cell>
          <cell r="CS280">
            <v>-351.01240000035614</v>
          </cell>
          <cell r="CT280">
            <v>45.804800000041723</v>
          </cell>
          <cell r="CU280">
            <v>-257.90760000003502</v>
          </cell>
          <cell r="CV280">
            <v>-12.166800000006333</v>
          </cell>
          <cell r="CW280">
            <v>-272.34079999988899</v>
          </cell>
          <cell r="CX280">
            <v>647.22589999996126</v>
          </cell>
          <cell r="CY280">
            <v>-1619.1112000001594</v>
          </cell>
          <cell r="CZ280">
            <v>-1477.5152999991551</v>
          </cell>
          <cell r="DA280">
            <v>-89.430900000035763</v>
          </cell>
          <cell r="DB280">
            <v>48.28940000012517</v>
          </cell>
          <cell r="DC280">
            <v>-231.09909999999218</v>
          </cell>
          <cell r="DD280">
            <v>38.270099999848753</v>
          </cell>
          <cell r="DE280">
            <v>-1381.0846999958158</v>
          </cell>
          <cell r="DF280">
            <v>81.153400000184774</v>
          </cell>
          <cell r="DG280">
            <v>64.775700000114739</v>
          </cell>
          <cell r="DH280">
            <v>-1046.1558999998961</v>
          </cell>
          <cell r="DI280">
            <v>51.523600000189617</v>
          </cell>
          <cell r="DJ280">
            <v>106.8808999999892</v>
          </cell>
          <cell r="DK280">
            <v>-82.961399999912828</v>
          </cell>
          <cell r="DL280">
            <v>-917.72080000024289</v>
          </cell>
          <cell r="DM280">
            <v>-70.430900000035763</v>
          </cell>
          <cell r="DN280">
            <v>103.63500000024214</v>
          </cell>
          <cell r="DO280">
            <v>237.21870000008494</v>
          </cell>
          <cell r="DP280">
            <v>37.069999999832362</v>
          </cell>
          <cell r="DQ280">
            <v>53.92699999990873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</row>
        <row r="281"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-4493.4215999916196</v>
          </cell>
          <cell r="CS281">
            <v>-455.74770000018179</v>
          </cell>
          <cell r="CT281">
            <v>-67.482600000686944</v>
          </cell>
          <cell r="CU281">
            <v>-163.78660000022501</v>
          </cell>
          <cell r="CV281">
            <v>-273.11359999980778</v>
          </cell>
          <cell r="CW281">
            <v>232.47880000015721</v>
          </cell>
          <cell r="CX281">
            <v>-52.117000000085682</v>
          </cell>
          <cell r="CY281">
            <v>-2513.3297999994829</v>
          </cell>
          <cell r="CZ281">
            <v>-1690.4795000003651</v>
          </cell>
          <cell r="DA281">
            <v>1004.5323999999091</v>
          </cell>
          <cell r="DB281">
            <v>-51.408499999903142</v>
          </cell>
          <cell r="DC281">
            <v>-291.41820000018924</v>
          </cell>
          <cell r="DD281">
            <v>-171.54930000007153</v>
          </cell>
          <cell r="DE281">
            <v>-11510.316700011492</v>
          </cell>
          <cell r="DF281">
            <v>-269.18039999995381</v>
          </cell>
          <cell r="DG281">
            <v>39.512000000104308</v>
          </cell>
          <cell r="DH281">
            <v>-4627.1244000000879</v>
          </cell>
          <cell r="DI281">
            <v>-124.95770000014454</v>
          </cell>
          <cell r="DJ281">
            <v>778.1738999998197</v>
          </cell>
          <cell r="DK281">
            <v>85.006799999624491</v>
          </cell>
          <cell r="DL281">
            <v>-2804.1515999995172</v>
          </cell>
          <cell r="DM281">
            <v>-1968.5734999999404</v>
          </cell>
          <cell r="DN281">
            <v>853.59379999991506</v>
          </cell>
          <cell r="DO281">
            <v>-359.61120000015944</v>
          </cell>
          <cell r="DP281">
            <v>-4229.2832000004128</v>
          </cell>
          <cell r="DQ281">
            <v>1116.2788000004366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</row>
        <row r="282"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-4526.5582000091672</v>
          </cell>
          <cell r="CS282">
            <v>-518.16190000064671</v>
          </cell>
          <cell r="CT282">
            <v>-662.28220000024885</v>
          </cell>
          <cell r="CU282">
            <v>-641.95969999954104</v>
          </cell>
          <cell r="CV282">
            <v>-64.362499999813735</v>
          </cell>
          <cell r="CW282">
            <v>-155.81270000012591</v>
          </cell>
          <cell r="CX282">
            <v>-77.611500000115484</v>
          </cell>
          <cell r="CY282">
            <v>-1140.188599999994</v>
          </cell>
          <cell r="CZ282">
            <v>-1483.8791000004858</v>
          </cell>
          <cell r="DA282">
            <v>414.0265999995172</v>
          </cell>
          <cell r="DB282">
            <v>-412.28650000039488</v>
          </cell>
          <cell r="DC282">
            <v>361.11029999982566</v>
          </cell>
          <cell r="DD282">
            <v>-145.15039999969304</v>
          </cell>
          <cell r="DE282">
            <v>-412.01020000874996</v>
          </cell>
          <cell r="DF282">
            <v>-500.41550000011921</v>
          </cell>
          <cell r="DG282">
            <v>-18.867500000633299</v>
          </cell>
          <cell r="DH282">
            <v>-653.86480000056326</v>
          </cell>
          <cell r="DI282">
            <v>-200.42620000056922</v>
          </cell>
          <cell r="DJ282">
            <v>-1954.5471000000834</v>
          </cell>
          <cell r="DK282">
            <v>119.40070000011474</v>
          </cell>
          <cell r="DL282">
            <v>-982.31760000064969</v>
          </cell>
          <cell r="DM282">
            <v>63.708600000478327</v>
          </cell>
          <cell r="DN282">
            <v>-160.28160000033677</v>
          </cell>
          <cell r="DO282">
            <v>-414.20420000050217</v>
          </cell>
          <cell r="DP282">
            <v>4266.8258000006899</v>
          </cell>
          <cell r="DQ282">
            <v>22.979199999943376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</row>
        <row r="283"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1460.4741999953985</v>
          </cell>
          <cell r="CS283">
            <v>-2715.9285000003874</v>
          </cell>
          <cell r="CT283">
            <v>593.87700000032783</v>
          </cell>
          <cell r="CU283">
            <v>421.61419999971986</v>
          </cell>
          <cell r="CV283">
            <v>164.43229999952018</v>
          </cell>
          <cell r="CW283">
            <v>31.506599999964237</v>
          </cell>
          <cell r="CX283">
            <v>-147.79639999940991</v>
          </cell>
          <cell r="CY283">
            <v>-3034.4145999997854</v>
          </cell>
          <cell r="CZ283">
            <v>-2089.7260999996215</v>
          </cell>
          <cell r="DA283">
            <v>140.11309999972582</v>
          </cell>
          <cell r="DB283">
            <v>1960.1001000003889</v>
          </cell>
          <cell r="DC283">
            <v>599.26150000002235</v>
          </cell>
          <cell r="DD283">
            <v>5537.4349999995902</v>
          </cell>
          <cell r="DE283">
            <v>-8595.9546000063419</v>
          </cell>
          <cell r="DF283">
            <v>1218.3859999999404</v>
          </cell>
          <cell r="DG283">
            <v>-182.72299999929965</v>
          </cell>
          <cell r="DH283">
            <v>-484.31300000008196</v>
          </cell>
          <cell r="DI283">
            <v>-378.50690000038594</v>
          </cell>
          <cell r="DJ283">
            <v>260.80949999950826</v>
          </cell>
          <cell r="DK283">
            <v>-496.03640000056475</v>
          </cell>
          <cell r="DL283">
            <v>-4805.5813000006601</v>
          </cell>
          <cell r="DM283">
            <v>-1838.4494000002742</v>
          </cell>
          <cell r="DN283">
            <v>-466.98689999990165</v>
          </cell>
          <cell r="DO283">
            <v>-508.61959999985993</v>
          </cell>
          <cell r="DP283">
            <v>-876.74960000067949</v>
          </cell>
          <cell r="DQ283">
            <v>-37.184000000357628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</row>
        <row r="284"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P284">
            <v>0</v>
          </cell>
          <cell r="CQ284">
            <v>0</v>
          </cell>
          <cell r="CR284">
            <v>-5273.8147000223398</v>
          </cell>
          <cell r="CS284">
            <v>3587.7143000001088</v>
          </cell>
          <cell r="CT284">
            <v>-451.48660000041127</v>
          </cell>
          <cell r="CU284">
            <v>-7.9230000004172325</v>
          </cell>
          <cell r="CV284">
            <v>77.877499999478459</v>
          </cell>
          <cell r="CW284">
            <v>44.423700000159442</v>
          </cell>
          <cell r="CX284">
            <v>-360.02920000068843</v>
          </cell>
          <cell r="CY284">
            <v>-2872.3543999996036</v>
          </cell>
          <cell r="CZ284">
            <v>-323.70449999999255</v>
          </cell>
          <cell r="DA284">
            <v>453.8445000005886</v>
          </cell>
          <cell r="DB284">
            <v>467.72240000031888</v>
          </cell>
          <cell r="DC284">
            <v>-82.620400000363588</v>
          </cell>
          <cell r="DD284">
            <v>-5807.2790000000969</v>
          </cell>
          <cell r="DE284">
            <v>-7386.423299998045</v>
          </cell>
          <cell r="DF284">
            <v>-40.355500000528991</v>
          </cell>
          <cell r="DG284">
            <v>-88.14809999987483</v>
          </cell>
          <cell r="DH284">
            <v>-2061.5091999992728</v>
          </cell>
          <cell r="DI284">
            <v>-220.85809999983758</v>
          </cell>
          <cell r="DJ284">
            <v>73.693200000561774</v>
          </cell>
          <cell r="DK284">
            <v>119.08119999989867</v>
          </cell>
          <cell r="DL284">
            <v>-609.43800000008196</v>
          </cell>
          <cell r="DM284">
            <v>-2284.613799999468</v>
          </cell>
          <cell r="DN284">
            <v>-193.20729999989271</v>
          </cell>
          <cell r="DO284">
            <v>-817.99470000062138</v>
          </cell>
          <cell r="DP284">
            <v>-49.11600000038743</v>
          </cell>
          <cell r="DQ284">
            <v>-1213.9570000004023</v>
          </cell>
          <cell r="DR284">
            <v>0</v>
          </cell>
          <cell r="DS284">
            <v>0</v>
          </cell>
          <cell r="DT284">
            <v>0</v>
          </cell>
          <cell r="DU284">
            <v>0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</row>
        <row r="285"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-18267.966080009937</v>
          </cell>
          <cell r="CS285">
            <v>-1976.9230899997056</v>
          </cell>
          <cell r="CT285">
            <v>-580.10494999960065</v>
          </cell>
          <cell r="CU285">
            <v>-1679.4581100000069</v>
          </cell>
          <cell r="CV285">
            <v>-586.9765499997884</v>
          </cell>
          <cell r="CW285">
            <v>-1089.9310000003316</v>
          </cell>
          <cell r="CX285">
            <v>-2107.9420999996364</v>
          </cell>
          <cell r="CY285">
            <v>-1734.4660099986941</v>
          </cell>
          <cell r="CZ285">
            <v>-3171.2788899987936</v>
          </cell>
          <cell r="DA285">
            <v>-4223.7730999998748</v>
          </cell>
          <cell r="DB285">
            <v>-468.90560000017285</v>
          </cell>
          <cell r="DC285">
            <v>-476.97717999946326</v>
          </cell>
          <cell r="DD285">
            <v>-171.22949999943376</v>
          </cell>
          <cell r="DE285">
            <v>-17920.968050003052</v>
          </cell>
          <cell r="DF285">
            <v>-2521.8708700016141</v>
          </cell>
          <cell r="DG285">
            <v>386.21559999976307</v>
          </cell>
          <cell r="DH285">
            <v>-800.72885000053793</v>
          </cell>
          <cell r="DI285">
            <v>-639.31877000071108</v>
          </cell>
          <cell r="DJ285">
            <v>-990.77149999979883</v>
          </cell>
          <cell r="DK285">
            <v>-2363.1387999989092</v>
          </cell>
          <cell r="DL285">
            <v>-2932.7165099997073</v>
          </cell>
          <cell r="DM285">
            <v>-4382.7071299999952</v>
          </cell>
          <cell r="DN285">
            <v>-1797.5264999996871</v>
          </cell>
          <cell r="DO285">
            <v>-1113.5451900009066</v>
          </cell>
          <cell r="DP285">
            <v>-155.89031999930739</v>
          </cell>
          <cell r="DQ285">
            <v>-608.9692100007087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</row>
        <row r="286"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P286">
            <v>0</v>
          </cell>
          <cell r="CQ286">
            <v>0</v>
          </cell>
          <cell r="CR286">
            <v>-2.5933649008227505E-3</v>
          </cell>
          <cell r="CS286">
            <v>0</v>
          </cell>
          <cell r="CT286">
            <v>0</v>
          </cell>
          <cell r="CU286">
            <v>0</v>
          </cell>
          <cell r="CV286">
            <v>-4.7459000014862969E-5</v>
          </cell>
          <cell r="CW286">
            <v>-1.5998679005077773E-3</v>
          </cell>
          <cell r="CX286">
            <v>-1.1671300003691758E-4</v>
          </cell>
          <cell r="CY286">
            <v>-4.5228000014358935E-4</v>
          </cell>
          <cell r="CZ286">
            <v>0</v>
          </cell>
          <cell r="DA286">
            <v>-2.763610000871726E-4</v>
          </cell>
          <cell r="DB286">
            <v>-1.0068400003243258E-4</v>
          </cell>
          <cell r="DC286">
            <v>0</v>
          </cell>
          <cell r="DD286">
            <v>0</v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Q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P287">
            <v>0</v>
          </cell>
          <cell r="CQ287">
            <v>0</v>
          </cell>
          <cell r="CR287">
            <v>0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  <cell r="CY287">
            <v>0</v>
          </cell>
          <cell r="CZ287">
            <v>0</v>
          </cell>
          <cell r="DA287">
            <v>0</v>
          </cell>
          <cell r="DB287">
            <v>0</v>
          </cell>
          <cell r="DC287">
            <v>0</v>
          </cell>
          <cell r="DD287">
            <v>0</v>
          </cell>
          <cell r="DE287">
            <v>0</v>
          </cell>
          <cell r="DF287">
            <v>0</v>
          </cell>
          <cell r="DG287">
            <v>0</v>
          </cell>
          <cell r="DH287">
            <v>0</v>
          </cell>
          <cell r="DI287">
            <v>0</v>
          </cell>
          <cell r="DJ287">
            <v>0</v>
          </cell>
          <cell r="DK287">
            <v>0</v>
          </cell>
          <cell r="DL287">
            <v>0</v>
          </cell>
          <cell r="DM287">
            <v>0</v>
          </cell>
          <cell r="DN287">
            <v>0</v>
          </cell>
          <cell r="DO287">
            <v>0</v>
          </cell>
          <cell r="DP287">
            <v>0</v>
          </cell>
          <cell r="DQ287">
            <v>0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</row>
        <row r="288">
          <cell r="F288">
            <v>0</v>
          </cell>
          <cell r="G288">
            <v>0</v>
          </cell>
          <cell r="H288">
            <v>80.816424572389678</v>
          </cell>
          <cell r="I288">
            <v>4.7701911865736975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236.12881120474958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0</v>
          </cell>
          <cell r="CX288">
            <v>0</v>
          </cell>
          <cell r="CY288">
            <v>0</v>
          </cell>
          <cell r="CZ288">
            <v>0</v>
          </cell>
          <cell r="DA288">
            <v>0</v>
          </cell>
          <cell r="DB288">
            <v>0</v>
          </cell>
          <cell r="DC288">
            <v>0</v>
          </cell>
          <cell r="DD288">
            <v>0</v>
          </cell>
          <cell r="DE288">
            <v>0</v>
          </cell>
          <cell r="DF288">
            <v>0</v>
          </cell>
          <cell r="DG288">
            <v>0</v>
          </cell>
          <cell r="DH288">
            <v>0</v>
          </cell>
          <cell r="DI288">
            <v>0</v>
          </cell>
          <cell r="DJ288">
            <v>0</v>
          </cell>
          <cell r="DK288">
            <v>0</v>
          </cell>
          <cell r="DL288">
            <v>0</v>
          </cell>
          <cell r="DM288">
            <v>0</v>
          </cell>
          <cell r="DN288">
            <v>0</v>
          </cell>
          <cell r="DO288">
            <v>0</v>
          </cell>
          <cell r="DP288">
            <v>0</v>
          </cell>
          <cell r="DQ288">
            <v>0</v>
          </cell>
          <cell r="DR288">
            <v>0</v>
          </cell>
          <cell r="DS288">
            <v>0</v>
          </cell>
          <cell r="DT288">
            <v>0</v>
          </cell>
          <cell r="DU288">
            <v>0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</row>
        <row r="289"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  <cell r="DB289">
            <v>0</v>
          </cell>
          <cell r="DC289">
            <v>0</v>
          </cell>
          <cell r="DD289">
            <v>0</v>
          </cell>
          <cell r="DE289">
            <v>0</v>
          </cell>
          <cell r="DF289">
            <v>0</v>
          </cell>
          <cell r="DG289">
            <v>0</v>
          </cell>
          <cell r="DH289">
            <v>0</v>
          </cell>
          <cell r="DI289">
            <v>0</v>
          </cell>
          <cell r="DJ289">
            <v>0</v>
          </cell>
          <cell r="DK289">
            <v>0</v>
          </cell>
          <cell r="DL289">
            <v>0</v>
          </cell>
          <cell r="DM289">
            <v>0</v>
          </cell>
          <cell r="DN289">
            <v>0</v>
          </cell>
          <cell r="DO289">
            <v>0</v>
          </cell>
          <cell r="DP289">
            <v>0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</row>
        <row r="290"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4.5262622214378434E-3</v>
          </cell>
          <cell r="AS290">
            <v>0</v>
          </cell>
          <cell r="AT290">
            <v>0</v>
          </cell>
          <cell r="AU290">
            <v>2.9979618009498901E-4</v>
          </cell>
          <cell r="AV290">
            <v>7.5436879023960124E-4</v>
          </cell>
          <cell r="AW290">
            <v>2.4252083007703165E-3</v>
          </cell>
          <cell r="AX290">
            <v>3.35753360106604E-3</v>
          </cell>
          <cell r="AY290">
            <v>-3.0133865009564012E-3</v>
          </cell>
          <cell r="AZ290">
            <v>-9.6070530030462227E-4</v>
          </cell>
          <cell r="BA290">
            <v>-1.1446840003634627E-3</v>
          </cell>
          <cell r="BB290">
            <v>2.781501050882965E-3</v>
          </cell>
          <cell r="BC290">
            <v>2.6630100008491269E-5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0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B290">
            <v>0</v>
          </cell>
          <cell r="DC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</row>
        <row r="291"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</row>
        <row r="292"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</row>
        <row r="293"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</row>
        <row r="294">
          <cell r="F294">
            <v>0</v>
          </cell>
          <cell r="G294">
            <v>0</v>
          </cell>
          <cell r="H294">
            <v>90.972104000969921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410.14242969745828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-3146.8582669401076</v>
          </cell>
          <cell r="BF294">
            <v>-18.623790000099689</v>
          </cell>
          <cell r="BG294">
            <v>-280.62699000001885</v>
          </cell>
          <cell r="BH294">
            <v>-401.11326100002043</v>
          </cell>
          <cell r="BI294">
            <v>-498.49204899999313</v>
          </cell>
          <cell r="BJ294">
            <v>-285.36115293996409</v>
          </cell>
          <cell r="BK294">
            <v>-359.08147400000598</v>
          </cell>
          <cell r="BL294">
            <v>-44.419953999982681</v>
          </cell>
          <cell r="BM294">
            <v>-180.1220869999961</v>
          </cell>
          <cell r="BN294">
            <v>-359.0468899999978</v>
          </cell>
          <cell r="BO294">
            <v>-456.18680899997707</v>
          </cell>
          <cell r="BP294">
            <v>-136.58186000003479</v>
          </cell>
          <cell r="BQ294">
            <v>-127.20195000001695</v>
          </cell>
          <cell r="BR294">
            <v>-2957.6693446601275</v>
          </cell>
          <cell r="BS294">
            <v>-62.728800000040792</v>
          </cell>
          <cell r="BT294">
            <v>-339.03750900004525</v>
          </cell>
          <cell r="BU294">
            <v>-328.52789700007997</v>
          </cell>
          <cell r="BV294">
            <v>-142.38029796001501</v>
          </cell>
          <cell r="BW294">
            <v>-695.61441259999992</v>
          </cell>
          <cell r="BX294">
            <v>-347.29312599997502</v>
          </cell>
          <cell r="BY294">
            <v>-68.684948700014502</v>
          </cell>
          <cell r="BZ294">
            <v>-134.18720200000098</v>
          </cell>
          <cell r="CA294">
            <v>-183.92340800003149</v>
          </cell>
          <cell r="CB294">
            <v>-450.45997339999303</v>
          </cell>
          <cell r="CC294">
            <v>-88.215740000014193</v>
          </cell>
          <cell r="CD294">
            <v>-116.61602999991737</v>
          </cell>
          <cell r="CE294">
            <v>-2637.3820333399926</v>
          </cell>
          <cell r="CF294">
            <v>-18.327909999992698</v>
          </cell>
          <cell r="CG294">
            <v>-207.42481999995653</v>
          </cell>
          <cell r="CH294">
            <v>-247.11133700003847</v>
          </cell>
          <cell r="CI294">
            <v>-545.13402200001292</v>
          </cell>
          <cell r="CJ294">
            <v>-454.00786000001244</v>
          </cell>
          <cell r="CK294">
            <v>-315.24961900000926</v>
          </cell>
          <cell r="CL294">
            <v>-118.0517000000109</v>
          </cell>
          <cell r="CM294">
            <v>-134.31903999997303</v>
          </cell>
          <cell r="CN294">
            <v>-234.6664903400233</v>
          </cell>
          <cell r="CO294">
            <v>-300.91753500001505</v>
          </cell>
          <cell r="CP294">
            <v>-36.889199999975972</v>
          </cell>
          <cell r="CQ294">
            <v>-25.28249999997206</v>
          </cell>
          <cell r="CR294">
            <v>-3423.4504732999485</v>
          </cell>
          <cell r="CS294">
            <v>-56.520299999974668</v>
          </cell>
          <cell r="CT294">
            <v>-209.13083999999799</v>
          </cell>
          <cell r="CU294">
            <v>-430.19703699997626</v>
          </cell>
          <cell r="CV294">
            <v>-502.45236230001319</v>
          </cell>
          <cell r="CW294">
            <v>-599.35259060002863</v>
          </cell>
          <cell r="CX294">
            <v>-334.92614399996819</v>
          </cell>
          <cell r="CY294">
            <v>-69.310190000047442</v>
          </cell>
          <cell r="CZ294">
            <v>-296.77639999997336</v>
          </cell>
          <cell r="DA294">
            <v>-345.16967799997656</v>
          </cell>
          <cell r="DB294">
            <v>-409.38562140002614</v>
          </cell>
          <cell r="DC294">
            <v>-140.13667999999598</v>
          </cell>
          <cell r="DD294">
            <v>-30.092629999970086</v>
          </cell>
          <cell r="DE294">
            <v>-2439.6653200839646</v>
          </cell>
          <cell r="DF294">
            <v>-34.465339999995194</v>
          </cell>
          <cell r="DG294">
            <v>-15.016979999956675</v>
          </cell>
          <cell r="DH294">
            <v>-424.65876999998</v>
          </cell>
          <cell r="DI294">
            <v>-435.4028699999908</v>
          </cell>
          <cell r="DJ294">
            <v>-677.41312548395945</v>
          </cell>
          <cell r="DK294">
            <v>-340.89427599997725</v>
          </cell>
          <cell r="DL294">
            <v>44.765387399995234</v>
          </cell>
          <cell r="DM294">
            <v>374.42794999998296</v>
          </cell>
          <cell r="DN294">
            <v>-408.06077600002754</v>
          </cell>
          <cell r="DO294">
            <v>-399.06618000002345</v>
          </cell>
          <cell r="DP294">
            <v>-77.040350000024773</v>
          </cell>
          <cell r="DQ294">
            <v>-46.839990000007674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</row>
        <row r="295"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</row>
        <row r="296"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</row>
        <row r="297"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</row>
        <row r="298"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0</v>
          </cell>
          <cell r="DB298">
            <v>0</v>
          </cell>
          <cell r="DC298">
            <v>0</v>
          </cell>
          <cell r="DD298">
            <v>0</v>
          </cell>
          <cell r="DE298">
            <v>0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</row>
        <row r="299"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</row>
        <row r="300"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  <cell r="CY300">
            <v>0</v>
          </cell>
          <cell r="CZ300">
            <v>0</v>
          </cell>
          <cell r="DA300">
            <v>0</v>
          </cell>
          <cell r="DB300">
            <v>0</v>
          </cell>
          <cell r="DC300">
            <v>0</v>
          </cell>
          <cell r="DD300">
            <v>0</v>
          </cell>
          <cell r="DE300">
            <v>0</v>
          </cell>
          <cell r="DF300">
            <v>0</v>
          </cell>
          <cell r="DG300">
            <v>0</v>
          </cell>
          <cell r="DH300">
            <v>0</v>
          </cell>
          <cell r="DI300">
            <v>0</v>
          </cell>
          <cell r="DJ300">
            <v>0</v>
          </cell>
          <cell r="DK300">
            <v>0</v>
          </cell>
          <cell r="DL300">
            <v>0</v>
          </cell>
          <cell r="DM300">
            <v>0</v>
          </cell>
          <cell r="DN300">
            <v>0</v>
          </cell>
          <cell r="DO300">
            <v>0</v>
          </cell>
          <cell r="DP300">
            <v>0</v>
          </cell>
          <cell r="DQ300">
            <v>0</v>
          </cell>
          <cell r="DR300">
            <v>0</v>
          </cell>
          <cell r="DS300">
            <v>0</v>
          </cell>
          <cell r="DT300">
            <v>0</v>
          </cell>
          <cell r="DU300">
            <v>0</v>
          </cell>
          <cell r="DV300">
            <v>0</v>
          </cell>
          <cell r="DW300">
            <v>0</v>
          </cell>
          <cell r="DX300">
            <v>0</v>
          </cell>
          <cell r="DY300">
            <v>0</v>
          </cell>
          <cell r="DZ300">
            <v>0</v>
          </cell>
          <cell r="EA300">
            <v>0</v>
          </cell>
          <cell r="EB300">
            <v>0</v>
          </cell>
          <cell r="EC300">
            <v>0</v>
          </cell>
          <cell r="ED300">
            <v>0</v>
          </cell>
        </row>
        <row r="301"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P301">
            <v>0</v>
          </cell>
          <cell r="CQ301">
            <v>0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0</v>
          </cell>
          <cell r="CZ301">
            <v>0</v>
          </cell>
          <cell r="DA301">
            <v>0</v>
          </cell>
          <cell r="DB301">
            <v>0</v>
          </cell>
          <cell r="DC301">
            <v>0</v>
          </cell>
          <cell r="DD301">
            <v>0</v>
          </cell>
          <cell r="DE301">
            <v>0</v>
          </cell>
          <cell r="DF301">
            <v>0</v>
          </cell>
          <cell r="DG301">
            <v>0</v>
          </cell>
          <cell r="DH301">
            <v>0</v>
          </cell>
          <cell r="DI301">
            <v>0</v>
          </cell>
          <cell r="DJ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0</v>
          </cell>
          <cell r="DP301">
            <v>0</v>
          </cell>
          <cell r="DQ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</row>
        <row r="302">
          <cell r="F302">
            <v>110.15000000002328</v>
          </cell>
          <cell r="G302">
            <v>0</v>
          </cell>
          <cell r="H302">
            <v>22</v>
          </cell>
          <cell r="I302">
            <v>88.099999999976717</v>
          </cell>
          <cell r="J302">
            <v>132.21999999997206</v>
          </cell>
          <cell r="K302">
            <v>88.090000000025611</v>
          </cell>
          <cell r="L302">
            <v>-110.11999999999534</v>
          </cell>
          <cell r="M302">
            <v>-264.36999999999534</v>
          </cell>
          <cell r="N302">
            <v>132.17999999999302</v>
          </cell>
          <cell r="O302">
            <v>154.25</v>
          </cell>
          <cell r="P302">
            <v>1189.2999999999884</v>
          </cell>
          <cell r="Q302">
            <v>198.22000000003027</v>
          </cell>
          <cell r="R302">
            <v>1013.9000000003725</v>
          </cell>
          <cell r="S302">
            <v>154.31000000005588</v>
          </cell>
          <cell r="T302">
            <v>-3.9999999979045242E-2</v>
          </cell>
          <cell r="U302">
            <v>132.28000000002794</v>
          </cell>
          <cell r="V302">
            <v>132.25</v>
          </cell>
          <cell r="W302">
            <v>88.159999999974389</v>
          </cell>
          <cell r="X302">
            <v>132.26000000000931</v>
          </cell>
          <cell r="Y302">
            <v>-132.29999999998836</v>
          </cell>
          <cell r="Z302">
            <v>66.080000000016298</v>
          </cell>
          <cell r="AA302">
            <v>-22.059999999997672</v>
          </cell>
          <cell r="AB302">
            <v>220.40000000002328</v>
          </cell>
          <cell r="AC302">
            <v>66.159999999974389</v>
          </cell>
          <cell r="AD302">
            <v>176.40000000002328</v>
          </cell>
          <cell r="AE302">
            <v>860.13999999919906</v>
          </cell>
          <cell r="AF302">
            <v>44.200000000011642</v>
          </cell>
          <cell r="AG302">
            <v>-22.040000000037253</v>
          </cell>
          <cell r="AH302">
            <v>154.34000000002561</v>
          </cell>
          <cell r="AI302">
            <v>-22.049999999988358</v>
          </cell>
          <cell r="AJ302">
            <v>22.049999999988358</v>
          </cell>
          <cell r="AK302">
            <v>242.60000000000582</v>
          </cell>
          <cell r="AL302">
            <v>110.25</v>
          </cell>
          <cell r="AM302">
            <v>22.080000000016298</v>
          </cell>
          <cell r="AN302">
            <v>44.099999999976717</v>
          </cell>
          <cell r="AO302">
            <v>198.43000000005122</v>
          </cell>
          <cell r="AP302">
            <v>88.220000000030268</v>
          </cell>
          <cell r="AQ302">
            <v>-22.039999999979045</v>
          </cell>
          <cell r="AR302">
            <v>1235.9799999995157</v>
          </cell>
          <cell r="AS302">
            <v>88.25</v>
          </cell>
          <cell r="AT302">
            <v>-22.059999999997672</v>
          </cell>
          <cell r="AU302">
            <v>-44.189999999944121</v>
          </cell>
          <cell r="AV302">
            <v>-22.059999999997672</v>
          </cell>
          <cell r="AW302">
            <v>-44.080000000016298</v>
          </cell>
          <cell r="AX302">
            <v>66.220000000001164</v>
          </cell>
          <cell r="AY302">
            <v>44.139999999984866</v>
          </cell>
          <cell r="AZ302">
            <v>220.68000000005122</v>
          </cell>
          <cell r="BA302">
            <v>66.200000000011642</v>
          </cell>
          <cell r="BB302">
            <v>309</v>
          </cell>
          <cell r="BC302">
            <v>242.78000000002794</v>
          </cell>
          <cell r="BD302">
            <v>331.09999999997672</v>
          </cell>
          <cell r="BE302">
            <v>507.87000000011176</v>
          </cell>
          <cell r="BF302">
            <v>132.53000000002794</v>
          </cell>
          <cell r="BG302">
            <v>-154.58999999999651</v>
          </cell>
          <cell r="BH302">
            <v>-44.159999999974389</v>
          </cell>
          <cell r="BI302">
            <v>-66.310000000055879</v>
          </cell>
          <cell r="BJ302">
            <v>88.349999999976717</v>
          </cell>
          <cell r="BK302">
            <v>22.059999999997672</v>
          </cell>
          <cell r="BL302">
            <v>110.41000000000349</v>
          </cell>
          <cell r="BM302">
            <v>132.54000000003725</v>
          </cell>
          <cell r="BN302">
            <v>66.21999999997206</v>
          </cell>
          <cell r="BO302">
            <v>110.44000000000233</v>
          </cell>
          <cell r="BP302">
            <v>110.40999999997439</v>
          </cell>
          <cell r="BQ302">
            <v>-3.0000000027939677E-2</v>
          </cell>
          <cell r="BR302">
            <v>1480.8799999994226</v>
          </cell>
          <cell r="BS302">
            <v>88.430000000051223</v>
          </cell>
          <cell r="BT302">
            <v>132.55999999999767</v>
          </cell>
          <cell r="BU302">
            <v>132.65999999997439</v>
          </cell>
          <cell r="BV302">
            <v>-66.269999999989523</v>
          </cell>
          <cell r="BW302">
            <v>110.5</v>
          </cell>
          <cell r="BX302">
            <v>110.48999999999069</v>
          </cell>
          <cell r="BY302">
            <v>-44.179999999993015</v>
          </cell>
          <cell r="BZ302">
            <v>331.56000000005588</v>
          </cell>
          <cell r="CA302">
            <v>331.5</v>
          </cell>
          <cell r="CB302">
            <v>198.88000000000466</v>
          </cell>
          <cell r="CC302">
            <v>66.340000000025611</v>
          </cell>
          <cell r="CD302">
            <v>88.410000000032596</v>
          </cell>
          <cell r="CE302">
            <v>7.0000000298023224E-2</v>
          </cell>
          <cell r="CF302">
            <v>-22.049999999988358</v>
          </cell>
          <cell r="CG302">
            <v>66.35999999998603</v>
          </cell>
          <cell r="CH302">
            <v>3.0000000027939677E-2</v>
          </cell>
          <cell r="CI302">
            <v>66.350000000005821</v>
          </cell>
          <cell r="CJ302">
            <v>-44.21999999997206</v>
          </cell>
          <cell r="CK302">
            <v>-88.459999999991851</v>
          </cell>
          <cell r="CL302">
            <v>66.239999999990687</v>
          </cell>
          <cell r="CM302">
            <v>-88.5</v>
          </cell>
          <cell r="CN302">
            <v>88.5</v>
          </cell>
          <cell r="CO302">
            <v>66.409999999974389</v>
          </cell>
          <cell r="CP302">
            <v>-66.370000000053551</v>
          </cell>
          <cell r="CQ302">
            <v>-44.21999999997206</v>
          </cell>
          <cell r="CR302">
            <v>1189.6299999970943</v>
          </cell>
          <cell r="CS302">
            <v>297.40000000002328</v>
          </cell>
          <cell r="CT302">
            <v>-148.79999999993015</v>
          </cell>
          <cell r="CU302">
            <v>148.65000000002328</v>
          </cell>
          <cell r="CV302">
            <v>-99.100000000093132</v>
          </cell>
          <cell r="CW302">
            <v>396.60000000009313</v>
          </cell>
          <cell r="CX302">
            <v>-247.87999999988824</v>
          </cell>
          <cell r="CY302">
            <v>347</v>
          </cell>
          <cell r="CZ302">
            <v>297.62000000011176</v>
          </cell>
          <cell r="DA302">
            <v>0</v>
          </cell>
          <cell r="DB302">
            <v>49.600000000093132</v>
          </cell>
          <cell r="DC302">
            <v>49.439999999944121</v>
          </cell>
          <cell r="DD302">
            <v>99.099999999976717</v>
          </cell>
          <cell r="DE302">
            <v>-545.81000000145286</v>
          </cell>
          <cell r="DF302">
            <v>49.700000000069849</v>
          </cell>
          <cell r="DG302">
            <v>-99.200000000069849</v>
          </cell>
          <cell r="DH302">
            <v>-99.310000000055879</v>
          </cell>
          <cell r="DI302">
            <v>-49.550000000046566</v>
          </cell>
          <cell r="DJ302">
            <v>-99.300000000046566</v>
          </cell>
          <cell r="DK302">
            <v>0</v>
          </cell>
          <cell r="DL302">
            <v>99.239999999990687</v>
          </cell>
          <cell r="DM302">
            <v>-49.700000000069849</v>
          </cell>
          <cell r="DN302">
            <v>-49.650000000023283</v>
          </cell>
          <cell r="DO302">
            <v>6.0000000055879354E-2</v>
          </cell>
          <cell r="DP302">
            <v>-148.90000000002328</v>
          </cell>
          <cell r="DQ302">
            <v>-99.200000000069849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0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</row>
        <row r="304">
          <cell r="F304">
            <v>82.880000000004657</v>
          </cell>
          <cell r="G304">
            <v>-4.0000000008149073E-2</v>
          </cell>
          <cell r="H304">
            <v>33.120000000024447</v>
          </cell>
          <cell r="I304">
            <v>49.739999999990687</v>
          </cell>
          <cell r="J304">
            <v>149.08999999999651</v>
          </cell>
          <cell r="K304">
            <v>66.329999999987194</v>
          </cell>
          <cell r="L304">
            <v>-66.260000000009313</v>
          </cell>
          <cell r="M304">
            <v>-198.82999999998719</v>
          </cell>
          <cell r="N304">
            <v>99.440000000002328</v>
          </cell>
          <cell r="O304">
            <v>115.97000000000116</v>
          </cell>
          <cell r="P304">
            <v>894.81999999997788</v>
          </cell>
          <cell r="Q304">
            <v>149.16000000000349</v>
          </cell>
          <cell r="R304">
            <v>746.15999999968335</v>
          </cell>
          <cell r="S304">
            <v>116.0800000000163</v>
          </cell>
          <cell r="T304">
            <v>-1.9999999989522621E-2</v>
          </cell>
          <cell r="U304">
            <v>82.920000000012806</v>
          </cell>
          <cell r="V304">
            <v>99.5</v>
          </cell>
          <cell r="W304">
            <v>33.139999999984866</v>
          </cell>
          <cell r="X304">
            <v>116.06999999997788</v>
          </cell>
          <cell r="Y304">
            <v>-99.510000000009313</v>
          </cell>
          <cell r="Z304">
            <v>49.730000000010477</v>
          </cell>
          <cell r="AA304">
            <v>16.589999999996508</v>
          </cell>
          <cell r="AB304">
            <v>149.23999999999069</v>
          </cell>
          <cell r="AC304">
            <v>49.790000000008149</v>
          </cell>
          <cell r="AD304">
            <v>132.63000000000466</v>
          </cell>
          <cell r="AE304">
            <v>647.14000000013039</v>
          </cell>
          <cell r="AF304">
            <v>33.209999999991851</v>
          </cell>
          <cell r="AG304">
            <v>-16.579999999987194</v>
          </cell>
          <cell r="AH304">
            <v>99.559999999997672</v>
          </cell>
          <cell r="AI304">
            <v>-33.190000000002328</v>
          </cell>
          <cell r="AJ304">
            <v>49.790000000008149</v>
          </cell>
          <cell r="AK304">
            <v>182.51999999998952</v>
          </cell>
          <cell r="AL304">
            <v>82.940000000002328</v>
          </cell>
          <cell r="AM304">
            <v>16.589999999996508</v>
          </cell>
          <cell r="AN304">
            <v>16.610000000015134</v>
          </cell>
          <cell r="AO304">
            <v>165.91000000000349</v>
          </cell>
          <cell r="AP304">
            <v>66.39000000001397</v>
          </cell>
          <cell r="AQ304">
            <v>-16.60999999998603</v>
          </cell>
          <cell r="AR304">
            <v>962.97999999998137</v>
          </cell>
          <cell r="AS304">
            <v>66.39000000001397</v>
          </cell>
          <cell r="AT304">
            <v>-16.580000000016298</v>
          </cell>
          <cell r="AU304">
            <v>-33.190000000002328</v>
          </cell>
          <cell r="AV304">
            <v>16.620000000024447</v>
          </cell>
          <cell r="AW304">
            <v>-49.790000000008149</v>
          </cell>
          <cell r="AX304">
            <v>49.809999999997672</v>
          </cell>
          <cell r="AY304">
            <v>49.799999999988358</v>
          </cell>
          <cell r="AZ304">
            <v>166.00999999998021</v>
          </cell>
          <cell r="BA304">
            <v>49.809999999997672</v>
          </cell>
          <cell r="BB304">
            <v>232.45000000001164</v>
          </cell>
          <cell r="BC304">
            <v>182.64000000001397</v>
          </cell>
          <cell r="BD304">
            <v>249.00999999998021</v>
          </cell>
          <cell r="BE304">
            <v>515.03999999957159</v>
          </cell>
          <cell r="BF304">
            <v>99.669999999983702</v>
          </cell>
          <cell r="BG304">
            <v>-116.27999999999884</v>
          </cell>
          <cell r="BH304">
            <v>-16.600000000005821</v>
          </cell>
          <cell r="BI304">
            <v>-33.260000000009313</v>
          </cell>
          <cell r="BJ304">
            <v>83.110000000015134</v>
          </cell>
          <cell r="BK304">
            <v>33.200000000011642</v>
          </cell>
          <cell r="BL304">
            <v>99.669999999983702</v>
          </cell>
          <cell r="BM304">
            <v>99.670000000012806</v>
          </cell>
          <cell r="BN304">
            <v>83.10999999998603</v>
          </cell>
          <cell r="BO304">
            <v>99.659999999974389</v>
          </cell>
          <cell r="BP304">
            <v>83.059999999997672</v>
          </cell>
          <cell r="BQ304">
            <v>2.9999999998835847E-2</v>
          </cell>
          <cell r="BR304">
            <v>1097.2299999999814</v>
          </cell>
          <cell r="BS304">
            <v>66.5</v>
          </cell>
          <cell r="BT304">
            <v>99.75</v>
          </cell>
          <cell r="BU304">
            <v>99.75</v>
          </cell>
          <cell r="BV304">
            <v>-49.879999999975553</v>
          </cell>
          <cell r="BW304">
            <v>49.870000000024447</v>
          </cell>
          <cell r="BX304">
            <v>83.129999999975553</v>
          </cell>
          <cell r="BY304">
            <v>-16.629999999975553</v>
          </cell>
          <cell r="BZ304">
            <v>249.37000000002445</v>
          </cell>
          <cell r="CA304">
            <v>249.37000000002445</v>
          </cell>
          <cell r="CB304">
            <v>149.62999999997555</v>
          </cell>
          <cell r="CC304">
            <v>49.870000000024447</v>
          </cell>
          <cell r="CD304">
            <v>66.5</v>
          </cell>
          <cell r="CE304">
            <v>66.470000000204891</v>
          </cell>
          <cell r="CF304">
            <v>-16.619999999995343</v>
          </cell>
          <cell r="CG304">
            <v>49.919999999983702</v>
          </cell>
          <cell r="CH304">
            <v>33.279999999998836</v>
          </cell>
          <cell r="CI304">
            <v>49.910000000003492</v>
          </cell>
          <cell r="CJ304">
            <v>-16.620000000024447</v>
          </cell>
          <cell r="CK304">
            <v>-66.579999999987194</v>
          </cell>
          <cell r="CL304">
            <v>49.89000000001397</v>
          </cell>
          <cell r="CM304">
            <v>-66.579999999987194</v>
          </cell>
          <cell r="CN304">
            <v>66.540000000008149</v>
          </cell>
          <cell r="CO304">
            <v>66.570000000006985</v>
          </cell>
          <cell r="CP304">
            <v>-49.920000000012806</v>
          </cell>
          <cell r="CQ304">
            <v>-33.319999999977881</v>
          </cell>
          <cell r="CR304">
            <v>382.62000000011176</v>
          </cell>
          <cell r="CS304">
            <v>99.839999999996508</v>
          </cell>
          <cell r="CT304">
            <v>-49.970000000001164</v>
          </cell>
          <cell r="CU304">
            <v>49.920000000012806</v>
          </cell>
          <cell r="CV304">
            <v>-33.28000000002794</v>
          </cell>
          <cell r="CW304">
            <v>116.52999999999884</v>
          </cell>
          <cell r="CX304">
            <v>-83.279999999998836</v>
          </cell>
          <cell r="CY304">
            <v>116.5</v>
          </cell>
          <cell r="CZ304">
            <v>99.85999999998603</v>
          </cell>
          <cell r="DA304">
            <v>-2.0000000018626451E-2</v>
          </cell>
          <cell r="DB304">
            <v>16.620000000024447</v>
          </cell>
          <cell r="DC304">
            <v>16.620000000024447</v>
          </cell>
          <cell r="DD304">
            <v>33.279999999998836</v>
          </cell>
          <cell r="DE304">
            <v>-166.48999999975786</v>
          </cell>
          <cell r="DF304">
            <v>16.660000000003492</v>
          </cell>
          <cell r="DG304">
            <v>-33.299999999988358</v>
          </cell>
          <cell r="DH304">
            <v>-33.329999999987194</v>
          </cell>
          <cell r="DI304">
            <v>-16.649999999994179</v>
          </cell>
          <cell r="DJ304">
            <v>-16.649999999994179</v>
          </cell>
          <cell r="DK304">
            <v>1.9999999989522621E-2</v>
          </cell>
          <cell r="DL304">
            <v>33.309999999997672</v>
          </cell>
          <cell r="DM304">
            <v>-16.629999999975553</v>
          </cell>
          <cell r="DN304">
            <v>-16.660000000003492</v>
          </cell>
          <cell r="DO304">
            <v>1.9999999989522621E-2</v>
          </cell>
          <cell r="DP304">
            <v>-49.959999999991851</v>
          </cell>
          <cell r="DQ304">
            <v>-33.320000000006985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</row>
        <row r="305"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</row>
        <row r="306">
          <cell r="F306">
            <v>-1504.0999999999767</v>
          </cell>
          <cell r="G306">
            <v>-1253.75</v>
          </cell>
          <cell r="H306">
            <v>-1384.2900000000081</v>
          </cell>
          <cell r="I306">
            <v>-1195.5939999999973</v>
          </cell>
          <cell r="J306">
            <v>-1168.4200000000128</v>
          </cell>
          <cell r="K306">
            <v>-1116</v>
          </cell>
          <cell r="L306">
            <v>-1204.3700000000099</v>
          </cell>
          <cell r="M306">
            <v>-1329.6549999999988</v>
          </cell>
          <cell r="N306">
            <v>-1222.640000000014</v>
          </cell>
          <cell r="O306">
            <v>-1374.5500000000175</v>
          </cell>
          <cell r="P306">
            <v>-779.09999999997672</v>
          </cell>
          <cell r="Q306">
            <v>-1386.1499999999942</v>
          </cell>
          <cell r="R306">
            <v>-15165.395000000251</v>
          </cell>
          <cell r="S306">
            <v>-1469.0400000000081</v>
          </cell>
          <cell r="T306">
            <v>-1222.2140000000072</v>
          </cell>
          <cell r="U306">
            <v>-1354.8699999999953</v>
          </cell>
          <cell r="V306">
            <v>-1138.8500000000058</v>
          </cell>
          <cell r="W306">
            <v>-1229.7699999999895</v>
          </cell>
          <cell r="X306">
            <v>-1086.6600000000035</v>
          </cell>
          <cell r="Y306">
            <v>-1209.1759999999922</v>
          </cell>
          <cell r="Z306">
            <v>-1167.304999999993</v>
          </cell>
          <cell r="AA306">
            <v>-1240</v>
          </cell>
          <cell r="AB306">
            <v>-1397.7900000000081</v>
          </cell>
          <cell r="AC306">
            <v>-1252.859999999986</v>
          </cell>
          <cell r="AD306">
            <v>-1396.859999999986</v>
          </cell>
          <cell r="AE306">
            <v>-14813.875999999931</v>
          </cell>
          <cell r="AF306">
            <v>-1434.2699999999895</v>
          </cell>
          <cell r="AG306">
            <v>-1240.429999999993</v>
          </cell>
          <cell r="AH306">
            <v>-1289.6599999999744</v>
          </cell>
          <cell r="AI306">
            <v>-1195.4600000000064</v>
          </cell>
          <cell r="AJ306">
            <v>-1179.4599999999919</v>
          </cell>
          <cell r="AK306">
            <v>-1010.7599999999948</v>
          </cell>
          <cell r="AL306">
            <v>-1084.8759999999893</v>
          </cell>
          <cell r="AM306">
            <v>-1179.9949999999953</v>
          </cell>
          <cell r="AN306">
            <v>-1226.0650000000023</v>
          </cell>
          <cell r="AO306">
            <v>-1313.3499999999767</v>
          </cell>
          <cell r="AP306">
            <v>-1235.5499999999884</v>
          </cell>
          <cell r="AQ306">
            <v>-1424</v>
          </cell>
          <cell r="AR306">
            <v>-14286.654000000097</v>
          </cell>
          <cell r="AS306">
            <v>-1375.1600000000035</v>
          </cell>
          <cell r="AT306">
            <v>-1158.7899999999936</v>
          </cell>
          <cell r="AU306">
            <v>-1324.2799999999988</v>
          </cell>
          <cell r="AV306">
            <v>-1150.7560000000085</v>
          </cell>
          <cell r="AW306">
            <v>-1242.6149999999907</v>
          </cell>
          <cell r="AX306">
            <v>-1099.4940000000061</v>
          </cell>
          <cell r="AY306">
            <v>-1086.9340000000084</v>
          </cell>
          <cell r="AZ306">
            <v>-1078.7550000000047</v>
          </cell>
          <cell r="BA306">
            <v>-1188.1300000000047</v>
          </cell>
          <cell r="BB306">
            <v>-1216.3600000000151</v>
          </cell>
          <cell r="BC306">
            <v>-1149.2999999999884</v>
          </cell>
          <cell r="BD306">
            <v>-1216.0799999999872</v>
          </cell>
          <cell r="BE306">
            <v>-14492.450000000186</v>
          </cell>
          <cell r="BF306">
            <v>-1361.6600000000035</v>
          </cell>
          <cell r="BG306">
            <v>-1203.7300000000105</v>
          </cell>
          <cell r="BH306">
            <v>-1292.640000000014</v>
          </cell>
          <cell r="BI306">
            <v>-1183.929999999993</v>
          </cell>
          <cell r="BJ306">
            <v>-1161.2700000000041</v>
          </cell>
          <cell r="BK306">
            <v>-1102.2700000000041</v>
          </cell>
          <cell r="BL306">
            <v>-1064.6300000000047</v>
          </cell>
          <cell r="BM306">
            <v>-1120.1649999999936</v>
          </cell>
          <cell r="BN306">
            <v>-1161.0449999999983</v>
          </cell>
          <cell r="BO306">
            <v>-1324.7300000000105</v>
          </cell>
          <cell r="BP306">
            <v>-1174.9400000000023</v>
          </cell>
          <cell r="BQ306">
            <v>-1341.4400000000023</v>
          </cell>
          <cell r="BR306">
            <v>-14132.139000000199</v>
          </cell>
          <cell r="BS306">
            <v>-1375.9599999999919</v>
          </cell>
          <cell r="BT306">
            <v>-1109.8549999999959</v>
          </cell>
          <cell r="BU306">
            <v>-1213.0200000000186</v>
          </cell>
          <cell r="BV306">
            <v>-1174.8700000000099</v>
          </cell>
          <cell r="BW306">
            <v>-1167.4100000000035</v>
          </cell>
          <cell r="BX306">
            <v>-1064.9300000000076</v>
          </cell>
          <cell r="BY306">
            <v>-1140.8300000000017</v>
          </cell>
          <cell r="BZ306">
            <v>-1024.0800000000017</v>
          </cell>
          <cell r="CA306">
            <v>-1045.8640000000014</v>
          </cell>
          <cell r="CB306">
            <v>-1275.0199999999895</v>
          </cell>
          <cell r="CC306">
            <v>-1210.9400000000023</v>
          </cell>
          <cell r="CD306">
            <v>-1329.359999999986</v>
          </cell>
          <cell r="CE306">
            <v>-14599.9720000003</v>
          </cell>
          <cell r="CF306">
            <v>-1404.7399999999907</v>
          </cell>
          <cell r="CG306">
            <v>-1174.820000000007</v>
          </cell>
          <cell r="CH306">
            <v>-1229.1100000000151</v>
          </cell>
          <cell r="CI306">
            <v>-1095.2359999999899</v>
          </cell>
          <cell r="CJ306">
            <v>-1194.9800000000105</v>
          </cell>
          <cell r="CK306">
            <v>-1171.3300000000017</v>
          </cell>
          <cell r="CL306">
            <v>-1088.7360000000044</v>
          </cell>
          <cell r="CM306">
            <v>-1222.9300000000076</v>
          </cell>
          <cell r="CN306">
            <v>-1148.320000000007</v>
          </cell>
          <cell r="CO306">
            <v>-1293.0799999999872</v>
          </cell>
          <cell r="CP306">
            <v>-1224.2099999999919</v>
          </cell>
          <cell r="CQ306">
            <v>-1352.4800000000105</v>
          </cell>
          <cell r="CR306">
            <v>-13845.019999999786</v>
          </cell>
          <cell r="CS306">
            <v>-1257.4200000000128</v>
          </cell>
          <cell r="CT306">
            <v>-1103.1199999999953</v>
          </cell>
          <cell r="CU306">
            <v>-1163.1300000000047</v>
          </cell>
          <cell r="CV306">
            <v>-1129.8100000000122</v>
          </cell>
          <cell r="CW306">
            <v>-1096.5439999999944</v>
          </cell>
          <cell r="CX306">
            <v>-1148.5400000000081</v>
          </cell>
          <cell r="CY306">
            <v>-1037.9200000000128</v>
          </cell>
          <cell r="CZ306">
            <v>-1081.0899999999965</v>
          </cell>
          <cell r="DA306">
            <v>-1159.1299999999901</v>
          </cell>
          <cell r="DB306">
            <v>-1288.1600000000035</v>
          </cell>
          <cell r="DC306">
            <v>-1116.3159999999916</v>
          </cell>
          <cell r="DD306">
            <v>-1263.8399999999965</v>
          </cell>
          <cell r="DE306">
            <v>-13243.024999999674</v>
          </cell>
          <cell r="DF306">
            <v>-1146.6000000000058</v>
          </cell>
          <cell r="DG306">
            <v>-1048.5100000000093</v>
          </cell>
          <cell r="DH306">
            <v>-1143.5599999999977</v>
          </cell>
          <cell r="DI306">
            <v>-1060.6560000000027</v>
          </cell>
          <cell r="DJ306">
            <v>-1114.2799999999988</v>
          </cell>
          <cell r="DK306">
            <v>-1055.3540000000066</v>
          </cell>
          <cell r="DL306">
            <v>-1050.109999999986</v>
          </cell>
          <cell r="DM306">
            <v>-1112.2900000000081</v>
          </cell>
          <cell r="DN306">
            <v>-1087.5739999999932</v>
          </cell>
          <cell r="DO306">
            <v>-1153.1399999999994</v>
          </cell>
          <cell r="DP306">
            <v>-1090.5760000000009</v>
          </cell>
          <cell r="DQ306">
            <v>-1180.375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</row>
        <row r="307"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</row>
        <row r="308">
          <cell r="F308">
            <v>107.70000000001164</v>
          </cell>
          <cell r="G308">
            <v>-1.9999999960418791E-2</v>
          </cell>
          <cell r="H308">
            <v>43.060000000055879</v>
          </cell>
          <cell r="I308">
            <v>64.659999999974389</v>
          </cell>
          <cell r="J308">
            <v>193.9199999999837</v>
          </cell>
          <cell r="K308">
            <v>86.189999999973224</v>
          </cell>
          <cell r="L308">
            <v>-86.180000000022119</v>
          </cell>
          <cell r="M308">
            <v>-258.5800000000163</v>
          </cell>
          <cell r="N308">
            <v>129.31000000005588</v>
          </cell>
          <cell r="O308">
            <v>150.82000000000698</v>
          </cell>
          <cell r="P308">
            <v>1163.4400000000023</v>
          </cell>
          <cell r="Q308">
            <v>193.90000000002328</v>
          </cell>
          <cell r="R308">
            <v>970.03000000072643</v>
          </cell>
          <cell r="S308">
            <v>150.94000000000233</v>
          </cell>
          <cell r="T308">
            <v>0</v>
          </cell>
          <cell r="U308">
            <v>107.76999999996042</v>
          </cell>
          <cell r="V308">
            <v>129.30000000004657</v>
          </cell>
          <cell r="W308">
            <v>43.119999999995343</v>
          </cell>
          <cell r="X308">
            <v>150.95999999999185</v>
          </cell>
          <cell r="Y308">
            <v>-129.37999999997555</v>
          </cell>
          <cell r="Z308">
            <v>64.660000000032596</v>
          </cell>
          <cell r="AA308">
            <v>21.599999999976717</v>
          </cell>
          <cell r="AB308">
            <v>194</v>
          </cell>
          <cell r="AC308">
            <v>64.650000000023283</v>
          </cell>
          <cell r="AD308">
            <v>172.40999999997439</v>
          </cell>
          <cell r="AE308">
            <v>841.33000000007451</v>
          </cell>
          <cell r="AF308">
            <v>43.130000000004657</v>
          </cell>
          <cell r="AG308">
            <v>-21.600000000034925</v>
          </cell>
          <cell r="AH308">
            <v>129.46999999997206</v>
          </cell>
          <cell r="AI308">
            <v>-43.169999999983702</v>
          </cell>
          <cell r="AJ308">
            <v>64.75</v>
          </cell>
          <cell r="AK308">
            <v>237.35000000000582</v>
          </cell>
          <cell r="AL308">
            <v>107.85999999998603</v>
          </cell>
          <cell r="AM308">
            <v>21.5</v>
          </cell>
          <cell r="AN308">
            <v>21.559999999997672</v>
          </cell>
          <cell r="AO308">
            <v>215.74000000004889</v>
          </cell>
          <cell r="AP308">
            <v>86.370000000053551</v>
          </cell>
          <cell r="AQ308">
            <v>-21.629999999946449</v>
          </cell>
          <cell r="AR308">
            <v>1251.9599999999627</v>
          </cell>
          <cell r="AS308">
            <v>86.340000000025611</v>
          </cell>
          <cell r="AT308">
            <v>-21.599999999976717</v>
          </cell>
          <cell r="AU308">
            <v>-43.159999999974389</v>
          </cell>
          <cell r="AV308">
            <v>21.600000000005821</v>
          </cell>
          <cell r="AW308">
            <v>-64.78000000002794</v>
          </cell>
          <cell r="AX308">
            <v>64.789999999979045</v>
          </cell>
          <cell r="AY308">
            <v>64.75</v>
          </cell>
          <cell r="AZ308">
            <v>215.8300000000163</v>
          </cell>
          <cell r="BA308">
            <v>64.71999999997206</v>
          </cell>
          <cell r="BB308">
            <v>302.22000000003027</v>
          </cell>
          <cell r="BC308">
            <v>237.46999999997206</v>
          </cell>
          <cell r="BD308">
            <v>323.78000000002794</v>
          </cell>
          <cell r="BE308">
            <v>669.62999999988824</v>
          </cell>
          <cell r="BF308">
            <v>129.68000000005122</v>
          </cell>
          <cell r="BG308">
            <v>-151.22000000000116</v>
          </cell>
          <cell r="BH308">
            <v>-21.599999999976717</v>
          </cell>
          <cell r="BI308">
            <v>-43.220000000001164</v>
          </cell>
          <cell r="BJ308">
            <v>108</v>
          </cell>
          <cell r="BK308">
            <v>43.190000000002328</v>
          </cell>
          <cell r="BL308">
            <v>129.55999999999767</v>
          </cell>
          <cell r="BM308">
            <v>129.56999999994878</v>
          </cell>
          <cell r="BN308">
            <v>108.02999999996973</v>
          </cell>
          <cell r="BO308">
            <v>129.59999999997672</v>
          </cell>
          <cell r="BP308">
            <v>108.06999999994878</v>
          </cell>
          <cell r="BQ308">
            <v>-3.0000000027939677E-2</v>
          </cell>
          <cell r="BR308">
            <v>1426.9399999999441</v>
          </cell>
          <cell r="BS308">
            <v>86.5</v>
          </cell>
          <cell r="BT308">
            <v>129.74000000004889</v>
          </cell>
          <cell r="BU308">
            <v>129.75</v>
          </cell>
          <cell r="BV308">
            <v>-64.820000000006985</v>
          </cell>
          <cell r="BW308">
            <v>64.840000000025611</v>
          </cell>
          <cell r="BX308">
            <v>108.10000000000582</v>
          </cell>
          <cell r="BY308">
            <v>-21.590000000025611</v>
          </cell>
          <cell r="BZ308">
            <v>324.30999999999767</v>
          </cell>
          <cell r="CA308">
            <v>324.23999999999069</v>
          </cell>
          <cell r="CB308">
            <v>194.59000000002561</v>
          </cell>
          <cell r="CC308">
            <v>64.779999999969732</v>
          </cell>
          <cell r="CD308">
            <v>86.5</v>
          </cell>
          <cell r="CE308">
            <v>86.459999999497086</v>
          </cell>
          <cell r="CF308">
            <v>-21.619999999995343</v>
          </cell>
          <cell r="CG308">
            <v>64.880000000004657</v>
          </cell>
          <cell r="CH308">
            <v>43.28000000002794</v>
          </cell>
          <cell r="CI308">
            <v>64.869999999995343</v>
          </cell>
          <cell r="CJ308">
            <v>-21.659999999974389</v>
          </cell>
          <cell r="CK308">
            <v>-86.519999999989523</v>
          </cell>
          <cell r="CL308">
            <v>64.880000000004657</v>
          </cell>
          <cell r="CM308">
            <v>-86.539999999979045</v>
          </cell>
          <cell r="CN308">
            <v>86.519999999960419</v>
          </cell>
          <cell r="CO308">
            <v>86.5</v>
          </cell>
          <cell r="CP308">
            <v>-64.869999999995343</v>
          </cell>
          <cell r="CQ308">
            <v>-43.259999999951106</v>
          </cell>
          <cell r="CR308">
            <v>498.02999999886379</v>
          </cell>
          <cell r="CS308">
            <v>129.85999999998603</v>
          </cell>
          <cell r="CT308">
            <v>-64.929999999993015</v>
          </cell>
          <cell r="CU308">
            <v>64.959999999962747</v>
          </cell>
          <cell r="CV308">
            <v>-43.290000000008149</v>
          </cell>
          <cell r="CW308">
            <v>151.57000000000698</v>
          </cell>
          <cell r="CX308">
            <v>-108.23000000001048</v>
          </cell>
          <cell r="CY308">
            <v>151.54999999998836</v>
          </cell>
          <cell r="CZ308">
            <v>129.87000000002445</v>
          </cell>
          <cell r="DA308">
            <v>5.9999999997671694E-2</v>
          </cell>
          <cell r="DB308">
            <v>21.700000000011642</v>
          </cell>
          <cell r="DC308">
            <v>21.669999999983702</v>
          </cell>
          <cell r="DD308">
            <v>43.239999999990687</v>
          </cell>
          <cell r="DE308">
            <v>-428.33999999891967</v>
          </cell>
          <cell r="DF308">
            <v>42.819999999948777</v>
          </cell>
          <cell r="DG308">
            <v>-85.720000000030268</v>
          </cell>
          <cell r="DH308">
            <v>-85.64000000001397</v>
          </cell>
          <cell r="DI308">
            <v>-42.820000000006985</v>
          </cell>
          <cell r="DJ308">
            <v>-42.849999999976717</v>
          </cell>
          <cell r="DK308">
            <v>0</v>
          </cell>
          <cell r="DL308">
            <v>85.690000000002328</v>
          </cell>
          <cell r="DM308">
            <v>-42.819999999948777</v>
          </cell>
          <cell r="DN308">
            <v>-42.880000000004657</v>
          </cell>
          <cell r="DO308">
            <v>3.9999999979045242E-2</v>
          </cell>
          <cell r="DP308">
            <v>-128.5</v>
          </cell>
          <cell r="DQ308">
            <v>-85.659999999974389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</row>
        <row r="309"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P309">
            <v>0</v>
          </cell>
          <cell r="CQ309">
            <v>0</v>
          </cell>
          <cell r="CR309">
            <v>0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0</v>
          </cell>
          <cell r="CY309">
            <v>0</v>
          </cell>
          <cell r="CZ309">
            <v>0</v>
          </cell>
          <cell r="DA309">
            <v>0</v>
          </cell>
          <cell r="DB309">
            <v>0</v>
          </cell>
          <cell r="DC309">
            <v>0</v>
          </cell>
          <cell r="DD309">
            <v>0</v>
          </cell>
          <cell r="DE309">
            <v>0</v>
          </cell>
          <cell r="DF309">
            <v>0</v>
          </cell>
          <cell r="DG309">
            <v>0</v>
          </cell>
          <cell r="DH309">
            <v>0</v>
          </cell>
          <cell r="DI309">
            <v>0</v>
          </cell>
          <cell r="DJ309">
            <v>0</v>
          </cell>
          <cell r="DK309">
            <v>0</v>
          </cell>
          <cell r="DL309">
            <v>0</v>
          </cell>
          <cell r="DM309">
            <v>0</v>
          </cell>
          <cell r="DN309">
            <v>0</v>
          </cell>
          <cell r="DO309">
            <v>0</v>
          </cell>
          <cell r="DP309">
            <v>0</v>
          </cell>
          <cell r="DQ309">
            <v>0</v>
          </cell>
          <cell r="DR309">
            <v>0</v>
          </cell>
          <cell r="DS309">
            <v>0</v>
          </cell>
          <cell r="DT309">
            <v>0</v>
          </cell>
          <cell r="DU309">
            <v>0</v>
          </cell>
          <cell r="DV309">
            <v>0</v>
          </cell>
          <cell r="DW309">
            <v>0</v>
          </cell>
          <cell r="DX309">
            <v>0</v>
          </cell>
          <cell r="DY309">
            <v>0</v>
          </cell>
          <cell r="DZ309">
            <v>0</v>
          </cell>
          <cell r="EA309">
            <v>0</v>
          </cell>
          <cell r="EB309">
            <v>0</v>
          </cell>
          <cell r="EC309">
            <v>0</v>
          </cell>
          <cell r="ED309">
            <v>0</v>
          </cell>
        </row>
        <row r="310">
          <cell r="F310">
            <v>59.540000000008149</v>
          </cell>
          <cell r="G310">
            <v>0</v>
          </cell>
          <cell r="H310">
            <v>23.839999999996508</v>
          </cell>
          <cell r="I310">
            <v>35.770000000018626</v>
          </cell>
          <cell r="J310">
            <v>107.25</v>
          </cell>
          <cell r="K310">
            <v>47.649999999994179</v>
          </cell>
          <cell r="L310">
            <v>-47.660000000003492</v>
          </cell>
          <cell r="M310">
            <v>-131.07000000000698</v>
          </cell>
          <cell r="N310">
            <v>71.489999999990687</v>
          </cell>
          <cell r="O310">
            <v>83.410000000003492</v>
          </cell>
          <cell r="P310">
            <v>643.42999999999302</v>
          </cell>
          <cell r="Q310">
            <v>107.23000000001048</v>
          </cell>
          <cell r="R310">
            <v>536.64999999990687</v>
          </cell>
          <cell r="S310">
            <v>83.480000000010477</v>
          </cell>
          <cell r="T310">
            <v>0</v>
          </cell>
          <cell r="U310">
            <v>59.610000000015134</v>
          </cell>
          <cell r="V310">
            <v>71.549999999988358</v>
          </cell>
          <cell r="W310">
            <v>23.85999999998603</v>
          </cell>
          <cell r="X310">
            <v>83.489999999990687</v>
          </cell>
          <cell r="Y310">
            <v>-71.520000000018626</v>
          </cell>
          <cell r="Z310">
            <v>35.779999999998836</v>
          </cell>
          <cell r="AA310">
            <v>11.919999999983702</v>
          </cell>
          <cell r="AB310">
            <v>107.27999999999884</v>
          </cell>
          <cell r="AC310">
            <v>35.779999999998836</v>
          </cell>
          <cell r="AD310">
            <v>95.420000000012806</v>
          </cell>
          <cell r="AE310">
            <v>465.24000000022352</v>
          </cell>
          <cell r="AF310">
            <v>23.829999999987194</v>
          </cell>
          <cell r="AG310">
            <v>-11.940000000002328</v>
          </cell>
          <cell r="AH310">
            <v>71.570000000006985</v>
          </cell>
          <cell r="AI310">
            <v>-23.889999999984866</v>
          </cell>
          <cell r="AJ310">
            <v>35.809999999997672</v>
          </cell>
          <cell r="AK310">
            <v>131.26000000000931</v>
          </cell>
          <cell r="AL310">
            <v>59.639999999984866</v>
          </cell>
          <cell r="AM310">
            <v>11.940000000002328</v>
          </cell>
          <cell r="AN310">
            <v>11.919999999983702</v>
          </cell>
          <cell r="AO310">
            <v>119.29000000000815</v>
          </cell>
          <cell r="AP310">
            <v>47.760000000009313</v>
          </cell>
          <cell r="AQ310">
            <v>-11.950000000011642</v>
          </cell>
          <cell r="AR310">
            <v>704.29000000027008</v>
          </cell>
          <cell r="AS310">
            <v>47.720000000001164</v>
          </cell>
          <cell r="AT310">
            <v>-11.930000000022119</v>
          </cell>
          <cell r="AU310">
            <v>-23.899999999994179</v>
          </cell>
          <cell r="AV310">
            <v>11.919999999983702</v>
          </cell>
          <cell r="AW310">
            <v>-23.89000000001397</v>
          </cell>
          <cell r="AX310">
            <v>35.830000000016298</v>
          </cell>
          <cell r="AY310">
            <v>35.790000000008149</v>
          </cell>
          <cell r="AZ310">
            <v>119.37000000002445</v>
          </cell>
          <cell r="BA310">
            <v>35.809999999997672</v>
          </cell>
          <cell r="BB310">
            <v>167.16000000000349</v>
          </cell>
          <cell r="BC310">
            <v>131.30999999999767</v>
          </cell>
          <cell r="BD310">
            <v>179.09999999997672</v>
          </cell>
          <cell r="BE310">
            <v>358.38999999989755</v>
          </cell>
          <cell r="BF310">
            <v>71.670000000012806</v>
          </cell>
          <cell r="BG310">
            <v>-83.610000000015134</v>
          </cell>
          <cell r="BH310">
            <v>-11.920000000012806</v>
          </cell>
          <cell r="BI310">
            <v>-35.879999999975553</v>
          </cell>
          <cell r="BJ310">
            <v>59.730000000010477</v>
          </cell>
          <cell r="BK310">
            <v>23.889999999984866</v>
          </cell>
          <cell r="BL310">
            <v>71.690000000002328</v>
          </cell>
          <cell r="BM310">
            <v>71.699999999982538</v>
          </cell>
          <cell r="BN310">
            <v>59.709999999991851</v>
          </cell>
          <cell r="BO310">
            <v>71.699999999982538</v>
          </cell>
          <cell r="BP310">
            <v>59.739999999990687</v>
          </cell>
          <cell r="BQ310">
            <v>-2.9999999998835847E-2</v>
          </cell>
          <cell r="BR310">
            <v>800.85000000009313</v>
          </cell>
          <cell r="BS310">
            <v>47.830000000016298</v>
          </cell>
          <cell r="BT310">
            <v>71.700000000011642</v>
          </cell>
          <cell r="BU310">
            <v>71.720000000001164</v>
          </cell>
          <cell r="BV310">
            <v>-35.839999999996508</v>
          </cell>
          <cell r="BW310">
            <v>35.860000000015134</v>
          </cell>
          <cell r="BX310">
            <v>59.739999999990687</v>
          </cell>
          <cell r="BY310">
            <v>-12</v>
          </cell>
          <cell r="BZ310">
            <v>191.30000000001746</v>
          </cell>
          <cell r="CA310">
            <v>179.35000000000582</v>
          </cell>
          <cell r="CB310">
            <v>107.55999999999767</v>
          </cell>
          <cell r="CC310">
            <v>35.829999999987194</v>
          </cell>
          <cell r="CD310">
            <v>47.799999999988358</v>
          </cell>
          <cell r="CE310">
            <v>98.209999999962747</v>
          </cell>
          <cell r="CF310">
            <v>-24.759999999951106</v>
          </cell>
          <cell r="CG310">
            <v>73.869999999995343</v>
          </cell>
          <cell r="CH310">
            <v>49.239999999990687</v>
          </cell>
          <cell r="CI310">
            <v>73.940000000002328</v>
          </cell>
          <cell r="CJ310">
            <v>-24.669999999983702</v>
          </cell>
          <cell r="CK310">
            <v>-98.589999999967404</v>
          </cell>
          <cell r="CL310">
            <v>73.919999999983702</v>
          </cell>
          <cell r="CM310">
            <v>-98.659999999974389</v>
          </cell>
          <cell r="CN310">
            <v>98.599999999976717</v>
          </cell>
          <cell r="CO310">
            <v>98.619999999995343</v>
          </cell>
          <cell r="CP310">
            <v>-73.950000000011642</v>
          </cell>
          <cell r="CQ310">
            <v>-49.349999999976717</v>
          </cell>
          <cell r="CR310">
            <v>592.26000000024214</v>
          </cell>
          <cell r="CS310">
            <v>148.09999999997672</v>
          </cell>
          <cell r="CT310">
            <v>-73.970000000030268</v>
          </cell>
          <cell r="CU310">
            <v>74.019999999960419</v>
          </cell>
          <cell r="CV310">
            <v>-49.369999999995343</v>
          </cell>
          <cell r="CW310">
            <v>172.67999999999302</v>
          </cell>
          <cell r="CX310">
            <v>-123.28000000002794</v>
          </cell>
          <cell r="CY310">
            <v>172.70000000001164</v>
          </cell>
          <cell r="CZ310">
            <v>172.6600000000326</v>
          </cell>
          <cell r="DA310">
            <v>0</v>
          </cell>
          <cell r="DB310">
            <v>24.75</v>
          </cell>
          <cell r="DC310">
            <v>24.690000000002328</v>
          </cell>
          <cell r="DD310">
            <v>49.28000000002794</v>
          </cell>
          <cell r="DE310">
            <v>-246.74000000068918</v>
          </cell>
          <cell r="DF310">
            <v>24.689999999944121</v>
          </cell>
          <cell r="DG310">
            <v>-49.340000000025611</v>
          </cell>
          <cell r="DH310">
            <v>-49.340000000025611</v>
          </cell>
          <cell r="DI310">
            <v>-24.679999999993015</v>
          </cell>
          <cell r="DJ310">
            <v>-24.690000000002328</v>
          </cell>
          <cell r="DK310">
            <v>0</v>
          </cell>
          <cell r="DL310">
            <v>49.349999999976717</v>
          </cell>
          <cell r="DM310">
            <v>-24.619999999995343</v>
          </cell>
          <cell r="DN310">
            <v>-24.680000000051223</v>
          </cell>
          <cell r="DO310">
            <v>-3.0000000027939677E-2</v>
          </cell>
          <cell r="DP310">
            <v>-74.059999999997672</v>
          </cell>
          <cell r="DQ310">
            <v>-49.339999999967404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</row>
        <row r="311"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P311">
            <v>0</v>
          </cell>
          <cell r="CQ311">
            <v>0</v>
          </cell>
          <cell r="CR311">
            <v>0</v>
          </cell>
          <cell r="CS311">
            <v>0</v>
          </cell>
          <cell r="CT311">
            <v>0</v>
          </cell>
          <cell r="CU311">
            <v>0</v>
          </cell>
          <cell r="CV311">
            <v>0</v>
          </cell>
          <cell r="CW311">
            <v>0</v>
          </cell>
          <cell r="CX311">
            <v>0</v>
          </cell>
          <cell r="CY311">
            <v>0</v>
          </cell>
          <cell r="CZ311">
            <v>0</v>
          </cell>
          <cell r="DA311">
            <v>0</v>
          </cell>
          <cell r="DB311">
            <v>0</v>
          </cell>
          <cell r="DC311">
            <v>0</v>
          </cell>
          <cell r="DD311">
            <v>0</v>
          </cell>
          <cell r="DE311">
            <v>0</v>
          </cell>
          <cell r="DF311">
            <v>0</v>
          </cell>
          <cell r="DG311">
            <v>0</v>
          </cell>
          <cell r="DH311">
            <v>0</v>
          </cell>
          <cell r="DI311">
            <v>0</v>
          </cell>
          <cell r="DJ311">
            <v>0</v>
          </cell>
          <cell r="DK311">
            <v>0</v>
          </cell>
          <cell r="DL311">
            <v>0</v>
          </cell>
          <cell r="DM311">
            <v>0</v>
          </cell>
          <cell r="DN311">
            <v>0</v>
          </cell>
          <cell r="DO311">
            <v>0</v>
          </cell>
          <cell r="DP311">
            <v>0</v>
          </cell>
          <cell r="DQ311">
            <v>0</v>
          </cell>
          <cell r="DR311">
            <v>0</v>
          </cell>
          <cell r="DS311">
            <v>0</v>
          </cell>
          <cell r="DT311">
            <v>0</v>
          </cell>
          <cell r="DU311">
            <v>0</v>
          </cell>
          <cell r="DV311">
            <v>0</v>
          </cell>
          <cell r="DW311">
            <v>0</v>
          </cell>
          <cell r="DX311">
            <v>0</v>
          </cell>
          <cell r="DY311">
            <v>0</v>
          </cell>
          <cell r="DZ311">
            <v>0</v>
          </cell>
          <cell r="EA311">
            <v>0</v>
          </cell>
          <cell r="EB311">
            <v>0</v>
          </cell>
          <cell r="EC311">
            <v>0</v>
          </cell>
          <cell r="ED311">
            <v>0</v>
          </cell>
        </row>
        <row r="312">
          <cell r="F312">
            <v>75.25</v>
          </cell>
          <cell r="G312">
            <v>-1.9999999989522621E-2</v>
          </cell>
          <cell r="H312">
            <v>30.079999999987194</v>
          </cell>
          <cell r="I312">
            <v>45.200000000011642</v>
          </cell>
          <cell r="J312">
            <v>135.41000000000349</v>
          </cell>
          <cell r="K312">
            <v>60.190000000002328</v>
          </cell>
          <cell r="L312">
            <v>-75.230000000010477</v>
          </cell>
          <cell r="M312">
            <v>-165.5</v>
          </cell>
          <cell r="N312">
            <v>90.270000000018626</v>
          </cell>
          <cell r="O312">
            <v>105.32000000000698</v>
          </cell>
          <cell r="P312">
            <v>812.4199999999837</v>
          </cell>
          <cell r="Q312">
            <v>135.4199999999837</v>
          </cell>
          <cell r="R312">
            <v>632.23999999975786</v>
          </cell>
          <cell r="S312">
            <v>105.40000000002328</v>
          </cell>
          <cell r="T312">
            <v>-2.0000000018626451E-2</v>
          </cell>
          <cell r="U312">
            <v>75.269999999989523</v>
          </cell>
          <cell r="V312">
            <v>90.299999999988358</v>
          </cell>
          <cell r="W312">
            <v>30.10999999998603</v>
          </cell>
          <cell r="X312">
            <v>75.299999999988358</v>
          </cell>
          <cell r="Y312">
            <v>-105.37999999997555</v>
          </cell>
          <cell r="Z312">
            <v>45.14000000001397</v>
          </cell>
          <cell r="AA312">
            <v>15.059999999997672</v>
          </cell>
          <cell r="AB312">
            <v>135.46000000002095</v>
          </cell>
          <cell r="AC312">
            <v>45.200000000011642</v>
          </cell>
          <cell r="AD312">
            <v>120.39999999999418</v>
          </cell>
          <cell r="AE312">
            <v>572.58000000007451</v>
          </cell>
          <cell r="AF312">
            <v>30.139999999984866</v>
          </cell>
          <cell r="AG312">
            <v>-15.029999999998836</v>
          </cell>
          <cell r="AH312">
            <v>90.410000000003492</v>
          </cell>
          <cell r="AI312">
            <v>-30.14000000001397</v>
          </cell>
          <cell r="AJ312">
            <v>45.25</v>
          </cell>
          <cell r="AK312">
            <v>165.72000000000116</v>
          </cell>
          <cell r="AL312">
            <v>60.260000000009313</v>
          </cell>
          <cell r="AM312">
            <v>15.079999999987194</v>
          </cell>
          <cell r="AN312">
            <v>15.059999999997672</v>
          </cell>
          <cell r="AO312">
            <v>150.65000000002328</v>
          </cell>
          <cell r="AP312">
            <v>60.25</v>
          </cell>
          <cell r="AQ312">
            <v>-15.069999999977881</v>
          </cell>
          <cell r="AR312">
            <v>1706.7099999999627</v>
          </cell>
          <cell r="AS312">
            <v>117.69999999995343</v>
          </cell>
          <cell r="AT312">
            <v>-29.419999999983702</v>
          </cell>
          <cell r="AU312">
            <v>-58.849999999976717</v>
          </cell>
          <cell r="AV312">
            <v>29.380000000004657</v>
          </cell>
          <cell r="AW312">
            <v>-58.849999999976717</v>
          </cell>
          <cell r="AX312">
            <v>88.259999999951106</v>
          </cell>
          <cell r="AY312">
            <v>58.880000000004657</v>
          </cell>
          <cell r="AZ312">
            <v>294.26000000000931</v>
          </cell>
          <cell r="BA312">
            <v>88.369999999995343</v>
          </cell>
          <cell r="BB312">
            <v>411.96999999997206</v>
          </cell>
          <cell r="BC312">
            <v>323.75</v>
          </cell>
          <cell r="BD312">
            <v>441.26000000000931</v>
          </cell>
          <cell r="BE312">
            <v>883.25999999977648</v>
          </cell>
          <cell r="BF312">
            <v>176.5899999999674</v>
          </cell>
          <cell r="BG312">
            <v>-206.09999999997672</v>
          </cell>
          <cell r="BH312">
            <v>-29.400000000023283</v>
          </cell>
          <cell r="BI312">
            <v>-88.260000000009313</v>
          </cell>
          <cell r="BJ312">
            <v>147.24000000004889</v>
          </cell>
          <cell r="BK312">
            <v>58.899999999965075</v>
          </cell>
          <cell r="BL312">
            <v>176.71999999997206</v>
          </cell>
          <cell r="BM312">
            <v>176.65000000002328</v>
          </cell>
          <cell r="BN312">
            <v>147.15999999997439</v>
          </cell>
          <cell r="BO312">
            <v>176.56000000005588</v>
          </cell>
          <cell r="BP312">
            <v>147.17999999999302</v>
          </cell>
          <cell r="BQ312">
            <v>1.9999999960418791E-2</v>
          </cell>
          <cell r="BR312">
            <v>1974.0299999993294</v>
          </cell>
          <cell r="BS312">
            <v>117.78000000002794</v>
          </cell>
          <cell r="BT312">
            <v>176.79999999998836</v>
          </cell>
          <cell r="BU312">
            <v>176.79999999998836</v>
          </cell>
          <cell r="BV312">
            <v>-88.409999999974389</v>
          </cell>
          <cell r="BW312">
            <v>88.380000000004657</v>
          </cell>
          <cell r="BX312">
            <v>147.3300000000163</v>
          </cell>
          <cell r="BY312">
            <v>-29.5</v>
          </cell>
          <cell r="BZ312">
            <v>471.44000000000233</v>
          </cell>
          <cell r="CA312">
            <v>441.9100000000326</v>
          </cell>
          <cell r="CB312">
            <v>265.17999999999302</v>
          </cell>
          <cell r="CC312">
            <v>88.439999999944121</v>
          </cell>
          <cell r="CD312">
            <v>117.87999999994645</v>
          </cell>
          <cell r="CE312">
            <v>117.83000000007451</v>
          </cell>
          <cell r="CF312">
            <v>-29.440000000002328</v>
          </cell>
          <cell r="CG312">
            <v>88.46999999997206</v>
          </cell>
          <cell r="CH312">
            <v>58.940000000002328</v>
          </cell>
          <cell r="CI312">
            <v>88.470000000030268</v>
          </cell>
          <cell r="CJ312">
            <v>-29.5</v>
          </cell>
          <cell r="CK312">
            <v>-118</v>
          </cell>
          <cell r="CL312">
            <v>88.5</v>
          </cell>
          <cell r="CM312">
            <v>-118</v>
          </cell>
          <cell r="CN312">
            <v>117.96999999997206</v>
          </cell>
          <cell r="CO312">
            <v>117.95000000001164</v>
          </cell>
          <cell r="CP312">
            <v>-88.470000000030268</v>
          </cell>
          <cell r="CQ312">
            <v>-59.059999999997672</v>
          </cell>
          <cell r="CR312">
            <v>708.09000000171363</v>
          </cell>
          <cell r="CS312">
            <v>177.02000000001863</v>
          </cell>
          <cell r="CT312">
            <v>-88.519999999960419</v>
          </cell>
          <cell r="CU312">
            <v>88.5</v>
          </cell>
          <cell r="CV312">
            <v>-59.020000000018626</v>
          </cell>
          <cell r="CW312">
            <v>206.54999999998836</v>
          </cell>
          <cell r="CX312">
            <v>-147.51999999996042</v>
          </cell>
          <cell r="CY312">
            <v>206.5</v>
          </cell>
          <cell r="CZ312">
            <v>206.46999999997206</v>
          </cell>
          <cell r="DA312">
            <v>4.0000000037252903E-2</v>
          </cell>
          <cell r="DB312">
            <v>29.559999999997672</v>
          </cell>
          <cell r="DC312">
            <v>29.53000000002794</v>
          </cell>
          <cell r="DD312">
            <v>58.980000000039581</v>
          </cell>
          <cell r="DE312">
            <v>-295.32000000029802</v>
          </cell>
          <cell r="DF312">
            <v>29.5</v>
          </cell>
          <cell r="DG312">
            <v>-59.059999999997672</v>
          </cell>
          <cell r="DH312">
            <v>-59.100000000034925</v>
          </cell>
          <cell r="DI312">
            <v>-29.559999999997672</v>
          </cell>
          <cell r="DJ312">
            <v>-29.5</v>
          </cell>
          <cell r="DK312">
            <v>3.0000000027939677E-2</v>
          </cell>
          <cell r="DL312">
            <v>59.059999999997672</v>
          </cell>
          <cell r="DM312">
            <v>-29.529999999969732</v>
          </cell>
          <cell r="DN312">
            <v>-29.5</v>
          </cell>
          <cell r="DO312">
            <v>3.0000000027939677E-2</v>
          </cell>
          <cell r="DP312">
            <v>-88.629999999946449</v>
          </cell>
          <cell r="DQ312">
            <v>-59.059999999997672</v>
          </cell>
          <cell r="DR312">
            <v>0</v>
          </cell>
          <cell r="DS312">
            <v>0</v>
          </cell>
          <cell r="DT312">
            <v>0</v>
          </cell>
          <cell r="DU312">
            <v>0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  <cell r="EA312">
            <v>0</v>
          </cell>
          <cell r="EB312">
            <v>0</v>
          </cell>
          <cell r="EC312">
            <v>0</v>
          </cell>
          <cell r="ED312">
            <v>0</v>
          </cell>
        </row>
        <row r="313"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P313">
            <v>0</v>
          </cell>
          <cell r="CQ313">
            <v>0</v>
          </cell>
          <cell r="CR313">
            <v>0</v>
          </cell>
          <cell r="CS313">
            <v>0</v>
          </cell>
          <cell r="CT313">
            <v>0</v>
          </cell>
          <cell r="CU313">
            <v>0</v>
          </cell>
          <cell r="CV313">
            <v>0</v>
          </cell>
          <cell r="CW313">
            <v>0</v>
          </cell>
          <cell r="CX313">
            <v>0</v>
          </cell>
          <cell r="CY313">
            <v>0</v>
          </cell>
          <cell r="CZ313">
            <v>0</v>
          </cell>
          <cell r="DA313">
            <v>0</v>
          </cell>
          <cell r="DB313">
            <v>0</v>
          </cell>
          <cell r="DC313">
            <v>0</v>
          </cell>
          <cell r="DD313">
            <v>0</v>
          </cell>
          <cell r="DE313">
            <v>0</v>
          </cell>
          <cell r="DF313">
            <v>0</v>
          </cell>
          <cell r="DG313">
            <v>0</v>
          </cell>
          <cell r="DH313">
            <v>0</v>
          </cell>
          <cell r="DI313">
            <v>0</v>
          </cell>
          <cell r="DJ313">
            <v>0</v>
          </cell>
          <cell r="DK313">
            <v>0</v>
          </cell>
          <cell r="DL313">
            <v>0</v>
          </cell>
          <cell r="DM313">
            <v>0</v>
          </cell>
          <cell r="DN313">
            <v>0</v>
          </cell>
          <cell r="DO313">
            <v>0</v>
          </cell>
          <cell r="DP313">
            <v>0</v>
          </cell>
          <cell r="DQ313">
            <v>0</v>
          </cell>
          <cell r="DR313">
            <v>0</v>
          </cell>
          <cell r="DS313">
            <v>0</v>
          </cell>
          <cell r="DT313">
            <v>0</v>
          </cell>
          <cell r="DU313">
            <v>0</v>
          </cell>
          <cell r="DV313">
            <v>0</v>
          </cell>
          <cell r="DW313">
            <v>0</v>
          </cell>
          <cell r="DX313">
            <v>0</v>
          </cell>
          <cell r="DY313">
            <v>0</v>
          </cell>
          <cell r="DZ313">
            <v>0</v>
          </cell>
          <cell r="EA313">
            <v>0</v>
          </cell>
          <cell r="EB313">
            <v>0</v>
          </cell>
          <cell r="EC313">
            <v>0</v>
          </cell>
          <cell r="ED313">
            <v>0</v>
          </cell>
        </row>
        <row r="314"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P314">
            <v>0</v>
          </cell>
          <cell r="CQ314">
            <v>0</v>
          </cell>
          <cell r="CR314">
            <v>0</v>
          </cell>
          <cell r="CS314">
            <v>0</v>
          </cell>
          <cell r="CT314">
            <v>0</v>
          </cell>
          <cell r="CU314">
            <v>0</v>
          </cell>
          <cell r="CV314">
            <v>0</v>
          </cell>
          <cell r="CW314">
            <v>0</v>
          </cell>
          <cell r="CX314">
            <v>0</v>
          </cell>
          <cell r="CY314">
            <v>0</v>
          </cell>
          <cell r="CZ314">
            <v>0</v>
          </cell>
          <cell r="DA314">
            <v>0</v>
          </cell>
          <cell r="DB314">
            <v>0</v>
          </cell>
          <cell r="DC314">
            <v>0</v>
          </cell>
          <cell r="DD314">
            <v>0</v>
          </cell>
          <cell r="DE314">
            <v>0</v>
          </cell>
          <cell r="DF314">
            <v>0</v>
          </cell>
          <cell r="DG314">
            <v>0</v>
          </cell>
          <cell r="DH314">
            <v>0</v>
          </cell>
          <cell r="DI314">
            <v>0</v>
          </cell>
          <cell r="DJ314">
            <v>0</v>
          </cell>
          <cell r="DK314">
            <v>0</v>
          </cell>
          <cell r="DL314">
            <v>0</v>
          </cell>
          <cell r="DM314">
            <v>0</v>
          </cell>
          <cell r="DN314">
            <v>0</v>
          </cell>
          <cell r="DO314">
            <v>0</v>
          </cell>
          <cell r="DP314">
            <v>0</v>
          </cell>
          <cell r="DQ314">
            <v>0</v>
          </cell>
          <cell r="DR314">
            <v>0</v>
          </cell>
          <cell r="DS314">
            <v>0</v>
          </cell>
          <cell r="DT314">
            <v>0</v>
          </cell>
          <cell r="DU314">
            <v>0</v>
          </cell>
          <cell r="DV314">
            <v>0</v>
          </cell>
          <cell r="DW314">
            <v>0</v>
          </cell>
          <cell r="DX314">
            <v>0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</row>
        <row r="315"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  <cell r="CU315">
            <v>0</v>
          </cell>
          <cell r="CV315">
            <v>0</v>
          </cell>
          <cell r="CW315">
            <v>0</v>
          </cell>
          <cell r="CX315">
            <v>0</v>
          </cell>
          <cell r="CY315">
            <v>0</v>
          </cell>
          <cell r="CZ315">
            <v>0</v>
          </cell>
          <cell r="DA315">
            <v>0</v>
          </cell>
          <cell r="DB315">
            <v>0</v>
          </cell>
          <cell r="DC315">
            <v>0</v>
          </cell>
          <cell r="DD315">
            <v>0</v>
          </cell>
          <cell r="DE315">
            <v>0</v>
          </cell>
          <cell r="DF315">
            <v>0</v>
          </cell>
          <cell r="DG315">
            <v>0</v>
          </cell>
          <cell r="DH315">
            <v>0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M315">
            <v>0</v>
          </cell>
          <cell r="DN315">
            <v>0</v>
          </cell>
          <cell r="DO315">
            <v>0</v>
          </cell>
          <cell r="DP315">
            <v>0</v>
          </cell>
          <cell r="DQ315">
            <v>0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0</v>
          </cell>
          <cell r="DW315">
            <v>0</v>
          </cell>
          <cell r="DX315">
            <v>0</v>
          </cell>
          <cell r="DY315">
            <v>0</v>
          </cell>
          <cell r="DZ315">
            <v>0</v>
          </cell>
          <cell r="EA315">
            <v>0</v>
          </cell>
          <cell r="EB315">
            <v>0</v>
          </cell>
          <cell r="EC315">
            <v>0</v>
          </cell>
          <cell r="ED315">
            <v>0</v>
          </cell>
        </row>
        <row r="316"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  <cell r="CU316">
            <v>0</v>
          </cell>
          <cell r="CV316">
            <v>0</v>
          </cell>
          <cell r="CW316">
            <v>0</v>
          </cell>
          <cell r="CX316">
            <v>0</v>
          </cell>
          <cell r="CY316">
            <v>0</v>
          </cell>
          <cell r="CZ316">
            <v>0</v>
          </cell>
          <cell r="DA316">
            <v>0</v>
          </cell>
          <cell r="DB316">
            <v>0</v>
          </cell>
          <cell r="DC316">
            <v>0</v>
          </cell>
          <cell r="DD316">
            <v>0</v>
          </cell>
          <cell r="DE316">
            <v>0</v>
          </cell>
          <cell r="DF316">
            <v>0</v>
          </cell>
          <cell r="DG316">
            <v>0</v>
          </cell>
          <cell r="DH316">
            <v>0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  <cell r="DQ316">
            <v>0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</row>
        <row r="317"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P317">
            <v>0</v>
          </cell>
          <cell r="CQ317">
            <v>0</v>
          </cell>
          <cell r="CR317">
            <v>0</v>
          </cell>
          <cell r="CS317">
            <v>0</v>
          </cell>
          <cell r="CT317">
            <v>0</v>
          </cell>
          <cell r="CU317">
            <v>0</v>
          </cell>
          <cell r="CV317">
            <v>0</v>
          </cell>
          <cell r="CW317">
            <v>0</v>
          </cell>
          <cell r="CX317">
            <v>0</v>
          </cell>
          <cell r="CY317">
            <v>0</v>
          </cell>
          <cell r="CZ317">
            <v>0</v>
          </cell>
          <cell r="DA317">
            <v>0</v>
          </cell>
          <cell r="DB317">
            <v>0</v>
          </cell>
          <cell r="DC317">
            <v>0</v>
          </cell>
          <cell r="DD317">
            <v>0</v>
          </cell>
          <cell r="DE317">
            <v>0</v>
          </cell>
          <cell r="DF317">
            <v>0</v>
          </cell>
          <cell r="DG317">
            <v>0</v>
          </cell>
          <cell r="DH317">
            <v>0</v>
          </cell>
          <cell r="DI317">
            <v>0</v>
          </cell>
          <cell r="DJ317">
            <v>0</v>
          </cell>
          <cell r="DK317">
            <v>0</v>
          </cell>
          <cell r="DL317">
            <v>0</v>
          </cell>
          <cell r="DM317">
            <v>0</v>
          </cell>
          <cell r="DN317">
            <v>0</v>
          </cell>
          <cell r="DO317">
            <v>0</v>
          </cell>
          <cell r="DP317">
            <v>0</v>
          </cell>
          <cell r="DQ317">
            <v>0</v>
          </cell>
          <cell r="DR317">
            <v>0</v>
          </cell>
          <cell r="DS317">
            <v>0</v>
          </cell>
          <cell r="DT317">
            <v>0</v>
          </cell>
          <cell r="DU317">
            <v>0</v>
          </cell>
          <cell r="DV317">
            <v>0</v>
          </cell>
          <cell r="DW317">
            <v>0</v>
          </cell>
          <cell r="DX317">
            <v>0</v>
          </cell>
          <cell r="DY317">
            <v>0</v>
          </cell>
          <cell r="DZ317">
            <v>0</v>
          </cell>
          <cell r="EA317">
            <v>0</v>
          </cell>
          <cell r="EB317">
            <v>0</v>
          </cell>
          <cell r="EC317">
            <v>0</v>
          </cell>
          <cell r="ED317">
            <v>0</v>
          </cell>
        </row>
        <row r="318"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75.931999999971595</v>
          </cell>
          <cell r="AF318">
            <v>3.6130000000011933</v>
          </cell>
          <cell r="AG318">
            <v>3.0000000006111804E-3</v>
          </cell>
          <cell r="AH318">
            <v>7.2319999999999709</v>
          </cell>
          <cell r="AI318">
            <v>-3.6170000000020082</v>
          </cell>
          <cell r="AJ318">
            <v>5.4199999999982538</v>
          </cell>
          <cell r="AK318">
            <v>18.080000000001746</v>
          </cell>
          <cell r="AL318">
            <v>7.2299999999995634</v>
          </cell>
          <cell r="AM318">
            <v>-2.0000000004074536E-3</v>
          </cell>
          <cell r="AN318">
            <v>1.8079999999972642</v>
          </cell>
          <cell r="AO318">
            <v>18.078000000001339</v>
          </cell>
          <cell r="AP318">
            <v>14.465000000000146</v>
          </cell>
          <cell r="AQ318">
            <v>3.6219999999993888</v>
          </cell>
          <cell r="AR318">
            <v>94.064000000013039</v>
          </cell>
          <cell r="AS318">
            <v>7.2319999999999709</v>
          </cell>
          <cell r="AT318">
            <v>-3.6189999999987776</v>
          </cell>
          <cell r="AU318">
            <v>-7.238999999997759</v>
          </cell>
          <cell r="AV318">
            <v>3.6189999999987776</v>
          </cell>
          <cell r="AW318">
            <v>-3.6170000000020082</v>
          </cell>
          <cell r="AX318">
            <v>5.430000000000291</v>
          </cell>
          <cell r="AY318">
            <v>1.8080000000009022</v>
          </cell>
          <cell r="AZ318">
            <v>18.092000000000553</v>
          </cell>
          <cell r="BA318">
            <v>5.4259999999994761</v>
          </cell>
          <cell r="BB318">
            <v>21.710999999999331</v>
          </cell>
          <cell r="BC318">
            <v>18.087999999999738</v>
          </cell>
          <cell r="BD318">
            <v>27.13300000000163</v>
          </cell>
          <cell r="BE318">
            <v>81.463000000047032</v>
          </cell>
          <cell r="BF318">
            <v>10.855999999999767</v>
          </cell>
          <cell r="BG318">
            <v>23.536000000000058</v>
          </cell>
          <cell r="BH318">
            <v>3.625</v>
          </cell>
          <cell r="BI318">
            <v>-5.4290000000000873</v>
          </cell>
          <cell r="BJ318">
            <v>9.0519999999996799</v>
          </cell>
          <cell r="BK318">
            <v>5.430000000000291</v>
          </cell>
          <cell r="BL318">
            <v>7.2400000000016007</v>
          </cell>
          <cell r="BM318">
            <v>9.0510000000031141</v>
          </cell>
          <cell r="BN318">
            <v>9.047999999998865</v>
          </cell>
          <cell r="BO318">
            <v>7.2440000000024156</v>
          </cell>
          <cell r="BP318">
            <v>1.8099999999976717</v>
          </cell>
          <cell r="BQ318">
            <v>0</v>
          </cell>
          <cell r="BR318">
            <v>121.37100000004284</v>
          </cell>
          <cell r="BS318">
            <v>7.2440000000024156</v>
          </cell>
          <cell r="BT318">
            <v>10.868999999998778</v>
          </cell>
          <cell r="BU318">
            <v>9.0580000000009022</v>
          </cell>
          <cell r="BV318">
            <v>1.0000000002037268E-3</v>
          </cell>
          <cell r="BW318">
            <v>3.6229999999995925</v>
          </cell>
          <cell r="BX318">
            <v>9.0590000000011059</v>
          </cell>
          <cell r="BY318">
            <v>2.0000000004074536E-3</v>
          </cell>
          <cell r="BZ318">
            <v>25.364000000001397</v>
          </cell>
          <cell r="CA318">
            <v>27.174000000002707</v>
          </cell>
          <cell r="CB318">
            <v>16.305000000000291</v>
          </cell>
          <cell r="CC318">
            <v>5.4320000000006985</v>
          </cell>
          <cell r="CD318">
            <v>7.2400000000016007</v>
          </cell>
          <cell r="CE318">
            <v>16.317999999970198</v>
          </cell>
          <cell r="CF318">
            <v>-1.8119999999980791</v>
          </cell>
          <cell r="CG318">
            <v>5.4370000000017171</v>
          </cell>
          <cell r="CH318">
            <v>3.6270000000004075</v>
          </cell>
          <cell r="CI318">
            <v>7.25</v>
          </cell>
          <cell r="CJ318">
            <v>-3.6290000000008149</v>
          </cell>
          <cell r="CK318">
            <v>-3.625</v>
          </cell>
          <cell r="CL318">
            <v>7.25</v>
          </cell>
          <cell r="CM318">
            <v>-7.25</v>
          </cell>
          <cell r="CN318">
            <v>7.25</v>
          </cell>
          <cell r="CO318">
            <v>9.069999999999709</v>
          </cell>
          <cell r="CP318">
            <v>0</v>
          </cell>
          <cell r="CQ318">
            <v>-7.25</v>
          </cell>
          <cell r="CR318">
            <v>45.340999999985797</v>
          </cell>
          <cell r="CS318">
            <v>10.880999999997584</v>
          </cell>
          <cell r="CT318">
            <v>-7.2560000000012224</v>
          </cell>
          <cell r="CU318">
            <v>7.2540000000008149</v>
          </cell>
          <cell r="CV318">
            <v>4.9999999973806553E-3</v>
          </cell>
          <cell r="CW318">
            <v>10.881000000001222</v>
          </cell>
          <cell r="CX318">
            <v>-7.2540000000008149</v>
          </cell>
          <cell r="CY318">
            <v>14.50800000000163</v>
          </cell>
          <cell r="CZ318">
            <v>10.882999999997992</v>
          </cell>
          <cell r="DA318">
            <v>-1.8169999999990978</v>
          </cell>
          <cell r="DB318">
            <v>3.6280000000006112</v>
          </cell>
          <cell r="DC318">
            <v>-1.8149999999986903</v>
          </cell>
          <cell r="DD318">
            <v>5.4430000000029395</v>
          </cell>
          <cell r="DE318">
            <v>-16.324000000022352</v>
          </cell>
          <cell r="DF318">
            <v>1.8169999999990978</v>
          </cell>
          <cell r="DG318">
            <v>-3.6310000000012224</v>
          </cell>
          <cell r="DH318">
            <v>-1.8140000000021246</v>
          </cell>
          <cell r="DI318">
            <v>-1.8159999999988941</v>
          </cell>
          <cell r="DJ318">
            <v>-1.8140000000021246</v>
          </cell>
          <cell r="DK318">
            <v>2.0000000004074536E-3</v>
          </cell>
          <cell r="DL318">
            <v>3.6289999999971769</v>
          </cell>
          <cell r="DM318">
            <v>-1.8110000000015134</v>
          </cell>
          <cell r="DN318">
            <v>-1.8150000000023283</v>
          </cell>
          <cell r="DO318">
            <v>-1.8140000000021246</v>
          </cell>
          <cell r="DP318">
            <v>-5.4439999999995052</v>
          </cell>
          <cell r="DQ318">
            <v>-1.8130000000019209</v>
          </cell>
          <cell r="DR318">
            <v>0</v>
          </cell>
          <cell r="DS318">
            <v>0</v>
          </cell>
          <cell r="DT318">
            <v>0</v>
          </cell>
          <cell r="DU318">
            <v>0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</row>
        <row r="319"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P319">
            <v>0</v>
          </cell>
          <cell r="CQ319">
            <v>0</v>
          </cell>
          <cell r="CR319">
            <v>0</v>
          </cell>
          <cell r="CS319">
            <v>0</v>
          </cell>
          <cell r="CT319">
            <v>0</v>
          </cell>
          <cell r="CU319">
            <v>0</v>
          </cell>
          <cell r="CV319">
            <v>0</v>
          </cell>
          <cell r="CW319">
            <v>0</v>
          </cell>
          <cell r="CX319">
            <v>0</v>
          </cell>
          <cell r="CY319">
            <v>0</v>
          </cell>
          <cell r="CZ319">
            <v>0</v>
          </cell>
          <cell r="DA319">
            <v>0</v>
          </cell>
          <cell r="DB319">
            <v>0</v>
          </cell>
          <cell r="DC319">
            <v>0</v>
          </cell>
          <cell r="DD319">
            <v>0</v>
          </cell>
          <cell r="DE319">
            <v>0</v>
          </cell>
          <cell r="DF319">
            <v>0</v>
          </cell>
          <cell r="DG319">
            <v>0</v>
          </cell>
          <cell r="DH319">
            <v>0</v>
          </cell>
          <cell r="DI319">
            <v>0</v>
          </cell>
          <cell r="DJ319">
            <v>0</v>
          </cell>
          <cell r="DK319">
            <v>0</v>
          </cell>
          <cell r="DL319">
            <v>0</v>
          </cell>
          <cell r="DM319">
            <v>0</v>
          </cell>
          <cell r="DN319">
            <v>0</v>
          </cell>
          <cell r="DO319">
            <v>0</v>
          </cell>
          <cell r="DP319">
            <v>0</v>
          </cell>
          <cell r="DQ319">
            <v>0</v>
          </cell>
          <cell r="DR319">
            <v>0</v>
          </cell>
          <cell r="DS319">
            <v>0</v>
          </cell>
          <cell r="DT319">
            <v>0</v>
          </cell>
          <cell r="DU319">
            <v>0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</row>
        <row r="320"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9.400099999991653</v>
          </cell>
          <cell r="AF320">
            <v>0.48229999999966822</v>
          </cell>
          <cell r="AG320">
            <v>-0.24119999999993524</v>
          </cell>
          <cell r="AH320">
            <v>0.96460000000024593</v>
          </cell>
          <cell r="AI320">
            <v>-0.24099999999998545</v>
          </cell>
          <cell r="AJ320">
            <v>1.4459999999999127</v>
          </cell>
          <cell r="AK320">
            <v>2.1685999999999694</v>
          </cell>
          <cell r="AL320">
            <v>0.72309999999970387</v>
          </cell>
          <cell r="AM320">
            <v>0.72320000000036089</v>
          </cell>
          <cell r="AN320">
            <v>0.24119999999993524</v>
          </cell>
          <cell r="AO320">
            <v>2.4101999999998043</v>
          </cell>
          <cell r="AP320">
            <v>0.963799999999992</v>
          </cell>
          <cell r="AQ320">
            <v>-0.24070000000028813</v>
          </cell>
          <cell r="AR320">
            <v>12.059400000005553</v>
          </cell>
          <cell r="AS320">
            <v>0.96480000000019572</v>
          </cell>
          <cell r="AT320">
            <v>-0.24130000000013752</v>
          </cell>
          <cell r="AU320">
            <v>-0.96480000000019572</v>
          </cell>
          <cell r="AV320">
            <v>0.48219999999992069</v>
          </cell>
          <cell r="AW320">
            <v>-0.96489999999994325</v>
          </cell>
          <cell r="AX320">
            <v>0.48249999999961801</v>
          </cell>
          <cell r="AY320">
            <v>0.96459999999979118</v>
          </cell>
          <cell r="AZ320">
            <v>2.1706999999996697</v>
          </cell>
          <cell r="BA320">
            <v>0.72339999999985594</v>
          </cell>
          <cell r="BB320">
            <v>3.1354000000001179</v>
          </cell>
          <cell r="BC320">
            <v>2.4122000000002117</v>
          </cell>
          <cell r="BD320">
            <v>2.8946000000000822</v>
          </cell>
          <cell r="BE320">
            <v>7.0005000000091968</v>
          </cell>
          <cell r="BF320">
            <v>1.4477000000001681</v>
          </cell>
          <cell r="BG320">
            <v>-1.6892000000002554</v>
          </cell>
          <cell r="BH320">
            <v>-0.24130000000013752</v>
          </cell>
          <cell r="BI320">
            <v>-0.96530000000029759</v>
          </cell>
          <cell r="BJ320">
            <v>0.9657999999999447</v>
          </cell>
          <cell r="BK320">
            <v>0.72420000000010987</v>
          </cell>
          <cell r="BL320">
            <v>1.4483000000000175</v>
          </cell>
          <cell r="BM320">
            <v>1.6900000000000546</v>
          </cell>
          <cell r="BN320">
            <v>1.2069999999998799</v>
          </cell>
          <cell r="BO320">
            <v>0.96529999999984284</v>
          </cell>
          <cell r="BP320">
            <v>1.207300000000032</v>
          </cell>
          <cell r="BQ320">
            <v>0.24070000000028813</v>
          </cell>
          <cell r="BR320">
            <v>16.183400000001711</v>
          </cell>
          <cell r="BS320">
            <v>0.96680000000014843</v>
          </cell>
          <cell r="BT320">
            <v>1.4490000000000691</v>
          </cell>
          <cell r="BU320">
            <v>1.4486999999999171</v>
          </cell>
          <cell r="BV320">
            <v>-0.72449999999980719</v>
          </cell>
          <cell r="BW320">
            <v>0.72440000000005966</v>
          </cell>
          <cell r="BX320">
            <v>1.449500000000171</v>
          </cell>
          <cell r="BY320">
            <v>0</v>
          </cell>
          <cell r="BZ320">
            <v>3.381800000000112</v>
          </cell>
          <cell r="CA320">
            <v>3.8649999999997817</v>
          </cell>
          <cell r="CB320">
            <v>1.6907999999998538</v>
          </cell>
          <cell r="CC320">
            <v>0.9657999999999447</v>
          </cell>
          <cell r="CD320">
            <v>0.96610000000009677</v>
          </cell>
          <cell r="CE320">
            <v>1.9328999999925145</v>
          </cell>
          <cell r="CF320">
            <v>-0.2422999999998865</v>
          </cell>
          <cell r="CG320">
            <v>0.72530000000006112</v>
          </cell>
          <cell r="CH320">
            <v>0.96679999999969368</v>
          </cell>
          <cell r="CI320">
            <v>0.24170000000003711</v>
          </cell>
          <cell r="CJ320">
            <v>-0.24170000000003711</v>
          </cell>
          <cell r="CK320">
            <v>-0.72550000000001091</v>
          </cell>
          <cell r="CL320">
            <v>1.2084999999997308</v>
          </cell>
          <cell r="CM320">
            <v>-1.2087000000001353</v>
          </cell>
          <cell r="CN320">
            <v>0.96679999999969368</v>
          </cell>
          <cell r="CO320">
            <v>0.96669999999994616</v>
          </cell>
          <cell r="CP320">
            <v>-0.72469999999975698</v>
          </cell>
          <cell r="CQ320">
            <v>0</v>
          </cell>
          <cell r="CR320">
            <v>15.719800000020768</v>
          </cell>
          <cell r="CS320">
            <v>3.6280000000006112</v>
          </cell>
          <cell r="CT320">
            <v>-1.8140000000003056</v>
          </cell>
          <cell r="CU320">
            <v>4.2313999999996668</v>
          </cell>
          <cell r="CV320">
            <v>-1.2100000000000364</v>
          </cell>
          <cell r="CW320">
            <v>3.0246999999999389</v>
          </cell>
          <cell r="CX320">
            <v>-2.4187000000001717</v>
          </cell>
          <cell r="CY320">
            <v>4.2325000000000728</v>
          </cell>
          <cell r="CZ320">
            <v>3.6269000000002052</v>
          </cell>
          <cell r="DA320">
            <v>0</v>
          </cell>
          <cell r="DB320">
            <v>0.60419999999976426</v>
          </cell>
          <cell r="DC320">
            <v>5.0000000010186341E-4</v>
          </cell>
          <cell r="DD320">
            <v>1.8143000000000029</v>
          </cell>
          <cell r="DE320">
            <v>-7.2609000000084052</v>
          </cell>
          <cell r="DF320">
            <v>0.60500000000047294</v>
          </cell>
          <cell r="DG320">
            <v>-1.2099000000007436</v>
          </cell>
          <cell r="DH320">
            <v>-1.2099000000007436</v>
          </cell>
          <cell r="DI320">
            <v>-1.2100000000000364</v>
          </cell>
          <cell r="DJ320">
            <v>-0.60499999999956344</v>
          </cell>
          <cell r="DK320">
            <v>-0.60469999999986612</v>
          </cell>
          <cell r="DL320">
            <v>1.2100000000000364</v>
          </cell>
          <cell r="DM320">
            <v>-6.0000000030413503E-4</v>
          </cell>
          <cell r="DN320">
            <v>-0.60499999999956344</v>
          </cell>
          <cell r="DO320">
            <v>-0.60530000000017026</v>
          </cell>
          <cell r="DP320">
            <v>-1.8154999999997017</v>
          </cell>
          <cell r="DQ320">
            <v>-1.2100000000000364</v>
          </cell>
          <cell r="DR320">
            <v>0</v>
          </cell>
          <cell r="DS320">
            <v>0</v>
          </cell>
          <cell r="DT320">
            <v>0</v>
          </cell>
          <cell r="DU320">
            <v>0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0</v>
          </cell>
          <cell r="EC320">
            <v>0</v>
          </cell>
          <cell r="ED320">
            <v>0</v>
          </cell>
        </row>
        <row r="321"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P321">
            <v>0</v>
          </cell>
          <cell r="CQ321">
            <v>0</v>
          </cell>
          <cell r="CR321">
            <v>0</v>
          </cell>
          <cell r="CS321">
            <v>0</v>
          </cell>
          <cell r="CT321">
            <v>0</v>
          </cell>
          <cell r="CU321">
            <v>0</v>
          </cell>
          <cell r="CV321">
            <v>0</v>
          </cell>
          <cell r="CW321">
            <v>0</v>
          </cell>
          <cell r="CX321">
            <v>0</v>
          </cell>
          <cell r="CY321">
            <v>0</v>
          </cell>
          <cell r="CZ321">
            <v>0</v>
          </cell>
          <cell r="DA321">
            <v>0</v>
          </cell>
          <cell r="DB321">
            <v>0</v>
          </cell>
          <cell r="DC321">
            <v>0</v>
          </cell>
          <cell r="DD321">
            <v>0</v>
          </cell>
          <cell r="DE321">
            <v>0</v>
          </cell>
          <cell r="DF321">
            <v>0</v>
          </cell>
          <cell r="DG321">
            <v>0</v>
          </cell>
          <cell r="DH321">
            <v>0</v>
          </cell>
          <cell r="DI321">
            <v>0</v>
          </cell>
          <cell r="DJ321">
            <v>0</v>
          </cell>
          <cell r="DK321">
            <v>0</v>
          </cell>
          <cell r="DL321">
            <v>0</v>
          </cell>
          <cell r="DM321">
            <v>0</v>
          </cell>
          <cell r="DN321">
            <v>0</v>
          </cell>
          <cell r="DO321">
            <v>0</v>
          </cell>
          <cell r="DP321">
            <v>0</v>
          </cell>
          <cell r="DQ321">
            <v>0</v>
          </cell>
          <cell r="DR321">
            <v>0</v>
          </cell>
          <cell r="DS321">
            <v>0</v>
          </cell>
          <cell r="DT321">
            <v>0</v>
          </cell>
          <cell r="DU321">
            <v>0</v>
          </cell>
          <cell r="DV321">
            <v>0</v>
          </cell>
          <cell r="DW321">
            <v>0</v>
          </cell>
          <cell r="DX321">
            <v>0</v>
          </cell>
          <cell r="DY321">
            <v>0</v>
          </cell>
          <cell r="DZ321">
            <v>0</v>
          </cell>
          <cell r="EA321">
            <v>0</v>
          </cell>
          <cell r="EB321">
            <v>0</v>
          </cell>
          <cell r="EC321">
            <v>0</v>
          </cell>
          <cell r="ED321">
            <v>0</v>
          </cell>
        </row>
        <row r="322"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P322">
            <v>0</v>
          </cell>
          <cell r="CQ322">
            <v>0</v>
          </cell>
          <cell r="CR322">
            <v>0</v>
          </cell>
          <cell r="CS322">
            <v>0</v>
          </cell>
          <cell r="CT322">
            <v>0</v>
          </cell>
          <cell r="CU322">
            <v>0</v>
          </cell>
          <cell r="CV322">
            <v>0</v>
          </cell>
          <cell r="CW322">
            <v>0</v>
          </cell>
          <cell r="CX322">
            <v>0</v>
          </cell>
          <cell r="CY322">
            <v>0</v>
          </cell>
          <cell r="CZ322">
            <v>0</v>
          </cell>
          <cell r="DA322">
            <v>0</v>
          </cell>
          <cell r="DB322">
            <v>0</v>
          </cell>
          <cell r="DC322">
            <v>0</v>
          </cell>
          <cell r="DD322">
            <v>0</v>
          </cell>
          <cell r="DE322">
            <v>-235.95000000111759</v>
          </cell>
          <cell r="DF322">
            <v>23.559999999997672</v>
          </cell>
          <cell r="DG322">
            <v>-47.190000000002328</v>
          </cell>
          <cell r="DH322">
            <v>-47.180000000051223</v>
          </cell>
          <cell r="DI322">
            <v>-23.60999999998603</v>
          </cell>
          <cell r="DJ322">
            <v>-23.580000000016298</v>
          </cell>
          <cell r="DK322">
            <v>0</v>
          </cell>
          <cell r="DL322">
            <v>47.200000000011642</v>
          </cell>
          <cell r="DM322">
            <v>-23.599999999976717</v>
          </cell>
          <cell r="DN322">
            <v>-23.589999999967404</v>
          </cell>
          <cell r="DO322">
            <v>0</v>
          </cell>
          <cell r="DP322">
            <v>-70.78000000002794</v>
          </cell>
          <cell r="DQ322">
            <v>-47.180000000051223</v>
          </cell>
          <cell r="DR322">
            <v>0</v>
          </cell>
          <cell r="DS322">
            <v>0</v>
          </cell>
          <cell r="DT322">
            <v>0</v>
          </cell>
          <cell r="DU322">
            <v>0</v>
          </cell>
          <cell r="DV322">
            <v>0</v>
          </cell>
          <cell r="DW322">
            <v>0</v>
          </cell>
          <cell r="DX322">
            <v>0</v>
          </cell>
          <cell r="DY322">
            <v>0</v>
          </cell>
          <cell r="DZ322">
            <v>0</v>
          </cell>
          <cell r="EA322">
            <v>0</v>
          </cell>
          <cell r="EB322">
            <v>0</v>
          </cell>
          <cell r="EC322">
            <v>0</v>
          </cell>
          <cell r="ED322">
            <v>0</v>
          </cell>
        </row>
        <row r="323"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P323">
            <v>0</v>
          </cell>
          <cell r="CQ323">
            <v>0</v>
          </cell>
          <cell r="CR323">
            <v>0</v>
          </cell>
          <cell r="CS323">
            <v>0</v>
          </cell>
          <cell r="CT323">
            <v>0</v>
          </cell>
          <cell r="CU323">
            <v>0</v>
          </cell>
          <cell r="CV323">
            <v>0</v>
          </cell>
          <cell r="CW323">
            <v>0</v>
          </cell>
          <cell r="CX323">
            <v>0</v>
          </cell>
          <cell r="CY323">
            <v>0</v>
          </cell>
          <cell r="CZ323">
            <v>0</v>
          </cell>
          <cell r="DA323">
            <v>0</v>
          </cell>
          <cell r="DB323">
            <v>0</v>
          </cell>
          <cell r="DC323">
            <v>0</v>
          </cell>
          <cell r="DD323">
            <v>0</v>
          </cell>
          <cell r="DE323">
            <v>0</v>
          </cell>
          <cell r="DF323">
            <v>0</v>
          </cell>
          <cell r="DG323">
            <v>0</v>
          </cell>
          <cell r="DH323">
            <v>0</v>
          </cell>
          <cell r="DI323">
            <v>0</v>
          </cell>
          <cell r="DJ323">
            <v>0</v>
          </cell>
          <cell r="DK323">
            <v>0</v>
          </cell>
          <cell r="DL323">
            <v>0</v>
          </cell>
          <cell r="DM323">
            <v>0</v>
          </cell>
          <cell r="DN323">
            <v>0</v>
          </cell>
          <cell r="DO323">
            <v>0</v>
          </cell>
          <cell r="DP323">
            <v>0</v>
          </cell>
          <cell r="DQ323">
            <v>0</v>
          </cell>
          <cell r="DR323">
            <v>0</v>
          </cell>
          <cell r="DS323">
            <v>0</v>
          </cell>
          <cell r="DT323">
            <v>0</v>
          </cell>
          <cell r="DU323">
            <v>0</v>
          </cell>
          <cell r="DV323">
            <v>0</v>
          </cell>
          <cell r="DW323">
            <v>0</v>
          </cell>
          <cell r="DX323">
            <v>0</v>
          </cell>
          <cell r="DY323">
            <v>0</v>
          </cell>
          <cell r="DZ323">
            <v>0</v>
          </cell>
          <cell r="EA323">
            <v>0</v>
          </cell>
          <cell r="EB323">
            <v>0</v>
          </cell>
          <cell r="EC323">
            <v>0</v>
          </cell>
          <cell r="ED323">
            <v>0</v>
          </cell>
        </row>
        <row r="324"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P324">
            <v>0</v>
          </cell>
          <cell r="CQ324">
            <v>0</v>
          </cell>
          <cell r="CR324">
            <v>0</v>
          </cell>
          <cell r="CS324">
            <v>0</v>
          </cell>
          <cell r="CT324">
            <v>0</v>
          </cell>
          <cell r="CU324">
            <v>0</v>
          </cell>
          <cell r="CV324">
            <v>0</v>
          </cell>
          <cell r="CW324">
            <v>0</v>
          </cell>
          <cell r="CX324">
            <v>0</v>
          </cell>
          <cell r="CY324">
            <v>0</v>
          </cell>
          <cell r="CZ324">
            <v>0</v>
          </cell>
          <cell r="DA324">
            <v>0</v>
          </cell>
          <cell r="DB324">
            <v>0</v>
          </cell>
          <cell r="DC324">
            <v>0</v>
          </cell>
          <cell r="DD324">
            <v>0</v>
          </cell>
          <cell r="DE324">
            <v>-18.138999999966472</v>
          </cell>
          <cell r="DF324">
            <v>1.8169999999990978</v>
          </cell>
          <cell r="DG324">
            <v>-3.6329999999979918</v>
          </cell>
          <cell r="DH324">
            <v>-3.6290000000008149</v>
          </cell>
          <cell r="DI324">
            <v>-1.8150000000023283</v>
          </cell>
          <cell r="DJ324">
            <v>-1.8140000000021246</v>
          </cell>
          <cell r="DK324">
            <v>4.0000000008149073E-3</v>
          </cell>
          <cell r="DL324">
            <v>3.6290000000008149</v>
          </cell>
          <cell r="DM324">
            <v>-1.8100000000013097</v>
          </cell>
          <cell r="DN324">
            <v>-1.8139999999984866</v>
          </cell>
          <cell r="DO324">
            <v>0</v>
          </cell>
          <cell r="DP324">
            <v>-5.444999999999709</v>
          </cell>
          <cell r="DQ324">
            <v>-3.6290000000008149</v>
          </cell>
          <cell r="DR324">
            <v>0</v>
          </cell>
          <cell r="DS324">
            <v>0</v>
          </cell>
          <cell r="DT324">
            <v>0</v>
          </cell>
          <cell r="DU324">
            <v>0</v>
          </cell>
          <cell r="DV324">
            <v>0</v>
          </cell>
          <cell r="DW324">
            <v>0</v>
          </cell>
          <cell r="DX324">
            <v>0</v>
          </cell>
          <cell r="DY324">
            <v>0</v>
          </cell>
          <cell r="DZ324">
            <v>0</v>
          </cell>
          <cell r="EA324">
            <v>0</v>
          </cell>
          <cell r="EB324">
            <v>0</v>
          </cell>
          <cell r="EC324">
            <v>0</v>
          </cell>
          <cell r="ED324">
            <v>0</v>
          </cell>
        </row>
        <row r="325"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P325">
            <v>0</v>
          </cell>
          <cell r="CQ325">
            <v>0</v>
          </cell>
          <cell r="CR325">
            <v>0</v>
          </cell>
          <cell r="CS325">
            <v>0</v>
          </cell>
          <cell r="CT325">
            <v>0</v>
          </cell>
          <cell r="CU325">
            <v>0</v>
          </cell>
          <cell r="CV325">
            <v>0</v>
          </cell>
          <cell r="CW325">
            <v>0</v>
          </cell>
          <cell r="CX325">
            <v>0</v>
          </cell>
          <cell r="CY325">
            <v>0</v>
          </cell>
          <cell r="CZ325">
            <v>0</v>
          </cell>
          <cell r="DA325">
            <v>0</v>
          </cell>
          <cell r="DB325">
            <v>0</v>
          </cell>
          <cell r="DC325">
            <v>0</v>
          </cell>
          <cell r="DD325">
            <v>0</v>
          </cell>
          <cell r="DE325">
            <v>0</v>
          </cell>
          <cell r="DF325">
            <v>0</v>
          </cell>
          <cell r="DG325">
            <v>0</v>
          </cell>
          <cell r="DH325">
            <v>0</v>
          </cell>
          <cell r="DI325">
            <v>0</v>
          </cell>
          <cell r="DJ325">
            <v>0</v>
          </cell>
          <cell r="DK325">
            <v>0</v>
          </cell>
          <cell r="DL325">
            <v>0</v>
          </cell>
          <cell r="DM325">
            <v>0</v>
          </cell>
          <cell r="DN325">
            <v>0</v>
          </cell>
          <cell r="DO325">
            <v>0</v>
          </cell>
          <cell r="DP325">
            <v>0</v>
          </cell>
          <cell r="DQ325">
            <v>0</v>
          </cell>
          <cell r="DR325">
            <v>0</v>
          </cell>
          <cell r="DS325">
            <v>0</v>
          </cell>
          <cell r="DT325">
            <v>0</v>
          </cell>
          <cell r="DU325">
            <v>0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0</v>
          </cell>
          <cell r="EB325">
            <v>0</v>
          </cell>
          <cell r="EC325">
            <v>0</v>
          </cell>
          <cell r="ED325">
            <v>0</v>
          </cell>
        </row>
        <row r="326"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162.59400000004098</v>
          </cell>
          <cell r="S326">
            <v>25.288000000000466</v>
          </cell>
          <cell r="T326">
            <v>0</v>
          </cell>
          <cell r="U326">
            <v>18.069999999999709</v>
          </cell>
          <cell r="V326">
            <v>21.680000000000291</v>
          </cell>
          <cell r="W326">
            <v>7.2269999999989523</v>
          </cell>
          <cell r="X326">
            <v>25.293999999994412</v>
          </cell>
          <cell r="Y326">
            <v>-21.680000000000291</v>
          </cell>
          <cell r="Z326">
            <v>10.840000000003783</v>
          </cell>
          <cell r="AA326">
            <v>3.6129999999975553</v>
          </cell>
          <cell r="AB326">
            <v>32.520000000004075</v>
          </cell>
          <cell r="AC326">
            <v>10.836000000002969</v>
          </cell>
          <cell r="AD326">
            <v>28.906000000002678</v>
          </cell>
          <cell r="AE326">
            <v>141.01299999991897</v>
          </cell>
          <cell r="AF326">
            <v>7.2320000000036089</v>
          </cell>
          <cell r="AG326">
            <v>-3.6080000000001746</v>
          </cell>
          <cell r="AH326">
            <v>21.694999999999709</v>
          </cell>
          <cell r="AI326">
            <v>-7.2350000000005821</v>
          </cell>
          <cell r="AJ326">
            <v>10.838999999999942</v>
          </cell>
          <cell r="AK326">
            <v>39.773999999997613</v>
          </cell>
          <cell r="AL326">
            <v>18.073000000003958</v>
          </cell>
          <cell r="AM326">
            <v>3.6149999999979627</v>
          </cell>
          <cell r="AN326">
            <v>3.6169999999983702</v>
          </cell>
          <cell r="AO326">
            <v>36.159999999996217</v>
          </cell>
          <cell r="AP326">
            <v>14.466000000000349</v>
          </cell>
          <cell r="AQ326">
            <v>-3.6149999999979627</v>
          </cell>
          <cell r="AR326">
            <v>213.48599999991711</v>
          </cell>
          <cell r="AS326">
            <v>14.460000000006403</v>
          </cell>
          <cell r="AT326">
            <v>-3.6169999999983702</v>
          </cell>
          <cell r="AU326">
            <v>-7.2330000000001746</v>
          </cell>
          <cell r="AV326">
            <v>3.6209999999991851</v>
          </cell>
          <cell r="AW326">
            <v>-7.2330000000001746</v>
          </cell>
          <cell r="AX326">
            <v>10.863000000004831</v>
          </cell>
          <cell r="AY326">
            <v>10.860000000000582</v>
          </cell>
          <cell r="AZ326">
            <v>36.189999999995052</v>
          </cell>
          <cell r="BA326">
            <v>10.855999999999767</v>
          </cell>
          <cell r="BB326">
            <v>50.658000000003085</v>
          </cell>
          <cell r="BC326">
            <v>39.79599999999482</v>
          </cell>
          <cell r="BD326">
            <v>54.264999999999418</v>
          </cell>
          <cell r="BE326">
            <v>108.61700000008568</v>
          </cell>
          <cell r="BF326">
            <v>21.711999999999534</v>
          </cell>
          <cell r="BG326">
            <v>-25.341999999996915</v>
          </cell>
          <cell r="BH326">
            <v>-3.6050000000032014</v>
          </cell>
          <cell r="BI326">
            <v>-10.859999999993306</v>
          </cell>
          <cell r="BJ326">
            <v>18.10399999999936</v>
          </cell>
          <cell r="BK326">
            <v>7.2430000000022119</v>
          </cell>
          <cell r="BL326">
            <v>21.722999999998137</v>
          </cell>
          <cell r="BM326">
            <v>21.718999999997322</v>
          </cell>
          <cell r="BN326">
            <v>18.096999999994296</v>
          </cell>
          <cell r="BO326">
            <v>21.726999999998952</v>
          </cell>
          <cell r="BP326">
            <v>18.102999999995518</v>
          </cell>
          <cell r="BQ326">
            <v>-4.0000000008149073E-3</v>
          </cell>
          <cell r="BR326">
            <v>242.73100000002887</v>
          </cell>
          <cell r="BS326">
            <v>14.489000000001397</v>
          </cell>
          <cell r="BT326">
            <v>21.738000000004831</v>
          </cell>
          <cell r="BU326">
            <v>21.743999999998778</v>
          </cell>
          <cell r="BV326">
            <v>-10.863000000004831</v>
          </cell>
          <cell r="BW326">
            <v>10.863999999994121</v>
          </cell>
          <cell r="BX326">
            <v>18.117999999994936</v>
          </cell>
          <cell r="BY326">
            <v>-3.6260000000038417</v>
          </cell>
          <cell r="BZ326">
            <v>57.970000000001164</v>
          </cell>
          <cell r="CA326">
            <v>54.347999999998137</v>
          </cell>
          <cell r="CB326">
            <v>32.601000000002387</v>
          </cell>
          <cell r="CC326">
            <v>10.867999999994936</v>
          </cell>
          <cell r="CD326">
            <v>14.479999999995925</v>
          </cell>
          <cell r="CE326">
            <v>14.533000000054017</v>
          </cell>
          <cell r="CF326">
            <v>-3.625</v>
          </cell>
          <cell r="CG326">
            <v>10.884999999994761</v>
          </cell>
          <cell r="CH326">
            <v>7.2549999999973807</v>
          </cell>
          <cell r="CI326">
            <v>10.873999999996158</v>
          </cell>
          <cell r="CJ326">
            <v>-3.6260000000038417</v>
          </cell>
          <cell r="CK326">
            <v>-14.5</v>
          </cell>
          <cell r="CL326">
            <v>10.876000000003842</v>
          </cell>
          <cell r="CM326">
            <v>-14.493000000002212</v>
          </cell>
          <cell r="CN326">
            <v>14.5</v>
          </cell>
          <cell r="CO326">
            <v>14.502999999996973</v>
          </cell>
          <cell r="CP326">
            <v>-10.866000000001804</v>
          </cell>
          <cell r="CQ326">
            <v>-7.25</v>
          </cell>
          <cell r="CR326">
            <v>87.046999999904074</v>
          </cell>
          <cell r="CS326">
            <v>21.762000000002445</v>
          </cell>
          <cell r="CT326">
            <v>-10.88300000000163</v>
          </cell>
          <cell r="CU326">
            <v>10.879000000000815</v>
          </cell>
          <cell r="CV326">
            <v>-7.25</v>
          </cell>
          <cell r="CW326">
            <v>25.39600000000064</v>
          </cell>
          <cell r="CX326">
            <v>-18.137000000002445</v>
          </cell>
          <cell r="CY326">
            <v>25.389999999999418</v>
          </cell>
          <cell r="CZ326">
            <v>25.389999999999418</v>
          </cell>
          <cell r="DA326">
            <v>-2.9999999969732016E-3</v>
          </cell>
          <cell r="DB326">
            <v>3.6209999999991851</v>
          </cell>
          <cell r="DC326">
            <v>3.6200000000026193</v>
          </cell>
          <cell r="DD326">
            <v>7.2620000000024447</v>
          </cell>
          <cell r="DE326">
            <v>-217.80999999959022</v>
          </cell>
          <cell r="DF326">
            <v>21.779999999998836</v>
          </cell>
          <cell r="DG326">
            <v>-43.559999999997672</v>
          </cell>
          <cell r="DH326">
            <v>-43.559999999997672</v>
          </cell>
          <cell r="DI326">
            <v>-21.779999999998836</v>
          </cell>
          <cell r="DJ326">
            <v>-21.779999999998836</v>
          </cell>
          <cell r="DK326">
            <v>0</v>
          </cell>
          <cell r="DL326">
            <v>43.559999999997672</v>
          </cell>
          <cell r="DM326">
            <v>-21.779999999998836</v>
          </cell>
          <cell r="DN326">
            <v>-21.779999999998836</v>
          </cell>
          <cell r="DO326">
            <v>0</v>
          </cell>
          <cell r="DP326">
            <v>-65.340000000025611</v>
          </cell>
          <cell r="DQ326">
            <v>-43.569999999977881</v>
          </cell>
          <cell r="DR326">
            <v>0</v>
          </cell>
          <cell r="DS326">
            <v>0</v>
          </cell>
          <cell r="DT326">
            <v>0</v>
          </cell>
          <cell r="DU326">
            <v>0</v>
          </cell>
          <cell r="DV326">
            <v>0</v>
          </cell>
          <cell r="DW326">
            <v>0</v>
          </cell>
          <cell r="DX326">
            <v>0</v>
          </cell>
          <cell r="DY326">
            <v>0</v>
          </cell>
          <cell r="DZ326">
            <v>0</v>
          </cell>
          <cell r="EA326">
            <v>0</v>
          </cell>
          <cell r="EB326">
            <v>0</v>
          </cell>
          <cell r="EC326">
            <v>0</v>
          </cell>
          <cell r="ED326">
            <v>0</v>
          </cell>
        </row>
        <row r="327"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BZ327">
            <v>0</v>
          </cell>
          <cell r="CA327">
            <v>0</v>
          </cell>
          <cell r="CB327">
            <v>0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P327">
            <v>0</v>
          </cell>
          <cell r="CQ327">
            <v>0</v>
          </cell>
          <cell r="CR327">
            <v>0</v>
          </cell>
          <cell r="CS327">
            <v>0</v>
          </cell>
          <cell r="CT327">
            <v>0</v>
          </cell>
          <cell r="CU327">
            <v>0</v>
          </cell>
          <cell r="CV327">
            <v>0</v>
          </cell>
          <cell r="CW327">
            <v>0</v>
          </cell>
          <cell r="CX327">
            <v>0</v>
          </cell>
          <cell r="CY327">
            <v>0</v>
          </cell>
          <cell r="CZ327">
            <v>0</v>
          </cell>
          <cell r="DA327">
            <v>0</v>
          </cell>
          <cell r="DB327">
            <v>0</v>
          </cell>
          <cell r="DC327">
            <v>0</v>
          </cell>
          <cell r="DD327">
            <v>0</v>
          </cell>
          <cell r="DE327">
            <v>0</v>
          </cell>
          <cell r="DF327">
            <v>0</v>
          </cell>
          <cell r="DG327">
            <v>0</v>
          </cell>
          <cell r="DH327">
            <v>0</v>
          </cell>
          <cell r="DI327">
            <v>0</v>
          </cell>
          <cell r="DJ327">
            <v>0</v>
          </cell>
          <cell r="DK327">
            <v>0</v>
          </cell>
          <cell r="DL327">
            <v>0</v>
          </cell>
          <cell r="DM327">
            <v>0</v>
          </cell>
          <cell r="DN327">
            <v>0</v>
          </cell>
          <cell r="DO327">
            <v>0</v>
          </cell>
          <cell r="DP327">
            <v>0</v>
          </cell>
          <cell r="DQ327">
            <v>0</v>
          </cell>
          <cell r="DR327">
            <v>0</v>
          </cell>
          <cell r="DS327">
            <v>0</v>
          </cell>
          <cell r="DT327">
            <v>0</v>
          </cell>
          <cell r="DU327">
            <v>0</v>
          </cell>
          <cell r="DV327">
            <v>0</v>
          </cell>
          <cell r="DW327">
            <v>0</v>
          </cell>
          <cell r="DX327">
            <v>0</v>
          </cell>
          <cell r="DY327">
            <v>0</v>
          </cell>
          <cell r="DZ327">
            <v>0</v>
          </cell>
          <cell r="EA327">
            <v>0</v>
          </cell>
          <cell r="EB327">
            <v>0</v>
          </cell>
          <cell r="EC327">
            <v>0</v>
          </cell>
          <cell r="ED327">
            <v>0</v>
          </cell>
        </row>
        <row r="328">
          <cell r="F328">
            <v>126.40999999997439</v>
          </cell>
          <cell r="G328">
            <v>0</v>
          </cell>
          <cell r="H328">
            <v>50.580000000016298</v>
          </cell>
          <cell r="I328">
            <v>75.739999999990687</v>
          </cell>
          <cell r="J328">
            <v>227.5</v>
          </cell>
          <cell r="K328">
            <v>101.05999999999767</v>
          </cell>
          <cell r="L328">
            <v>-101.13000000000466</v>
          </cell>
          <cell r="M328">
            <v>-151.65999999997439</v>
          </cell>
          <cell r="N328">
            <v>151.64000000001397</v>
          </cell>
          <cell r="O328">
            <v>176.93999999994412</v>
          </cell>
          <cell r="P328">
            <v>1364.9199999999837</v>
          </cell>
          <cell r="Q328">
            <v>227.44000000000233</v>
          </cell>
          <cell r="R328">
            <v>1137.9699999992736</v>
          </cell>
          <cell r="S328">
            <v>177.01999999996042</v>
          </cell>
          <cell r="T328">
            <v>0</v>
          </cell>
          <cell r="U328">
            <v>126.44000000000233</v>
          </cell>
          <cell r="V328">
            <v>151.77999999996973</v>
          </cell>
          <cell r="W328">
            <v>50.580000000016298</v>
          </cell>
          <cell r="X328">
            <v>177</v>
          </cell>
          <cell r="Y328">
            <v>-151.80000000004657</v>
          </cell>
          <cell r="Z328">
            <v>75.880000000004657</v>
          </cell>
          <cell r="AA328">
            <v>25.28000000002794</v>
          </cell>
          <cell r="AB328">
            <v>227.69000000000233</v>
          </cell>
          <cell r="AC328">
            <v>75.840000000025611</v>
          </cell>
          <cell r="AD328">
            <v>202.26000000000931</v>
          </cell>
          <cell r="AE328">
            <v>986.85000000009313</v>
          </cell>
          <cell r="AF328">
            <v>50.599999999976717</v>
          </cell>
          <cell r="AG328">
            <v>-25.340000000025611</v>
          </cell>
          <cell r="AH328">
            <v>151.77999999996973</v>
          </cell>
          <cell r="AI328">
            <v>-50.659999999974389</v>
          </cell>
          <cell r="AJ328">
            <v>75.899999999965075</v>
          </cell>
          <cell r="AK328">
            <v>278.43999999994412</v>
          </cell>
          <cell r="AL328">
            <v>126.5800000000163</v>
          </cell>
          <cell r="AM328">
            <v>25.339999999967404</v>
          </cell>
          <cell r="AN328">
            <v>25.299999999988358</v>
          </cell>
          <cell r="AO328">
            <v>253.11999999999534</v>
          </cell>
          <cell r="AP328">
            <v>101.15999999997439</v>
          </cell>
          <cell r="AQ328">
            <v>-25.369999999995343</v>
          </cell>
          <cell r="AR328">
            <v>1921.1900000004098</v>
          </cell>
          <cell r="AS328">
            <v>130.26000000000931</v>
          </cell>
          <cell r="AT328">
            <v>-32.559999999997672</v>
          </cell>
          <cell r="AU328">
            <v>-65.130000000004657</v>
          </cell>
          <cell r="AV328">
            <v>32.559999999997672</v>
          </cell>
          <cell r="AW328">
            <v>-65.120000000053551</v>
          </cell>
          <cell r="AX328">
            <v>97.680000000051223</v>
          </cell>
          <cell r="AY328">
            <v>97.689999999944121</v>
          </cell>
          <cell r="AZ328">
            <v>325.62000000005355</v>
          </cell>
          <cell r="BA328">
            <v>97.690000000002328</v>
          </cell>
          <cell r="BB328">
            <v>455.86999999999534</v>
          </cell>
          <cell r="BC328">
            <v>358.19999999995343</v>
          </cell>
          <cell r="BD328">
            <v>488.43000000005122</v>
          </cell>
          <cell r="BE328">
            <v>977.24000000115484</v>
          </cell>
          <cell r="BF328">
            <v>195.43000000005122</v>
          </cell>
          <cell r="BG328">
            <v>-228.06999999994878</v>
          </cell>
          <cell r="BH328">
            <v>-32.659999999974389</v>
          </cell>
          <cell r="BI328">
            <v>-97.730000000039581</v>
          </cell>
          <cell r="BJ328">
            <v>162.90999999997439</v>
          </cell>
          <cell r="BK328">
            <v>65.129999999946449</v>
          </cell>
          <cell r="BL328">
            <v>195.55999999999767</v>
          </cell>
          <cell r="BM328">
            <v>195.5</v>
          </cell>
          <cell r="BN328">
            <v>162.84000000002561</v>
          </cell>
          <cell r="BO328">
            <v>195.43000000005122</v>
          </cell>
          <cell r="BP328">
            <v>162.90000000002328</v>
          </cell>
          <cell r="BQ328">
            <v>0</v>
          </cell>
          <cell r="BR328">
            <v>2184.3499999996275</v>
          </cell>
          <cell r="BS328">
            <v>130.46999999997206</v>
          </cell>
          <cell r="BT328">
            <v>195.5899999999674</v>
          </cell>
          <cell r="BU328">
            <v>195.55999999999767</v>
          </cell>
          <cell r="BV328">
            <v>-97.75</v>
          </cell>
          <cell r="BW328">
            <v>97.769999999960419</v>
          </cell>
          <cell r="BX328">
            <v>163</v>
          </cell>
          <cell r="BY328">
            <v>-32.599999999976717</v>
          </cell>
          <cell r="BZ328">
            <v>521.68000000005122</v>
          </cell>
          <cell r="CA328">
            <v>489.09000000002561</v>
          </cell>
          <cell r="CB328">
            <v>293.38000000000466</v>
          </cell>
          <cell r="CC328">
            <v>97.760000000009313</v>
          </cell>
          <cell r="CD328">
            <v>130.39999999996508</v>
          </cell>
          <cell r="CE328">
            <v>130.33999999985099</v>
          </cell>
          <cell r="CF328">
            <v>-32.690000000002328</v>
          </cell>
          <cell r="CG328">
            <v>97.880000000004657</v>
          </cell>
          <cell r="CH328">
            <v>65.240000000048894</v>
          </cell>
          <cell r="CI328">
            <v>97.849999999976717</v>
          </cell>
          <cell r="CJ328">
            <v>-32.589999999967404</v>
          </cell>
          <cell r="CK328">
            <v>-130.46999999997206</v>
          </cell>
          <cell r="CL328">
            <v>97.940000000002328</v>
          </cell>
          <cell r="CM328">
            <v>-130.59999999997672</v>
          </cell>
          <cell r="CN328">
            <v>130.46000000002095</v>
          </cell>
          <cell r="CO328">
            <v>130.54000000003725</v>
          </cell>
          <cell r="CP328">
            <v>-97.900000000023283</v>
          </cell>
          <cell r="CQ328">
            <v>-65.319999999948777</v>
          </cell>
          <cell r="CR328">
            <v>783.62000000011176</v>
          </cell>
          <cell r="CS328">
            <v>195.95999999996275</v>
          </cell>
          <cell r="CT328">
            <v>-97.909999999974389</v>
          </cell>
          <cell r="CU328">
            <v>97.900000000023283</v>
          </cell>
          <cell r="CV328">
            <v>-65.309999999997672</v>
          </cell>
          <cell r="CW328">
            <v>228.5</v>
          </cell>
          <cell r="CX328">
            <v>-163.20000000001164</v>
          </cell>
          <cell r="CY328">
            <v>228.5</v>
          </cell>
          <cell r="CZ328">
            <v>228.53000000002794</v>
          </cell>
          <cell r="DA328">
            <v>0</v>
          </cell>
          <cell r="DB328">
            <v>32.630000000004657</v>
          </cell>
          <cell r="DC328">
            <v>32.64000000001397</v>
          </cell>
          <cell r="DD328">
            <v>65.380000000004657</v>
          </cell>
          <cell r="DE328">
            <v>-544.44999999925494</v>
          </cell>
          <cell r="DF328">
            <v>54.399999999906868</v>
          </cell>
          <cell r="DG328">
            <v>-108.90000000002328</v>
          </cell>
          <cell r="DH328">
            <v>-108.94999999995343</v>
          </cell>
          <cell r="DI328">
            <v>-54.449999999953434</v>
          </cell>
          <cell r="DJ328">
            <v>-54.5</v>
          </cell>
          <cell r="DK328">
            <v>0</v>
          </cell>
          <cell r="DL328">
            <v>108.94999999995343</v>
          </cell>
          <cell r="DM328">
            <v>-54.349999999976717</v>
          </cell>
          <cell r="DN328">
            <v>-54.400000000023283</v>
          </cell>
          <cell r="DO328">
            <v>-5.0000000046566129E-2</v>
          </cell>
          <cell r="DP328">
            <v>-163.25</v>
          </cell>
          <cell r="DQ328">
            <v>-108.94999999995343</v>
          </cell>
          <cell r="DR328">
            <v>0</v>
          </cell>
          <cell r="DS328">
            <v>0</v>
          </cell>
          <cell r="DT328">
            <v>0</v>
          </cell>
          <cell r="DU328">
            <v>0</v>
          </cell>
          <cell r="DV328">
            <v>0</v>
          </cell>
          <cell r="DW328">
            <v>0</v>
          </cell>
          <cell r="DX328">
            <v>0</v>
          </cell>
          <cell r="DY328">
            <v>0</v>
          </cell>
          <cell r="DZ328">
            <v>0</v>
          </cell>
          <cell r="EA328">
            <v>0</v>
          </cell>
          <cell r="EB328">
            <v>0</v>
          </cell>
          <cell r="EC328">
            <v>0</v>
          </cell>
          <cell r="ED328">
            <v>0</v>
          </cell>
        </row>
        <row r="329"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P329">
            <v>0</v>
          </cell>
          <cell r="CQ329">
            <v>0</v>
          </cell>
          <cell r="CR329">
            <v>0</v>
          </cell>
          <cell r="CS329">
            <v>0</v>
          </cell>
          <cell r="CT329">
            <v>0</v>
          </cell>
          <cell r="CU329">
            <v>0</v>
          </cell>
          <cell r="CV329">
            <v>0</v>
          </cell>
          <cell r="CW329">
            <v>0</v>
          </cell>
          <cell r="CX329">
            <v>0</v>
          </cell>
          <cell r="CY329">
            <v>0</v>
          </cell>
          <cell r="CZ329">
            <v>0</v>
          </cell>
          <cell r="DA329">
            <v>0</v>
          </cell>
          <cell r="DB329">
            <v>0</v>
          </cell>
          <cell r="DC329">
            <v>0</v>
          </cell>
          <cell r="DD329">
            <v>0</v>
          </cell>
          <cell r="DE329">
            <v>0</v>
          </cell>
          <cell r="DF329">
            <v>0</v>
          </cell>
          <cell r="DG329">
            <v>0</v>
          </cell>
          <cell r="DH329">
            <v>0</v>
          </cell>
          <cell r="DI329">
            <v>0</v>
          </cell>
          <cell r="DJ329">
            <v>0</v>
          </cell>
          <cell r="DK329">
            <v>0</v>
          </cell>
          <cell r="DL329">
            <v>0</v>
          </cell>
          <cell r="DM329">
            <v>0</v>
          </cell>
          <cell r="DN329">
            <v>0</v>
          </cell>
          <cell r="DO329">
            <v>0</v>
          </cell>
          <cell r="DP329">
            <v>0</v>
          </cell>
          <cell r="DQ329">
            <v>0</v>
          </cell>
          <cell r="DR329">
            <v>0</v>
          </cell>
          <cell r="DS329">
            <v>0</v>
          </cell>
          <cell r="DT329">
            <v>0</v>
          </cell>
          <cell r="DU329">
            <v>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B329">
            <v>0</v>
          </cell>
          <cell r="EC329">
            <v>0</v>
          </cell>
          <cell r="ED329">
            <v>0</v>
          </cell>
        </row>
        <row r="330">
          <cell r="F330">
            <v>135.45000000001164</v>
          </cell>
          <cell r="G330">
            <v>0</v>
          </cell>
          <cell r="H330">
            <v>54.190000000002328</v>
          </cell>
          <cell r="I330">
            <v>81.320000000006985</v>
          </cell>
          <cell r="J330">
            <v>243.73999999999069</v>
          </cell>
          <cell r="K330">
            <v>108.36999999999534</v>
          </cell>
          <cell r="L330">
            <v>-108.32000000000698</v>
          </cell>
          <cell r="M330">
            <v>-162.53999999997905</v>
          </cell>
          <cell r="N330">
            <v>162.45999999996275</v>
          </cell>
          <cell r="O330">
            <v>189.5899999999674</v>
          </cell>
          <cell r="P330">
            <v>1462.4300000000512</v>
          </cell>
          <cell r="Q330">
            <v>243.70000000001164</v>
          </cell>
          <cell r="R330">
            <v>1219.4499999992549</v>
          </cell>
          <cell r="S330">
            <v>189.72000000003027</v>
          </cell>
          <cell r="T330">
            <v>-3.9999999979045242E-2</v>
          </cell>
          <cell r="U330">
            <v>135.53000000002794</v>
          </cell>
          <cell r="V330">
            <v>162.65000000002328</v>
          </cell>
          <cell r="W330">
            <v>54.190000000002328</v>
          </cell>
          <cell r="X330">
            <v>189.71999999997206</v>
          </cell>
          <cell r="Y330">
            <v>-162.55999999999767</v>
          </cell>
          <cell r="Z330">
            <v>81.299999999988358</v>
          </cell>
          <cell r="AA330">
            <v>27.080000000016298</v>
          </cell>
          <cell r="AB330">
            <v>243.81000000005588</v>
          </cell>
          <cell r="AC330">
            <v>81.309999999997672</v>
          </cell>
          <cell r="AD330">
            <v>216.74000000004889</v>
          </cell>
          <cell r="AE330">
            <v>1057.5299999993294</v>
          </cell>
          <cell r="AF330">
            <v>54.259999999951106</v>
          </cell>
          <cell r="AG330">
            <v>-27.160000000032596</v>
          </cell>
          <cell r="AH330">
            <v>162.69000000000233</v>
          </cell>
          <cell r="AI330">
            <v>-54.240000000048894</v>
          </cell>
          <cell r="AJ330">
            <v>81.400000000023283</v>
          </cell>
          <cell r="AK330">
            <v>298.34000000002561</v>
          </cell>
          <cell r="AL330">
            <v>135.56999999994878</v>
          </cell>
          <cell r="AM330">
            <v>27.119999999995343</v>
          </cell>
          <cell r="AN330">
            <v>27.100000000034925</v>
          </cell>
          <cell r="AO330">
            <v>271.18000000005122</v>
          </cell>
          <cell r="AP330">
            <v>108.40000000002328</v>
          </cell>
          <cell r="AQ330">
            <v>-27.130000000004657</v>
          </cell>
          <cell r="AR330">
            <v>1601.1200000005774</v>
          </cell>
          <cell r="AS330">
            <v>108.63000000000466</v>
          </cell>
          <cell r="AT330">
            <v>-27.100000000034925</v>
          </cell>
          <cell r="AU330">
            <v>-54.240000000048894</v>
          </cell>
          <cell r="AV330">
            <v>27.090000000025611</v>
          </cell>
          <cell r="AW330">
            <v>-54.299999999988358</v>
          </cell>
          <cell r="AX330">
            <v>81.440000000002328</v>
          </cell>
          <cell r="AY330">
            <v>81.440000000002328</v>
          </cell>
          <cell r="AZ330">
            <v>271.32000000000698</v>
          </cell>
          <cell r="BA330">
            <v>81.460000000020955</v>
          </cell>
          <cell r="BB330">
            <v>379.87000000005355</v>
          </cell>
          <cell r="BC330">
            <v>298.46999999997206</v>
          </cell>
          <cell r="BD330">
            <v>407.03999999997905</v>
          </cell>
          <cell r="BE330">
            <v>814.74000000022352</v>
          </cell>
          <cell r="BF330">
            <v>162.89999999996508</v>
          </cell>
          <cell r="BG330">
            <v>-190.05999999999767</v>
          </cell>
          <cell r="BH330">
            <v>-27.159999999974389</v>
          </cell>
          <cell r="BI330">
            <v>-81.459999999962747</v>
          </cell>
          <cell r="BJ330">
            <v>135.79999999998836</v>
          </cell>
          <cell r="BK330">
            <v>54.28000000002794</v>
          </cell>
          <cell r="BL330">
            <v>162.95999999996275</v>
          </cell>
          <cell r="BM330">
            <v>162.96000000002095</v>
          </cell>
          <cell r="BN330">
            <v>135.71999999997206</v>
          </cell>
          <cell r="BO330">
            <v>162.97999999998137</v>
          </cell>
          <cell r="BP330">
            <v>135.82000000000698</v>
          </cell>
          <cell r="BQ330">
            <v>0</v>
          </cell>
          <cell r="BR330">
            <v>1820.4599999999627</v>
          </cell>
          <cell r="BS330">
            <v>108.72000000003027</v>
          </cell>
          <cell r="BT330">
            <v>163</v>
          </cell>
          <cell r="BU330">
            <v>163.06999999994878</v>
          </cell>
          <cell r="BV330">
            <v>-81.569999999948777</v>
          </cell>
          <cell r="BW330">
            <v>81.5</v>
          </cell>
          <cell r="BX330">
            <v>135.84999999997672</v>
          </cell>
          <cell r="BY330">
            <v>-27.190000000002328</v>
          </cell>
          <cell r="BZ330">
            <v>434.78000000002794</v>
          </cell>
          <cell r="CA330">
            <v>407.59999999997672</v>
          </cell>
          <cell r="CB330">
            <v>244.5</v>
          </cell>
          <cell r="CC330">
            <v>81.440000000002328</v>
          </cell>
          <cell r="CD330">
            <v>108.76000000000931</v>
          </cell>
          <cell r="CE330">
            <v>108.90000000037253</v>
          </cell>
          <cell r="CF330">
            <v>-27.159999999974389</v>
          </cell>
          <cell r="CG330">
            <v>81.559999999997672</v>
          </cell>
          <cell r="CH330">
            <v>54.35999999998603</v>
          </cell>
          <cell r="CI330">
            <v>81.559999999997672</v>
          </cell>
          <cell r="CJ330">
            <v>-27.180000000051223</v>
          </cell>
          <cell r="CK330">
            <v>-108.73999999999069</v>
          </cell>
          <cell r="CL330">
            <v>81.549999999988358</v>
          </cell>
          <cell r="CM330">
            <v>-108.74000000004889</v>
          </cell>
          <cell r="CN330">
            <v>108.73999999999069</v>
          </cell>
          <cell r="CO330">
            <v>108.85999999998603</v>
          </cell>
          <cell r="CP330">
            <v>-81.549999999988358</v>
          </cell>
          <cell r="CQ330">
            <v>-54.35999999998603</v>
          </cell>
          <cell r="CR330">
            <v>652.91000000014901</v>
          </cell>
          <cell r="CS330">
            <v>163.21999999997206</v>
          </cell>
          <cell r="CT330">
            <v>-81.630000000004657</v>
          </cell>
          <cell r="CU330">
            <v>81.619999999995343</v>
          </cell>
          <cell r="CV330">
            <v>-54.399999999965075</v>
          </cell>
          <cell r="CW330">
            <v>190.43000000005122</v>
          </cell>
          <cell r="CX330">
            <v>-136</v>
          </cell>
          <cell r="CY330">
            <v>190.47000000003027</v>
          </cell>
          <cell r="CZ330">
            <v>190.39999999996508</v>
          </cell>
          <cell r="DA330">
            <v>1.9999999960418791E-2</v>
          </cell>
          <cell r="DB330">
            <v>27.21999999997206</v>
          </cell>
          <cell r="DC330">
            <v>27.119999999995343</v>
          </cell>
          <cell r="DD330">
            <v>54.440000000002328</v>
          </cell>
          <cell r="DE330">
            <v>-272.26000000024214</v>
          </cell>
          <cell r="DF330">
            <v>27.180000000051223</v>
          </cell>
          <cell r="DG330">
            <v>-54.440000000002328</v>
          </cell>
          <cell r="DH330">
            <v>-54.479999999981374</v>
          </cell>
          <cell r="DI330">
            <v>-27.220000000030268</v>
          </cell>
          <cell r="DJ330">
            <v>-27.259999999951106</v>
          </cell>
          <cell r="DK330">
            <v>0</v>
          </cell>
          <cell r="DL330">
            <v>54.460000000020955</v>
          </cell>
          <cell r="DM330">
            <v>-27.179999999993015</v>
          </cell>
          <cell r="DN330">
            <v>-27.21999999997206</v>
          </cell>
          <cell r="DO330">
            <v>-2.0000000018626451E-2</v>
          </cell>
          <cell r="DP330">
            <v>-81.619999999995343</v>
          </cell>
          <cell r="DQ330">
            <v>-54.460000000020955</v>
          </cell>
          <cell r="DR330">
            <v>0</v>
          </cell>
          <cell r="DS330">
            <v>0</v>
          </cell>
          <cell r="DT330">
            <v>0</v>
          </cell>
          <cell r="DU330">
            <v>0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0</v>
          </cell>
          <cell r="EA330">
            <v>0</v>
          </cell>
          <cell r="EB330">
            <v>0</v>
          </cell>
          <cell r="EC330">
            <v>0</v>
          </cell>
          <cell r="ED330">
            <v>0</v>
          </cell>
        </row>
        <row r="331"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P331">
            <v>0</v>
          </cell>
          <cell r="CQ331">
            <v>0</v>
          </cell>
          <cell r="CR331">
            <v>0</v>
          </cell>
          <cell r="CS331">
            <v>0</v>
          </cell>
          <cell r="CT331">
            <v>0</v>
          </cell>
          <cell r="CU331">
            <v>0</v>
          </cell>
          <cell r="CV331">
            <v>0</v>
          </cell>
          <cell r="CW331">
            <v>0</v>
          </cell>
          <cell r="CX331">
            <v>0</v>
          </cell>
          <cell r="CY331">
            <v>0</v>
          </cell>
          <cell r="CZ331">
            <v>0</v>
          </cell>
          <cell r="DA331">
            <v>0</v>
          </cell>
          <cell r="DB331">
            <v>0</v>
          </cell>
          <cell r="DC331">
            <v>0</v>
          </cell>
          <cell r="DD331">
            <v>0</v>
          </cell>
          <cell r="DE331">
            <v>0</v>
          </cell>
          <cell r="DF331">
            <v>0</v>
          </cell>
          <cell r="DG331">
            <v>0</v>
          </cell>
          <cell r="DH331">
            <v>0</v>
          </cell>
          <cell r="DI331">
            <v>0</v>
          </cell>
          <cell r="DJ331">
            <v>0</v>
          </cell>
          <cell r="DK331">
            <v>0</v>
          </cell>
          <cell r="DL331">
            <v>0</v>
          </cell>
          <cell r="DM331">
            <v>0</v>
          </cell>
          <cell r="DN331">
            <v>0</v>
          </cell>
          <cell r="DO331">
            <v>0</v>
          </cell>
          <cell r="DP331">
            <v>0</v>
          </cell>
          <cell r="DQ331">
            <v>0</v>
          </cell>
          <cell r="DR331">
            <v>0</v>
          </cell>
          <cell r="DS331">
            <v>0</v>
          </cell>
          <cell r="DT331">
            <v>0</v>
          </cell>
          <cell r="DU331">
            <v>0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0</v>
          </cell>
          <cell r="EC331">
            <v>0</v>
          </cell>
          <cell r="ED331">
            <v>0</v>
          </cell>
        </row>
        <row r="332">
          <cell r="F332">
            <v>45.089999999996508</v>
          </cell>
          <cell r="G332">
            <v>0</v>
          </cell>
          <cell r="H332">
            <v>18.049999999988358</v>
          </cell>
          <cell r="I332">
            <v>27.075000000011642</v>
          </cell>
          <cell r="J332">
            <v>81.229999999995925</v>
          </cell>
          <cell r="K332">
            <v>36.090000000011059</v>
          </cell>
          <cell r="L332">
            <v>-36.110000000000582</v>
          </cell>
          <cell r="M332">
            <v>-54.129999999990105</v>
          </cell>
          <cell r="N332">
            <v>54.129999999990105</v>
          </cell>
          <cell r="O332">
            <v>63.200000000011642</v>
          </cell>
          <cell r="P332">
            <v>487.48399999999674</v>
          </cell>
          <cell r="Q332">
            <v>81.260000000009313</v>
          </cell>
          <cell r="R332">
            <v>406.5</v>
          </cell>
          <cell r="S332">
            <v>63.239999999990687</v>
          </cell>
          <cell r="T332">
            <v>0</v>
          </cell>
          <cell r="U332">
            <v>45.160000000003492</v>
          </cell>
          <cell r="V332">
            <v>54.220000000001164</v>
          </cell>
          <cell r="W332">
            <v>18.063999999998487</v>
          </cell>
          <cell r="X332">
            <v>63.226000000009662</v>
          </cell>
          <cell r="Y332">
            <v>-54.210999999995693</v>
          </cell>
          <cell r="Z332">
            <v>27.099999999991269</v>
          </cell>
          <cell r="AA332">
            <v>9.0350000000034925</v>
          </cell>
          <cell r="AB332">
            <v>81.319999999977881</v>
          </cell>
          <cell r="AC332">
            <v>27.085999999995693</v>
          </cell>
          <cell r="AD332">
            <v>72.260000000009313</v>
          </cell>
          <cell r="AE332">
            <v>352.51200000010431</v>
          </cell>
          <cell r="AF332">
            <v>18.049999999988358</v>
          </cell>
          <cell r="AG332">
            <v>-9.0359999999927823</v>
          </cell>
          <cell r="AH332">
            <v>54.239999999990687</v>
          </cell>
          <cell r="AI332">
            <v>-18.078000000008615</v>
          </cell>
          <cell r="AJ332">
            <v>27.119999999995343</v>
          </cell>
          <cell r="AK332">
            <v>99.430000000007567</v>
          </cell>
          <cell r="AL332">
            <v>45.190000000002328</v>
          </cell>
          <cell r="AM332">
            <v>9.0400000000081491</v>
          </cell>
          <cell r="AN332">
            <v>9.0360000000073342</v>
          </cell>
          <cell r="AO332">
            <v>90.39000000001397</v>
          </cell>
          <cell r="AP332">
            <v>36.159999999988941</v>
          </cell>
          <cell r="AQ332">
            <v>-9.0300000000279397</v>
          </cell>
          <cell r="AR332">
            <v>960.59000000031665</v>
          </cell>
          <cell r="AS332">
            <v>65.130000000004657</v>
          </cell>
          <cell r="AT332">
            <v>-16.279999999998836</v>
          </cell>
          <cell r="AU332">
            <v>-32.570000000006985</v>
          </cell>
          <cell r="AV332">
            <v>16.279999999998836</v>
          </cell>
          <cell r="AW332">
            <v>-32.560000000026776</v>
          </cell>
          <cell r="AX332">
            <v>48.840000000025611</v>
          </cell>
          <cell r="AY332">
            <v>48.839999999996508</v>
          </cell>
          <cell r="AZ332">
            <v>162.81000000002678</v>
          </cell>
          <cell r="BA332">
            <v>48.849999999976717</v>
          </cell>
          <cell r="BB332">
            <v>227.93000000002212</v>
          </cell>
          <cell r="BC332">
            <v>179.09999999997672</v>
          </cell>
          <cell r="BD332">
            <v>244.22000000000116</v>
          </cell>
          <cell r="BE332">
            <v>488.64000000059605</v>
          </cell>
          <cell r="BF332">
            <v>97.720000000001164</v>
          </cell>
          <cell r="BG332">
            <v>-114.02999999999884</v>
          </cell>
          <cell r="BH332">
            <v>-16.329999999987194</v>
          </cell>
          <cell r="BI332">
            <v>-48.85999999998603</v>
          </cell>
          <cell r="BJ332">
            <v>81.459999999991851</v>
          </cell>
          <cell r="BK332">
            <v>32.559999999997672</v>
          </cell>
          <cell r="BL332">
            <v>97.779999999998836</v>
          </cell>
          <cell r="BM332">
            <v>97.75</v>
          </cell>
          <cell r="BN332">
            <v>81.420000000012806</v>
          </cell>
          <cell r="BO332">
            <v>97.720000000001164</v>
          </cell>
          <cell r="BP332">
            <v>81.450000000011642</v>
          </cell>
          <cell r="BQ332">
            <v>0</v>
          </cell>
          <cell r="BR332">
            <v>1092.1699999999255</v>
          </cell>
          <cell r="BS332">
            <v>65.229999999981374</v>
          </cell>
          <cell r="BT332">
            <v>97.790000000008149</v>
          </cell>
          <cell r="BU332">
            <v>97.779999999998836</v>
          </cell>
          <cell r="BV332">
            <v>-48.870000000024447</v>
          </cell>
          <cell r="BW332">
            <v>48.89000000001397</v>
          </cell>
          <cell r="BX332">
            <v>81.5</v>
          </cell>
          <cell r="BY332">
            <v>-16.299999999988358</v>
          </cell>
          <cell r="BZ332">
            <v>260.84000000002561</v>
          </cell>
          <cell r="CA332">
            <v>244.54000000000815</v>
          </cell>
          <cell r="CB332">
            <v>146.69000000000233</v>
          </cell>
          <cell r="CC332">
            <v>48.880000000004657</v>
          </cell>
          <cell r="CD332">
            <v>65.199999999982538</v>
          </cell>
          <cell r="CE332">
            <v>65.160000000149012</v>
          </cell>
          <cell r="CF332">
            <v>-16.349999999976717</v>
          </cell>
          <cell r="CG332">
            <v>48.940000000002328</v>
          </cell>
          <cell r="CH332">
            <v>32.620000000024447</v>
          </cell>
          <cell r="CI332">
            <v>48.920000000012806</v>
          </cell>
          <cell r="CJ332">
            <v>-16.290000000008149</v>
          </cell>
          <cell r="CK332">
            <v>-65.239999999990687</v>
          </cell>
          <cell r="CL332">
            <v>48.970000000001164</v>
          </cell>
          <cell r="CM332">
            <v>-65.299999999988358</v>
          </cell>
          <cell r="CN332">
            <v>65.230000000010477</v>
          </cell>
          <cell r="CO332">
            <v>65.260000000009313</v>
          </cell>
          <cell r="CP332">
            <v>-48.940000000002328</v>
          </cell>
          <cell r="CQ332">
            <v>-32.659999999974389</v>
          </cell>
          <cell r="CR332">
            <v>391.83000000007451</v>
          </cell>
          <cell r="CS332">
            <v>97.979999999981374</v>
          </cell>
          <cell r="CT332">
            <v>-48.950000000011642</v>
          </cell>
          <cell r="CU332">
            <v>48.950000000011642</v>
          </cell>
          <cell r="CV332">
            <v>-32.650000000023283</v>
          </cell>
          <cell r="CW332">
            <v>114.25</v>
          </cell>
          <cell r="CX332">
            <v>-81.600000000005821</v>
          </cell>
          <cell r="CY332">
            <v>114.25</v>
          </cell>
          <cell r="CZ332">
            <v>114.26000000000931</v>
          </cell>
          <cell r="DA332">
            <v>0</v>
          </cell>
          <cell r="DB332">
            <v>16.320000000006985</v>
          </cell>
          <cell r="DC332">
            <v>16.330000000016298</v>
          </cell>
          <cell r="DD332">
            <v>32.690000000002328</v>
          </cell>
          <cell r="DE332">
            <v>-235.95000000111759</v>
          </cell>
          <cell r="DF332">
            <v>23.559999999997672</v>
          </cell>
          <cell r="DG332">
            <v>-47.190000000002328</v>
          </cell>
          <cell r="DH332">
            <v>-47.180000000051223</v>
          </cell>
          <cell r="DI332">
            <v>-23.60999999998603</v>
          </cell>
          <cell r="DJ332">
            <v>-23.580000000016298</v>
          </cell>
          <cell r="DK332">
            <v>0</v>
          </cell>
          <cell r="DL332">
            <v>47.200000000011642</v>
          </cell>
          <cell r="DM332">
            <v>-23.599999999976717</v>
          </cell>
          <cell r="DN332">
            <v>-23.589999999967404</v>
          </cell>
          <cell r="DO332">
            <v>0</v>
          </cell>
          <cell r="DP332">
            <v>-70.78000000002794</v>
          </cell>
          <cell r="DQ332">
            <v>-47.180000000051223</v>
          </cell>
          <cell r="DR332">
            <v>0</v>
          </cell>
          <cell r="DS332">
            <v>0</v>
          </cell>
          <cell r="DT332">
            <v>0</v>
          </cell>
          <cell r="DU332">
            <v>0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</row>
        <row r="333"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  <cell r="CU333">
            <v>0</v>
          </cell>
          <cell r="CV333">
            <v>0</v>
          </cell>
          <cell r="CW333">
            <v>0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</row>
        <row r="334">
          <cell r="F334">
            <v>63.199999999982538</v>
          </cell>
          <cell r="G334">
            <v>0</v>
          </cell>
          <cell r="H334">
            <v>25.279999999998836</v>
          </cell>
          <cell r="I334">
            <v>37.869999999995343</v>
          </cell>
          <cell r="J334">
            <v>113.75</v>
          </cell>
          <cell r="K334">
            <v>50.529999999998836</v>
          </cell>
          <cell r="L334">
            <v>-50.559999999997672</v>
          </cell>
          <cell r="M334">
            <v>-75.829999999987194</v>
          </cell>
          <cell r="N334">
            <v>75.820000000006985</v>
          </cell>
          <cell r="O334">
            <v>88.460000000020955</v>
          </cell>
          <cell r="P334">
            <v>682.44999999998254</v>
          </cell>
          <cell r="Q334">
            <v>113.72000000000116</v>
          </cell>
          <cell r="R334">
            <v>568.97999999974854</v>
          </cell>
          <cell r="S334">
            <v>88.509999999980209</v>
          </cell>
          <cell r="T334">
            <v>0</v>
          </cell>
          <cell r="U334">
            <v>63.220000000001164</v>
          </cell>
          <cell r="V334">
            <v>75.889999999984866</v>
          </cell>
          <cell r="W334">
            <v>25.279999999998836</v>
          </cell>
          <cell r="X334">
            <v>88.5</v>
          </cell>
          <cell r="Y334">
            <v>-75.900000000023283</v>
          </cell>
          <cell r="Z334">
            <v>37.940000000002328</v>
          </cell>
          <cell r="AA334">
            <v>12.64000000001397</v>
          </cell>
          <cell r="AB334">
            <v>113.84999999997672</v>
          </cell>
          <cell r="AC334">
            <v>37.920000000012806</v>
          </cell>
          <cell r="AD334">
            <v>101.13000000000466</v>
          </cell>
          <cell r="AE334">
            <v>493.40999999991618</v>
          </cell>
          <cell r="AF334">
            <v>25.299999999988358</v>
          </cell>
          <cell r="AG334">
            <v>-12.670000000012806</v>
          </cell>
          <cell r="AH334">
            <v>75.889999999984866</v>
          </cell>
          <cell r="AI334">
            <v>-25.329999999987194</v>
          </cell>
          <cell r="AJ334">
            <v>37.949999999982538</v>
          </cell>
          <cell r="AK334">
            <v>139.21000000002095</v>
          </cell>
          <cell r="AL334">
            <v>63.279999999998836</v>
          </cell>
          <cell r="AM334">
            <v>12.669999999983702</v>
          </cell>
          <cell r="AN334">
            <v>12.649999999994179</v>
          </cell>
          <cell r="AO334">
            <v>126.55999999999767</v>
          </cell>
          <cell r="AP334">
            <v>50.579999999987194</v>
          </cell>
          <cell r="AQ334">
            <v>-12.680000000022119</v>
          </cell>
          <cell r="AR334">
            <v>747.20000000065193</v>
          </cell>
          <cell r="AS334">
            <v>50.639999999984866</v>
          </cell>
          <cell r="AT334">
            <v>-12.64000000001397</v>
          </cell>
          <cell r="AU334">
            <v>-25.319999999977881</v>
          </cell>
          <cell r="AV334">
            <v>12.659999999974389</v>
          </cell>
          <cell r="AW334">
            <v>-25.290000000008149</v>
          </cell>
          <cell r="AX334">
            <v>37.989999999990687</v>
          </cell>
          <cell r="AY334">
            <v>37.980000000010477</v>
          </cell>
          <cell r="AZ334">
            <v>126.64000000001397</v>
          </cell>
          <cell r="BA334">
            <v>38</v>
          </cell>
          <cell r="BB334">
            <v>177.26000000000931</v>
          </cell>
          <cell r="BC334">
            <v>139.29999999998836</v>
          </cell>
          <cell r="BD334">
            <v>189.98000000001048</v>
          </cell>
          <cell r="BE334">
            <v>380.1999999997206</v>
          </cell>
          <cell r="BF334">
            <v>76.050000000017462</v>
          </cell>
          <cell r="BG334">
            <v>-88.709999999991851</v>
          </cell>
          <cell r="BH334">
            <v>-12.670000000012806</v>
          </cell>
          <cell r="BI334">
            <v>-38</v>
          </cell>
          <cell r="BJ334">
            <v>63.360000000015134</v>
          </cell>
          <cell r="BK334">
            <v>25.339999999996508</v>
          </cell>
          <cell r="BL334">
            <v>76.050000000017462</v>
          </cell>
          <cell r="BM334">
            <v>76.039999999979045</v>
          </cell>
          <cell r="BN334">
            <v>63.349999999976717</v>
          </cell>
          <cell r="BO334">
            <v>76.03000000002794</v>
          </cell>
          <cell r="BP334">
            <v>63.360000000015134</v>
          </cell>
          <cell r="BQ334">
            <v>0</v>
          </cell>
          <cell r="BR334">
            <v>849.58999999985099</v>
          </cell>
          <cell r="BS334">
            <v>50.700000000011642</v>
          </cell>
          <cell r="BT334">
            <v>76.050000000017462</v>
          </cell>
          <cell r="BU334">
            <v>76.089999999996508</v>
          </cell>
          <cell r="BV334">
            <v>-38.010000000009313</v>
          </cell>
          <cell r="BW334">
            <v>38.029999999998836</v>
          </cell>
          <cell r="BX334">
            <v>63.410000000003492</v>
          </cell>
          <cell r="BY334">
            <v>-12.670000000012806</v>
          </cell>
          <cell r="BZ334">
            <v>202.87000000002445</v>
          </cell>
          <cell r="CA334">
            <v>190.19000000000233</v>
          </cell>
          <cell r="CB334">
            <v>114.13999999998487</v>
          </cell>
          <cell r="CC334">
            <v>38.090000000025611</v>
          </cell>
          <cell r="CD334">
            <v>50.700000000011642</v>
          </cell>
          <cell r="CE334">
            <v>50.740000000223517</v>
          </cell>
          <cell r="CF334">
            <v>-12.689999999973224</v>
          </cell>
          <cell r="CG334">
            <v>38.079999999987194</v>
          </cell>
          <cell r="CH334">
            <v>25.379999999975553</v>
          </cell>
          <cell r="CI334">
            <v>38.080000000016298</v>
          </cell>
          <cell r="CJ334">
            <v>-12.669999999983702</v>
          </cell>
          <cell r="CK334">
            <v>-50.75</v>
          </cell>
          <cell r="CL334">
            <v>38.040000000008149</v>
          </cell>
          <cell r="CM334">
            <v>-50.760000000009313</v>
          </cell>
          <cell r="CN334">
            <v>50.760000000009313</v>
          </cell>
          <cell r="CO334">
            <v>50.730000000010477</v>
          </cell>
          <cell r="CP334">
            <v>-38.070000000006985</v>
          </cell>
          <cell r="CQ334">
            <v>-25.39000000001397</v>
          </cell>
          <cell r="CR334">
            <v>304.5999999998603</v>
          </cell>
          <cell r="CS334">
            <v>76.139999999984866</v>
          </cell>
          <cell r="CT334">
            <v>-38.110000000015134</v>
          </cell>
          <cell r="CU334">
            <v>38.089999999996508</v>
          </cell>
          <cell r="CV334">
            <v>-25.39000000001397</v>
          </cell>
          <cell r="CW334">
            <v>88.85999999998603</v>
          </cell>
          <cell r="CX334">
            <v>-63.5</v>
          </cell>
          <cell r="CY334">
            <v>88.880000000004657</v>
          </cell>
          <cell r="CZ334">
            <v>88.89000000001397</v>
          </cell>
          <cell r="DA334">
            <v>0</v>
          </cell>
          <cell r="DB334">
            <v>12.660000000003492</v>
          </cell>
          <cell r="DC334">
            <v>12.670000000012806</v>
          </cell>
          <cell r="DD334">
            <v>25.409999999974389</v>
          </cell>
          <cell r="DE334">
            <v>-127.02999999979511</v>
          </cell>
          <cell r="DF334">
            <v>12.699999999982538</v>
          </cell>
          <cell r="DG334">
            <v>-25.399999999994179</v>
          </cell>
          <cell r="DH334">
            <v>-25.409999999974389</v>
          </cell>
          <cell r="DI334">
            <v>-12.690000000002328</v>
          </cell>
          <cell r="DJ334">
            <v>-12.71999999997206</v>
          </cell>
          <cell r="DK334">
            <v>0</v>
          </cell>
          <cell r="DL334">
            <v>25.419999999983702</v>
          </cell>
          <cell r="DM334">
            <v>-12.700000000011642</v>
          </cell>
          <cell r="DN334">
            <v>-12.720000000001164</v>
          </cell>
          <cell r="DO334">
            <v>0</v>
          </cell>
          <cell r="DP334">
            <v>-38.110000000015134</v>
          </cell>
          <cell r="DQ334">
            <v>-25.400000000023283</v>
          </cell>
          <cell r="DR334">
            <v>0</v>
          </cell>
          <cell r="DS334">
            <v>0</v>
          </cell>
          <cell r="DT334">
            <v>0</v>
          </cell>
          <cell r="DU334">
            <v>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</row>
        <row r="336"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P336">
            <v>0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0</v>
          </cell>
          <cell r="CZ336">
            <v>0</v>
          </cell>
          <cell r="DA336">
            <v>0</v>
          </cell>
          <cell r="DB336">
            <v>0</v>
          </cell>
          <cell r="DC336">
            <v>0</v>
          </cell>
          <cell r="DD336">
            <v>0</v>
          </cell>
          <cell r="DE336">
            <v>0</v>
          </cell>
          <cell r="DF336">
            <v>0</v>
          </cell>
          <cell r="DG336">
            <v>0</v>
          </cell>
          <cell r="DH336">
            <v>0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M336">
            <v>0</v>
          </cell>
          <cell r="DN336">
            <v>0</v>
          </cell>
          <cell r="DO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0</v>
          </cell>
          <cell r="DT336">
            <v>0</v>
          </cell>
          <cell r="DU336">
            <v>0</v>
          </cell>
          <cell r="DV336">
            <v>0</v>
          </cell>
          <cell r="DW336">
            <v>0</v>
          </cell>
          <cell r="DX336">
            <v>0</v>
          </cell>
          <cell r="DY336">
            <v>0</v>
          </cell>
          <cell r="DZ336">
            <v>0</v>
          </cell>
          <cell r="EA336">
            <v>0</v>
          </cell>
          <cell r="EB336">
            <v>0</v>
          </cell>
          <cell r="EC336">
            <v>0</v>
          </cell>
          <cell r="ED336">
            <v>0</v>
          </cell>
        </row>
        <row r="337"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</row>
        <row r="338"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P338">
            <v>0</v>
          </cell>
          <cell r="CQ338">
            <v>0</v>
          </cell>
          <cell r="CR338">
            <v>0</v>
          </cell>
          <cell r="CS338">
            <v>0</v>
          </cell>
          <cell r="CT338">
            <v>0</v>
          </cell>
          <cell r="CU338">
            <v>0</v>
          </cell>
          <cell r="CV338">
            <v>0</v>
          </cell>
          <cell r="CW338">
            <v>0</v>
          </cell>
          <cell r="CX338">
            <v>0</v>
          </cell>
          <cell r="CY338">
            <v>0</v>
          </cell>
          <cell r="CZ338">
            <v>0</v>
          </cell>
          <cell r="DA338">
            <v>0</v>
          </cell>
          <cell r="DB338">
            <v>0</v>
          </cell>
          <cell r="DC338">
            <v>0</v>
          </cell>
          <cell r="DD338">
            <v>0</v>
          </cell>
          <cell r="DE338">
            <v>0</v>
          </cell>
          <cell r="DF338">
            <v>0</v>
          </cell>
          <cell r="DG338">
            <v>0</v>
          </cell>
          <cell r="DH338">
            <v>0</v>
          </cell>
          <cell r="DI338">
            <v>0</v>
          </cell>
          <cell r="DJ338">
            <v>0</v>
          </cell>
          <cell r="DK338">
            <v>0</v>
          </cell>
          <cell r="DL338">
            <v>0</v>
          </cell>
          <cell r="DM338">
            <v>0</v>
          </cell>
          <cell r="DN338">
            <v>0</v>
          </cell>
          <cell r="DO338">
            <v>0</v>
          </cell>
          <cell r="DP338">
            <v>0</v>
          </cell>
          <cell r="DQ338">
            <v>0</v>
          </cell>
          <cell r="DR338">
            <v>0</v>
          </cell>
          <cell r="DS338">
            <v>0</v>
          </cell>
          <cell r="DT338">
            <v>0</v>
          </cell>
          <cell r="DU338">
            <v>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0</v>
          </cell>
        </row>
        <row r="339"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</row>
        <row r="340"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  <cell r="CU340">
            <v>0</v>
          </cell>
          <cell r="CV340">
            <v>0</v>
          </cell>
          <cell r="CW340">
            <v>0</v>
          </cell>
          <cell r="CX340">
            <v>0</v>
          </cell>
          <cell r="CY340">
            <v>0</v>
          </cell>
          <cell r="CZ340">
            <v>0</v>
          </cell>
          <cell r="DA340">
            <v>0</v>
          </cell>
          <cell r="DB340">
            <v>0</v>
          </cell>
          <cell r="DC340">
            <v>0</v>
          </cell>
          <cell r="DD340">
            <v>0</v>
          </cell>
          <cell r="DE340">
            <v>0</v>
          </cell>
          <cell r="DF340">
            <v>0</v>
          </cell>
          <cell r="DG340">
            <v>0</v>
          </cell>
          <cell r="DH340">
            <v>0</v>
          </cell>
          <cell r="DI340">
            <v>0</v>
          </cell>
          <cell r="DJ340">
            <v>0</v>
          </cell>
          <cell r="DK340">
            <v>0</v>
          </cell>
          <cell r="DL340">
            <v>0</v>
          </cell>
          <cell r="DM340">
            <v>0</v>
          </cell>
          <cell r="DN340">
            <v>0</v>
          </cell>
          <cell r="DO340">
            <v>0</v>
          </cell>
          <cell r="DP340">
            <v>0</v>
          </cell>
          <cell r="DQ340">
            <v>0</v>
          </cell>
          <cell r="DR340">
            <v>0</v>
          </cell>
          <cell r="DS340">
            <v>0</v>
          </cell>
          <cell r="DT340">
            <v>0</v>
          </cell>
          <cell r="DU340">
            <v>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</row>
        <row r="341"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</row>
        <row r="343">
          <cell r="F343">
            <v>-632.59230000153184</v>
          </cell>
          <cell r="G343">
            <v>-1143.5527999997139</v>
          </cell>
          <cell r="H343">
            <v>-1325.9475714256987</v>
          </cell>
          <cell r="I343">
            <v>-267.21140881441534</v>
          </cell>
          <cell r="J343">
            <v>299.63519999850541</v>
          </cell>
          <cell r="K343">
            <v>-891.31620000116527</v>
          </cell>
          <cell r="L343">
            <v>-1587.578899987042</v>
          </cell>
          <cell r="M343">
            <v>-3063.2390999998897</v>
          </cell>
          <cell r="N343">
            <v>-352.61949999816716</v>
          </cell>
          <cell r="O343">
            <v>598.26614090614021</v>
          </cell>
          <cell r="P343">
            <v>7923.6026000007987</v>
          </cell>
          <cell r="Q343">
            <v>-172.04829999990761</v>
          </cell>
          <cell r="R343">
            <v>-14969.259500056505</v>
          </cell>
          <cell r="S343">
            <v>-179.02830000407994</v>
          </cell>
          <cell r="T343">
            <v>-999.29089999943972</v>
          </cell>
          <cell r="U343">
            <v>-206.97759999893606</v>
          </cell>
          <cell r="V343">
            <v>-746.19369999878109</v>
          </cell>
          <cell r="W343">
            <v>-869.72979999892414</v>
          </cell>
          <cell r="X343">
            <v>-308.83819999918342</v>
          </cell>
          <cell r="Y343">
            <v>-4443.2171000242233</v>
          </cell>
          <cell r="Z343">
            <v>-5497.6398000009358</v>
          </cell>
          <cell r="AA343">
            <v>-1475.7823000010103</v>
          </cell>
          <cell r="AB343">
            <v>349.50479999929667</v>
          </cell>
          <cell r="AC343">
            <v>-763.44460000004619</v>
          </cell>
          <cell r="AD343">
            <v>171.37800000049174</v>
          </cell>
          <cell r="AE343">
            <v>-12403.295599967241</v>
          </cell>
          <cell r="AF343">
            <v>-1669.5783999972045</v>
          </cell>
          <cell r="AG343">
            <v>-1611.0536999963224</v>
          </cell>
          <cell r="AH343">
            <v>90.326199999079108</v>
          </cell>
          <cell r="AI343">
            <v>-1386.6666000001132</v>
          </cell>
          <cell r="AJ343">
            <v>-648.90969999879599</v>
          </cell>
          <cell r="AK343">
            <v>554.21229999884963</v>
          </cell>
          <cell r="AL343">
            <v>-2623.1385999917984</v>
          </cell>
          <cell r="AM343">
            <v>-3015.449100010097</v>
          </cell>
          <cell r="AN343">
            <v>-309.83869999647141</v>
          </cell>
          <cell r="AO343">
            <v>-309.87979999929667</v>
          </cell>
          <cell r="AP343">
            <v>-396.27020000107586</v>
          </cell>
          <cell r="AQ343">
            <v>-1077.0493000000715</v>
          </cell>
          <cell r="AR343">
            <v>-6582.3593737483025</v>
          </cell>
          <cell r="AS343">
            <v>-1437.1906000021845</v>
          </cell>
          <cell r="AT343">
            <v>-2057.9311999995261</v>
          </cell>
          <cell r="AU343">
            <v>-1288.6311002038419</v>
          </cell>
          <cell r="AV343">
            <v>-918.06234563142061</v>
          </cell>
          <cell r="AW343">
            <v>-1807.7951747942716</v>
          </cell>
          <cell r="AX343">
            <v>-551.70064247213304</v>
          </cell>
          <cell r="AY343">
            <v>-1431.4041134119034</v>
          </cell>
          <cell r="AZ343">
            <v>-948.96466070413589</v>
          </cell>
          <cell r="BA343">
            <v>46.257155314087868</v>
          </cell>
          <cell r="BB343">
            <v>913.13508149981499</v>
          </cell>
          <cell r="BC343">
            <v>1054.5361266322434</v>
          </cell>
          <cell r="BD343">
            <v>1845.3920999988914</v>
          </cell>
          <cell r="BE343">
            <v>-16782.145767003298</v>
          </cell>
          <cell r="BF343">
            <v>-85.542790001258254</v>
          </cell>
          <cell r="BG343">
            <v>-2905.8712900038809</v>
          </cell>
          <cell r="BH343">
            <v>-2106.7962610051036</v>
          </cell>
          <cell r="BI343">
            <v>-2027.3069489970803</v>
          </cell>
          <cell r="BJ343">
            <v>-627.22095294110477</v>
          </cell>
          <cell r="BK343">
            <v>-1317.6305740009993</v>
          </cell>
          <cell r="BL343">
            <v>-994.08615400642157</v>
          </cell>
          <cell r="BM343">
            <v>-3474.417887005955</v>
          </cell>
          <cell r="BN343">
            <v>-567.17118999920785</v>
          </cell>
          <cell r="BO343">
            <v>24.552291000261903</v>
          </cell>
          <cell r="BP343">
            <v>-302.94256000593305</v>
          </cell>
          <cell r="BQ343">
            <v>-2397.7114499993622</v>
          </cell>
          <cell r="BR343">
            <v>-8470.7975446283817</v>
          </cell>
          <cell r="BS343">
            <v>-846.87950000166893</v>
          </cell>
          <cell r="BT343">
            <v>-450.00470899790525</v>
          </cell>
          <cell r="BU343">
            <v>-641.0327969994396</v>
          </cell>
          <cell r="BV343">
            <v>-1883.3311979621649</v>
          </cell>
          <cell r="BW343">
            <v>-1205.0872125998139</v>
          </cell>
          <cell r="BX343">
            <v>205.81687399931252</v>
          </cell>
          <cell r="BY343">
            <v>-3209.9088486805558</v>
          </cell>
          <cell r="BZ343">
            <v>295.63649799674749</v>
          </cell>
          <cell r="CA343">
            <v>1275.5520919952542</v>
          </cell>
          <cell r="CB343">
            <v>-50.807273404672742</v>
          </cell>
          <cell r="CC343">
            <v>-994.78873999975622</v>
          </cell>
          <cell r="CD343">
            <v>-965.96272999607027</v>
          </cell>
          <cell r="CE343">
            <v>-22504.890033304691</v>
          </cell>
          <cell r="CF343">
            <v>-2688.2386100031435</v>
          </cell>
          <cell r="CG343">
            <v>-1035.4305199999362</v>
          </cell>
          <cell r="CH343">
            <v>-1391.8538369964808</v>
          </cell>
          <cell r="CI343">
            <v>-1101.7548220045865</v>
          </cell>
          <cell r="CJ343">
            <v>-1847.3490599971265</v>
          </cell>
          <cell r="CK343">
            <v>-2950.3256190009415</v>
          </cell>
          <cell r="CL343">
            <v>-2603.3429999947548</v>
          </cell>
          <cell r="CM343">
            <v>-6654.7000400014222</v>
          </cell>
          <cell r="CN343">
            <v>-532.51509033516049</v>
          </cell>
          <cell r="CO343">
            <v>1077.9212649948895</v>
          </cell>
          <cell r="CP343">
            <v>-761.20159999653697</v>
          </cell>
          <cell r="CQ343">
            <v>-2016.0990999992937</v>
          </cell>
          <cell r="CR343">
            <v>-49119.556146860123</v>
          </cell>
          <cell r="CS343">
            <v>-2744.9701900035143</v>
          </cell>
          <cell r="CT343">
            <v>-3155.9027899950743</v>
          </cell>
          <cell r="CU343">
            <v>-4404.063147008419</v>
          </cell>
          <cell r="CV343">
            <v>-1589.2205597534776</v>
          </cell>
          <cell r="CW343">
            <v>-1180.994090475142</v>
          </cell>
          <cell r="CX343">
            <v>-3876.2348607182503</v>
          </cell>
          <cell r="CY343">
            <v>-13105.556252270937</v>
          </cell>
          <cell r="CZ343">
            <v>-12379.750889979303</v>
          </cell>
          <cell r="DA343">
            <v>-3847.6632543727756</v>
          </cell>
          <cell r="DB343">
            <v>78.244277879595757</v>
          </cell>
          <cell r="DC343">
            <v>-1463.8419600129128</v>
          </cell>
          <cell r="DD343">
            <v>-1449.6024300083518</v>
          </cell>
          <cell r="DE343">
            <v>-68631.020370125771</v>
          </cell>
          <cell r="DF343">
            <v>-2631.9011099934578</v>
          </cell>
          <cell r="DG343">
            <v>-1496.3157800063491</v>
          </cell>
          <cell r="DH343">
            <v>-7325.1196200177073</v>
          </cell>
          <cell r="DI343">
            <v>-3162.8964400142431</v>
          </cell>
          <cell r="DJ343">
            <v>-3785.6185254901648</v>
          </cell>
          <cell r="DK343">
            <v>-3558.7262760028243</v>
          </cell>
          <cell r="DL343">
            <v>-18096.49122262001</v>
          </cell>
          <cell r="DM343">
            <v>-15957.976679995656</v>
          </cell>
          <cell r="DN343">
            <v>-2580.0105759948492</v>
          </cell>
          <cell r="DO343">
            <v>-4371.692170009017</v>
          </cell>
          <cell r="DP343">
            <v>-3083.5006699934602</v>
          </cell>
          <cell r="DQ343">
            <v>-2580.7712999805808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</row>
        <row r="346"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>
            <v>0</v>
          </cell>
          <cell r="CU346">
            <v>0</v>
          </cell>
          <cell r="CV346">
            <v>0</v>
          </cell>
          <cell r="CW346">
            <v>0</v>
          </cell>
          <cell r="CX346">
            <v>0</v>
          </cell>
          <cell r="CY346">
            <v>0</v>
          </cell>
          <cell r="CZ346">
            <v>0</v>
          </cell>
          <cell r="DA346">
            <v>0</v>
          </cell>
          <cell r="DB346">
            <v>0</v>
          </cell>
          <cell r="DC346">
            <v>0</v>
          </cell>
          <cell r="DD346">
            <v>0</v>
          </cell>
          <cell r="DE346">
            <v>0</v>
          </cell>
          <cell r="DF346">
            <v>0</v>
          </cell>
          <cell r="DG346">
            <v>0</v>
          </cell>
          <cell r="DH346">
            <v>0</v>
          </cell>
          <cell r="DI346">
            <v>0</v>
          </cell>
          <cell r="DJ346">
            <v>0</v>
          </cell>
          <cell r="DK346">
            <v>0</v>
          </cell>
          <cell r="DL346">
            <v>0</v>
          </cell>
          <cell r="DM346">
            <v>0</v>
          </cell>
          <cell r="DN346">
            <v>0</v>
          </cell>
          <cell r="DO346">
            <v>0</v>
          </cell>
          <cell r="DP346">
            <v>0</v>
          </cell>
          <cell r="DQ346">
            <v>0</v>
          </cell>
          <cell r="DR346">
            <v>0</v>
          </cell>
          <cell r="DS346">
            <v>0</v>
          </cell>
          <cell r="DT346">
            <v>0</v>
          </cell>
          <cell r="DU346">
            <v>0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</row>
        <row r="347"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P347">
            <v>0</v>
          </cell>
          <cell r="CQ347">
            <v>0</v>
          </cell>
          <cell r="CR347">
            <v>0</v>
          </cell>
          <cell r="CS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0</v>
          </cell>
          <cell r="CX347">
            <v>0</v>
          </cell>
          <cell r="CY347">
            <v>0</v>
          </cell>
          <cell r="CZ347">
            <v>0</v>
          </cell>
          <cell r="DA347">
            <v>0</v>
          </cell>
          <cell r="DB347">
            <v>0</v>
          </cell>
          <cell r="DC347">
            <v>0</v>
          </cell>
          <cell r="DD347">
            <v>0</v>
          </cell>
          <cell r="DE347">
            <v>0</v>
          </cell>
          <cell r="DF347">
            <v>0</v>
          </cell>
          <cell r="DG347">
            <v>0</v>
          </cell>
          <cell r="DH347">
            <v>0</v>
          </cell>
          <cell r="DI347">
            <v>0</v>
          </cell>
          <cell r="DJ347">
            <v>0</v>
          </cell>
          <cell r="DK347">
            <v>0</v>
          </cell>
          <cell r="DL347">
            <v>0</v>
          </cell>
          <cell r="DM347">
            <v>0</v>
          </cell>
          <cell r="DN347">
            <v>0</v>
          </cell>
          <cell r="DO347">
            <v>0</v>
          </cell>
          <cell r="DP347">
            <v>0</v>
          </cell>
          <cell r="DQ347">
            <v>0</v>
          </cell>
          <cell r="DR347">
            <v>0</v>
          </cell>
          <cell r="DS347">
            <v>0</v>
          </cell>
          <cell r="DT347">
            <v>0</v>
          </cell>
          <cell r="DU347">
            <v>0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</row>
        <row r="348"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G348">
            <v>0</v>
          </cell>
          <cell r="DH348">
            <v>0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</row>
        <row r="349"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</row>
        <row r="350">
          <cell r="F350">
            <v>0</v>
          </cell>
          <cell r="G350">
            <v>0</v>
          </cell>
          <cell r="H350">
            <v>-61.677999999999884</v>
          </cell>
          <cell r="I350">
            <v>-93.678999999996449</v>
          </cell>
          <cell r="J350">
            <v>0</v>
          </cell>
          <cell r="K350">
            <v>0</v>
          </cell>
          <cell r="L350">
            <v>166.80999999999767</v>
          </cell>
          <cell r="M350">
            <v>-227.92799999999988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-316.82970000000205</v>
          </cell>
          <cell r="S350">
            <v>0</v>
          </cell>
          <cell r="T350">
            <v>0</v>
          </cell>
          <cell r="U350">
            <v>-52.902999999998428</v>
          </cell>
          <cell r="V350">
            <v>-36.867000000002008</v>
          </cell>
          <cell r="W350">
            <v>0</v>
          </cell>
          <cell r="X350">
            <v>70.000299999999697</v>
          </cell>
          <cell r="Y350">
            <v>-297.05999999999767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-38.56960000001709</v>
          </cell>
          <cell r="AF350">
            <v>0</v>
          </cell>
          <cell r="AG350">
            <v>0</v>
          </cell>
          <cell r="AH350">
            <v>-102.50386000000003</v>
          </cell>
          <cell r="AI350">
            <v>-65.847200000000157</v>
          </cell>
          <cell r="AJ350">
            <v>0</v>
          </cell>
          <cell r="AK350">
            <v>54.221459999999979</v>
          </cell>
          <cell r="AL350">
            <v>75.559999999997672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-977.56899999990128</v>
          </cell>
          <cell r="AS350">
            <v>0</v>
          </cell>
          <cell r="AT350">
            <v>0</v>
          </cell>
          <cell r="AU350">
            <v>-61.778000000000247</v>
          </cell>
          <cell r="AV350">
            <v>-62.28099999999904</v>
          </cell>
          <cell r="AW350">
            <v>0</v>
          </cell>
          <cell r="AX350">
            <v>0</v>
          </cell>
          <cell r="AY350">
            <v>-1112.8499999999767</v>
          </cell>
          <cell r="AZ350">
            <v>259.33999999999651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-424.65399999998044</v>
          </cell>
          <cell r="BF350">
            <v>0</v>
          </cell>
          <cell r="BG350">
            <v>0</v>
          </cell>
          <cell r="BH350">
            <v>66.5</v>
          </cell>
          <cell r="BI350">
            <v>-58.437999999998283</v>
          </cell>
          <cell r="BJ350">
            <v>0</v>
          </cell>
          <cell r="BK350">
            <v>0</v>
          </cell>
          <cell r="BL350">
            <v>-522.76000000000931</v>
          </cell>
          <cell r="BM350">
            <v>19.536000000007334</v>
          </cell>
          <cell r="BN350">
            <v>70.50800000000163</v>
          </cell>
          <cell r="BO350">
            <v>0</v>
          </cell>
          <cell r="BP350">
            <v>0</v>
          </cell>
          <cell r="BQ350">
            <v>0</v>
          </cell>
          <cell r="BR350">
            <v>-483.44829999981448</v>
          </cell>
          <cell r="BS350">
            <v>0</v>
          </cell>
          <cell r="BT350">
            <v>0</v>
          </cell>
          <cell r="BU350">
            <v>-38.202999999979511</v>
          </cell>
          <cell r="BV350">
            <v>-71.319999999992433</v>
          </cell>
          <cell r="BW350">
            <v>-33.118900000000167</v>
          </cell>
          <cell r="BX350">
            <v>2.7785999999998694</v>
          </cell>
          <cell r="BY350">
            <v>-658.94999999995343</v>
          </cell>
          <cell r="BZ350">
            <v>315.36499999999069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-208.86850000009872</v>
          </cell>
          <cell r="CF350">
            <v>0</v>
          </cell>
          <cell r="CG350">
            <v>0</v>
          </cell>
          <cell r="CH350">
            <v>-43.809999999997672</v>
          </cell>
          <cell r="CI350">
            <v>50.695999999999913</v>
          </cell>
          <cell r="CJ350">
            <v>-101.77050000000054</v>
          </cell>
          <cell r="CK350">
            <v>55.104000000000042</v>
          </cell>
          <cell r="CL350">
            <v>-654.90000000002328</v>
          </cell>
          <cell r="CM350">
            <v>411.78000000002794</v>
          </cell>
          <cell r="CN350">
            <v>74.031999999999243</v>
          </cell>
          <cell r="CO350">
            <v>0</v>
          </cell>
          <cell r="CP350">
            <v>0</v>
          </cell>
          <cell r="CQ350">
            <v>0</v>
          </cell>
          <cell r="CR350">
            <v>320.99089999997523</v>
          </cell>
          <cell r="CS350">
            <v>0</v>
          </cell>
          <cell r="CT350">
            <v>0</v>
          </cell>
          <cell r="CU350">
            <v>-309.91529999999875</v>
          </cell>
          <cell r="CV350">
            <v>-1.3838999999998123</v>
          </cell>
          <cell r="CW350">
            <v>-61.814900000000307</v>
          </cell>
          <cell r="CX350">
            <v>190.17399999999907</v>
          </cell>
          <cell r="CY350">
            <v>182.90999999997439</v>
          </cell>
          <cell r="CZ350">
            <v>262.15999999998894</v>
          </cell>
          <cell r="DA350">
            <v>58.861000000000786</v>
          </cell>
          <cell r="DB350">
            <v>0</v>
          </cell>
          <cell r="DC350">
            <v>0</v>
          </cell>
          <cell r="DD350">
            <v>0</v>
          </cell>
          <cell r="DE350">
            <v>-3024.6291000000201</v>
          </cell>
          <cell r="DF350">
            <v>0</v>
          </cell>
          <cell r="DG350">
            <v>-204.90899999999965</v>
          </cell>
          <cell r="DH350">
            <v>-623.26299999999173</v>
          </cell>
          <cell r="DI350">
            <v>-635.66000000000349</v>
          </cell>
          <cell r="DJ350">
            <v>-151.53199999999924</v>
          </cell>
          <cell r="DK350">
            <v>62.957999999999629</v>
          </cell>
          <cell r="DL350">
            <v>-1476.0999999998603</v>
          </cell>
          <cell r="DM350">
            <v>116.11999999999534</v>
          </cell>
          <cell r="DN350">
            <v>0</v>
          </cell>
          <cell r="DO350">
            <v>0</v>
          </cell>
          <cell r="DP350">
            <v>-112.24309999999991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DW350">
            <v>0</v>
          </cell>
          <cell r="DX350">
            <v>0</v>
          </cell>
          <cell r="DY350">
            <v>0</v>
          </cell>
          <cell r="DZ350">
            <v>0</v>
          </cell>
          <cell r="EA350">
            <v>0</v>
          </cell>
          <cell r="EB350">
            <v>0</v>
          </cell>
          <cell r="EC350">
            <v>0</v>
          </cell>
          <cell r="ED350">
            <v>0</v>
          </cell>
        </row>
        <row r="351"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24.62599999998929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-428.80650000000605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-333.4539999999979</v>
          </cell>
          <cell r="Z351">
            <v>0</v>
          </cell>
          <cell r="AA351">
            <v>-95.352499999999964</v>
          </cell>
          <cell r="AB351">
            <v>0</v>
          </cell>
          <cell r="AC351">
            <v>0</v>
          </cell>
          <cell r="AD351">
            <v>0</v>
          </cell>
          <cell r="AE351">
            <v>102.77745999998297</v>
          </cell>
          <cell r="AF351">
            <v>0</v>
          </cell>
          <cell r="AG351">
            <v>0</v>
          </cell>
          <cell r="AH351">
            <v>-24.322839999999985</v>
          </cell>
          <cell r="AI351">
            <v>0</v>
          </cell>
          <cell r="AJ351">
            <v>0</v>
          </cell>
          <cell r="AK351">
            <v>0</v>
          </cell>
          <cell r="AL351">
            <v>38.637000000002445</v>
          </cell>
          <cell r="AM351">
            <v>88.463299999999435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-198.68069999999716</v>
          </cell>
          <cell r="AS351">
            <v>0</v>
          </cell>
          <cell r="AT351">
            <v>0</v>
          </cell>
          <cell r="AU351">
            <v>-103.82670000000007</v>
          </cell>
          <cell r="AV351">
            <v>0</v>
          </cell>
          <cell r="AW351">
            <v>0</v>
          </cell>
          <cell r="AX351">
            <v>0</v>
          </cell>
          <cell r="AY351">
            <v>-60.979999999995925</v>
          </cell>
          <cell r="AZ351">
            <v>-33.874000000003434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486.63459999996121</v>
          </cell>
          <cell r="BF351">
            <v>0</v>
          </cell>
          <cell r="BG351">
            <v>-14.529299999999921</v>
          </cell>
          <cell r="BH351">
            <v>-56.114999999999782</v>
          </cell>
          <cell r="BI351">
            <v>0</v>
          </cell>
          <cell r="BJ351">
            <v>0</v>
          </cell>
          <cell r="BK351">
            <v>0</v>
          </cell>
          <cell r="BL351">
            <v>395.2560999999987</v>
          </cell>
          <cell r="BM351">
            <v>162.66500000000087</v>
          </cell>
          <cell r="BN351">
            <v>0</v>
          </cell>
          <cell r="BO351">
            <v>-0.64219999999977517</v>
          </cell>
          <cell r="BP351">
            <v>0</v>
          </cell>
          <cell r="BQ351">
            <v>0</v>
          </cell>
          <cell r="BR351">
            <v>798.05200000002515</v>
          </cell>
          <cell r="BS351">
            <v>0</v>
          </cell>
          <cell r="BT351">
            <v>0</v>
          </cell>
          <cell r="BU351">
            <v>0</v>
          </cell>
          <cell r="BV351">
            <v>39.092000000000553</v>
          </cell>
          <cell r="BW351">
            <v>0</v>
          </cell>
          <cell r="BX351">
            <v>0</v>
          </cell>
          <cell r="BY351">
            <v>68.029999999998836</v>
          </cell>
          <cell r="BZ351">
            <v>690.93000000000757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-103.79429999995045</v>
          </cell>
          <cell r="CF351">
            <v>0</v>
          </cell>
          <cell r="CG351">
            <v>0</v>
          </cell>
          <cell r="CH351">
            <v>-104.35100000000057</v>
          </cell>
          <cell r="CI351">
            <v>0</v>
          </cell>
          <cell r="CJ351">
            <v>0</v>
          </cell>
          <cell r="CK351">
            <v>16.418700000000172</v>
          </cell>
          <cell r="CL351">
            <v>49.940000000002328</v>
          </cell>
          <cell r="CM351">
            <v>-14.898000000001048</v>
          </cell>
          <cell r="CN351">
            <v>-50.904000000000451</v>
          </cell>
          <cell r="CO351">
            <v>0</v>
          </cell>
          <cell r="CP351">
            <v>0</v>
          </cell>
          <cell r="CQ351">
            <v>0</v>
          </cell>
          <cell r="CR351">
            <v>-498.49799999999232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-34.162000000000262</v>
          </cell>
          <cell r="CY351">
            <v>-464.33599999999569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-587.0445999999647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-148.10960000000068</v>
          </cell>
          <cell r="DK351">
            <v>52.429000000000087</v>
          </cell>
          <cell r="DL351">
            <v>195.23999999999069</v>
          </cell>
          <cell r="DM351">
            <v>-686.60399999999208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</row>
        <row r="352"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60.936000000001513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G352">
            <v>0</v>
          </cell>
          <cell r="DH352">
            <v>0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>
            <v>0</v>
          </cell>
          <cell r="DN352">
            <v>0</v>
          </cell>
          <cell r="DO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0</v>
          </cell>
        </row>
        <row r="354">
          <cell r="F354">
            <v>0</v>
          </cell>
          <cell r="G354">
            <v>0</v>
          </cell>
          <cell r="H354">
            <v>-61.677999999999884</v>
          </cell>
          <cell r="I354">
            <v>-93.678999999996449</v>
          </cell>
          <cell r="J354">
            <v>0</v>
          </cell>
          <cell r="K354">
            <v>0</v>
          </cell>
          <cell r="L354">
            <v>252.37199999997392</v>
          </cell>
          <cell r="M354">
            <v>-227.92799999999988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-745.63619999994989</v>
          </cell>
          <cell r="S354">
            <v>0</v>
          </cell>
          <cell r="T354">
            <v>0</v>
          </cell>
          <cell r="U354">
            <v>-52.902999999998428</v>
          </cell>
          <cell r="V354">
            <v>-36.867000000005646</v>
          </cell>
          <cell r="W354">
            <v>0</v>
          </cell>
          <cell r="X354">
            <v>70.000299999999697</v>
          </cell>
          <cell r="Y354">
            <v>-630.51400000002468</v>
          </cell>
          <cell r="Z354">
            <v>0</v>
          </cell>
          <cell r="AA354">
            <v>-95.352499999999964</v>
          </cell>
          <cell r="AB354">
            <v>0</v>
          </cell>
          <cell r="AC354">
            <v>0</v>
          </cell>
          <cell r="AD354">
            <v>0</v>
          </cell>
          <cell r="AE354">
            <v>64.207860000024084</v>
          </cell>
          <cell r="AF354">
            <v>0</v>
          </cell>
          <cell r="AG354">
            <v>0</v>
          </cell>
          <cell r="AH354">
            <v>-126.82670000000007</v>
          </cell>
          <cell r="AI354">
            <v>-65.847200000000157</v>
          </cell>
          <cell r="AJ354">
            <v>0</v>
          </cell>
          <cell r="AK354">
            <v>54.221459999999752</v>
          </cell>
          <cell r="AL354">
            <v>114.19699999998556</v>
          </cell>
          <cell r="AM354">
            <v>88.463299999999435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-1176.2496999999275</v>
          </cell>
          <cell r="AS354">
            <v>0</v>
          </cell>
          <cell r="AT354">
            <v>0</v>
          </cell>
          <cell r="AU354">
            <v>-165.60470000000169</v>
          </cell>
          <cell r="AV354">
            <v>-62.28099999999904</v>
          </cell>
          <cell r="AW354">
            <v>0</v>
          </cell>
          <cell r="AX354">
            <v>0</v>
          </cell>
          <cell r="AY354">
            <v>-1173.8299999999581</v>
          </cell>
          <cell r="AZ354">
            <v>225.4659999999858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61.980600000359118</v>
          </cell>
          <cell r="BF354">
            <v>0</v>
          </cell>
          <cell r="BG354">
            <v>-14.529299999999921</v>
          </cell>
          <cell r="BH354">
            <v>10.384999999994761</v>
          </cell>
          <cell r="BI354">
            <v>-58.437999999994645</v>
          </cell>
          <cell r="BJ354">
            <v>0</v>
          </cell>
          <cell r="BK354">
            <v>0</v>
          </cell>
          <cell r="BL354">
            <v>-127.5038999998942</v>
          </cell>
          <cell r="BM354">
            <v>182.20100000001548</v>
          </cell>
          <cell r="BN354">
            <v>70.50800000000163</v>
          </cell>
          <cell r="BO354">
            <v>-0.64219999999977517</v>
          </cell>
          <cell r="BP354">
            <v>0</v>
          </cell>
          <cell r="BQ354">
            <v>0</v>
          </cell>
          <cell r="BR354">
            <v>314.60370000009425</v>
          </cell>
          <cell r="BS354">
            <v>0</v>
          </cell>
          <cell r="BT354">
            <v>0</v>
          </cell>
          <cell r="BU354">
            <v>-38.202999999979511</v>
          </cell>
          <cell r="BV354">
            <v>-32.227999999988242</v>
          </cell>
          <cell r="BW354">
            <v>-33.118900000000394</v>
          </cell>
          <cell r="BX354">
            <v>2.7786000000005515</v>
          </cell>
          <cell r="BY354">
            <v>-590.91999999992549</v>
          </cell>
          <cell r="BZ354">
            <v>1006.2950000000128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-312.662800000282</v>
          </cell>
          <cell r="CF354">
            <v>0</v>
          </cell>
          <cell r="CG354">
            <v>0</v>
          </cell>
          <cell r="CH354">
            <v>-148.16099999999278</v>
          </cell>
          <cell r="CI354">
            <v>50.695999999999913</v>
          </cell>
          <cell r="CJ354">
            <v>-101.77050000000054</v>
          </cell>
          <cell r="CK354">
            <v>71.522699999999531</v>
          </cell>
          <cell r="CL354">
            <v>-604.95999999996275</v>
          </cell>
          <cell r="CM354">
            <v>396.88200000004144</v>
          </cell>
          <cell r="CN354">
            <v>23.127999999996973</v>
          </cell>
          <cell r="CO354">
            <v>0</v>
          </cell>
          <cell r="CP354">
            <v>0</v>
          </cell>
          <cell r="CQ354">
            <v>0</v>
          </cell>
          <cell r="CR354">
            <v>-177.50710000004619</v>
          </cell>
          <cell r="CS354">
            <v>0</v>
          </cell>
          <cell r="CT354">
            <v>0</v>
          </cell>
          <cell r="CU354">
            <v>-309.91529999999693</v>
          </cell>
          <cell r="CV354">
            <v>-1.3838999999998123</v>
          </cell>
          <cell r="CW354">
            <v>-61.814900000001217</v>
          </cell>
          <cell r="CX354">
            <v>156.01200000000244</v>
          </cell>
          <cell r="CY354">
            <v>-281.42600000009406</v>
          </cell>
          <cell r="CZ354">
            <v>262.15999999997439</v>
          </cell>
          <cell r="DA354">
            <v>58.861000000000786</v>
          </cell>
          <cell r="DB354">
            <v>0</v>
          </cell>
          <cell r="DC354">
            <v>0</v>
          </cell>
          <cell r="DD354">
            <v>0</v>
          </cell>
          <cell r="DE354">
            <v>-3611.6736999996938</v>
          </cell>
          <cell r="DF354">
            <v>0</v>
          </cell>
          <cell r="DG354">
            <v>-204.90899999999965</v>
          </cell>
          <cell r="DH354">
            <v>-623.26299999999173</v>
          </cell>
          <cell r="DI354">
            <v>-635.66000000000349</v>
          </cell>
          <cell r="DJ354">
            <v>-299.64159999999902</v>
          </cell>
          <cell r="DK354">
            <v>115.38699999999881</v>
          </cell>
          <cell r="DL354">
            <v>-1280.8599999998696</v>
          </cell>
          <cell r="DM354">
            <v>-570.48399999999674</v>
          </cell>
          <cell r="DN354">
            <v>0</v>
          </cell>
          <cell r="DO354">
            <v>0</v>
          </cell>
          <cell r="DP354">
            <v>-112.24309999999991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</row>
        <row r="355">
          <cell r="F355" t="str">
            <v>=</v>
          </cell>
          <cell r="G355" t="str">
            <v>=</v>
          </cell>
          <cell r="H355" t="str">
            <v>=</v>
          </cell>
          <cell r="I355" t="str">
            <v>=</v>
          </cell>
          <cell r="J355" t="str">
            <v>=</v>
          </cell>
          <cell r="K355" t="str">
            <v>=</v>
          </cell>
          <cell r="L355" t="str">
            <v>=</v>
          </cell>
          <cell r="M355" t="str">
            <v>=</v>
          </cell>
          <cell r="N355" t="str">
            <v>=</v>
          </cell>
          <cell r="O355" t="str">
            <v>=</v>
          </cell>
          <cell r="P355" t="str">
            <v>=</v>
          </cell>
          <cell r="Q355" t="str">
            <v>=</v>
          </cell>
          <cell r="R355" t="str">
            <v>=</v>
          </cell>
          <cell r="S355" t="str">
            <v>=</v>
          </cell>
          <cell r="T355" t="str">
            <v>=</v>
          </cell>
          <cell r="U355" t="str">
            <v>=</v>
          </cell>
          <cell r="V355" t="str">
            <v>=</v>
          </cell>
          <cell r="W355" t="str">
            <v>=</v>
          </cell>
          <cell r="X355" t="str">
            <v>=</v>
          </cell>
          <cell r="Y355" t="str">
            <v>=</v>
          </cell>
          <cell r="Z355" t="str">
            <v>=</v>
          </cell>
          <cell r="AA355" t="str">
            <v>=</v>
          </cell>
          <cell r="AB355" t="str">
            <v>=</v>
          </cell>
          <cell r="AC355" t="str">
            <v>=</v>
          </cell>
          <cell r="AD355" t="str">
            <v>=</v>
          </cell>
          <cell r="AE355" t="str">
            <v>=</v>
          </cell>
          <cell r="AF355" t="str">
            <v>=</v>
          </cell>
          <cell r="AG355" t="str">
            <v>=</v>
          </cell>
          <cell r="AH355" t="str">
            <v>=</v>
          </cell>
          <cell r="AI355" t="str">
            <v>=</v>
          </cell>
          <cell r="AJ355" t="str">
            <v>=</v>
          </cell>
          <cell r="AK355" t="str">
            <v>=</v>
          </cell>
          <cell r="AL355" t="str">
            <v>=</v>
          </cell>
          <cell r="AM355" t="str">
            <v>=</v>
          </cell>
          <cell r="AN355" t="str">
            <v>=</v>
          </cell>
          <cell r="AO355" t="str">
            <v>=</v>
          </cell>
          <cell r="AP355" t="str">
            <v>=</v>
          </cell>
          <cell r="AQ355" t="str">
            <v>=</v>
          </cell>
          <cell r="AR355" t="str">
            <v>=</v>
          </cell>
          <cell r="AS355" t="str">
            <v>=</v>
          </cell>
          <cell r="AT355" t="str">
            <v>=</v>
          </cell>
          <cell r="AU355" t="str">
            <v>=</v>
          </cell>
          <cell r="AV355" t="str">
            <v>=</v>
          </cell>
          <cell r="AW355" t="str">
            <v>=</v>
          </cell>
          <cell r="AX355" t="str">
            <v>=</v>
          </cell>
          <cell r="AY355" t="str">
            <v>=</v>
          </cell>
          <cell r="AZ355" t="str">
            <v>=</v>
          </cell>
          <cell r="BA355" t="str">
            <v>=</v>
          </cell>
          <cell r="BB355" t="str">
            <v>=</v>
          </cell>
          <cell r="BC355" t="str">
            <v>=</v>
          </cell>
          <cell r="BD355" t="str">
            <v>=</v>
          </cell>
          <cell r="BE355" t="str">
            <v>=</v>
          </cell>
          <cell r="BF355" t="str">
            <v>=</v>
          </cell>
          <cell r="BG355" t="str">
            <v>=</v>
          </cell>
          <cell r="BH355" t="str">
            <v>=</v>
          </cell>
          <cell r="BI355" t="str">
            <v>=</v>
          </cell>
          <cell r="BJ355" t="str">
            <v>=</v>
          </cell>
          <cell r="BK355" t="str">
            <v>=</v>
          </cell>
          <cell r="BL355" t="str">
            <v>=</v>
          </cell>
          <cell r="BM355" t="str">
            <v>=</v>
          </cell>
          <cell r="BN355" t="str">
            <v>=</v>
          </cell>
          <cell r="BO355" t="str">
            <v>=</v>
          </cell>
          <cell r="BP355" t="str">
            <v>=</v>
          </cell>
          <cell r="BQ355" t="str">
            <v>=</v>
          </cell>
          <cell r="BR355" t="str">
            <v>=</v>
          </cell>
          <cell r="BS355" t="str">
            <v>=</v>
          </cell>
          <cell r="BT355" t="str">
            <v>=</v>
          </cell>
          <cell r="BU355" t="str">
            <v>=</v>
          </cell>
          <cell r="BV355" t="str">
            <v>=</v>
          </cell>
          <cell r="BW355" t="str">
            <v>=</v>
          </cell>
          <cell r="BX355" t="str">
            <v>=</v>
          </cell>
          <cell r="BY355" t="str">
            <v>=</v>
          </cell>
          <cell r="BZ355" t="str">
            <v>=</v>
          </cell>
          <cell r="CA355" t="str">
            <v>=</v>
          </cell>
          <cell r="CB355" t="str">
            <v>=</v>
          </cell>
          <cell r="CC355" t="str">
            <v>=</v>
          </cell>
          <cell r="CD355" t="str">
            <v>=</v>
          </cell>
          <cell r="CE355" t="str">
            <v>=</v>
          </cell>
          <cell r="CF355" t="str">
            <v>=</v>
          </cell>
          <cell r="CG355" t="str">
            <v>=</v>
          </cell>
          <cell r="CH355" t="str">
            <v>=</v>
          </cell>
          <cell r="CI355" t="str">
            <v>=</v>
          </cell>
          <cell r="CJ355" t="str">
            <v>=</v>
          </cell>
          <cell r="CK355" t="str">
            <v>=</v>
          </cell>
          <cell r="CL355" t="str">
            <v>=</v>
          </cell>
          <cell r="CM355" t="str">
            <v>=</v>
          </cell>
          <cell r="CN355" t="str">
            <v>=</v>
          </cell>
          <cell r="CO355" t="str">
            <v>=</v>
          </cell>
          <cell r="CP355" t="str">
            <v>=</v>
          </cell>
          <cell r="CQ355" t="str">
            <v>=</v>
          </cell>
          <cell r="CR355" t="str">
            <v>=</v>
          </cell>
          <cell r="CS355" t="str">
            <v>=</v>
          </cell>
          <cell r="CT355" t="str">
            <v>=</v>
          </cell>
          <cell r="CU355" t="str">
            <v>=</v>
          </cell>
          <cell r="CV355" t="str">
            <v>=</v>
          </cell>
          <cell r="CW355" t="str">
            <v>=</v>
          </cell>
          <cell r="CX355" t="str">
            <v>=</v>
          </cell>
          <cell r="CY355" t="str">
            <v>=</v>
          </cell>
          <cell r="CZ355" t="str">
            <v>=</v>
          </cell>
          <cell r="DA355" t="str">
            <v>=</v>
          </cell>
          <cell r="DB355" t="str">
            <v>=</v>
          </cell>
          <cell r="DC355" t="str">
            <v>=</v>
          </cell>
          <cell r="DD355" t="str">
            <v>=</v>
          </cell>
          <cell r="DE355" t="str">
            <v>=</v>
          </cell>
          <cell r="DF355" t="str">
            <v>=</v>
          </cell>
          <cell r="DG355" t="str">
            <v>=</v>
          </cell>
          <cell r="DH355" t="str">
            <v>=</v>
          </cell>
          <cell r="DI355" t="str">
            <v>=</v>
          </cell>
          <cell r="DJ355" t="str">
            <v>=</v>
          </cell>
          <cell r="DK355" t="str">
            <v>=</v>
          </cell>
          <cell r="DL355" t="str">
            <v>=</v>
          </cell>
          <cell r="DM355" t="str">
            <v>=</v>
          </cell>
          <cell r="DN355" t="str">
            <v>=</v>
          </cell>
          <cell r="DO355" t="str">
            <v>=</v>
          </cell>
          <cell r="DP355" t="str">
            <v>=</v>
          </cell>
          <cell r="DQ355" t="str">
            <v>=</v>
          </cell>
          <cell r="DR355" t="str">
            <v>=</v>
          </cell>
          <cell r="DS355" t="str">
            <v>=</v>
          </cell>
          <cell r="DT355" t="str">
            <v>=</v>
          </cell>
          <cell r="DU355" t="str">
            <v>=</v>
          </cell>
          <cell r="DV355" t="str">
            <v>=</v>
          </cell>
          <cell r="DW355" t="str">
            <v>=</v>
          </cell>
          <cell r="DX355" t="str">
            <v>=</v>
          </cell>
          <cell r="DY355" t="str">
            <v>=</v>
          </cell>
          <cell r="DZ355" t="str">
            <v>=</v>
          </cell>
          <cell r="EA355" t="str">
            <v>=</v>
          </cell>
          <cell r="EB355" t="str">
            <v>=</v>
          </cell>
          <cell r="EC355" t="str">
            <v>=</v>
          </cell>
          <cell r="ED355" t="str">
            <v>=</v>
          </cell>
        </row>
        <row r="356">
          <cell r="F356">
            <v>-11867.972789421678</v>
          </cell>
          <cell r="G356">
            <v>-7415.1359350979328</v>
          </cell>
          <cell r="H356">
            <v>-10534.676084369421</v>
          </cell>
          <cell r="I356">
            <v>-9116.9830731600523</v>
          </cell>
          <cell r="J356">
            <v>-13096.455718964338</v>
          </cell>
          <cell r="K356">
            <v>-15731.533501282334</v>
          </cell>
          <cell r="L356">
            <v>-27443.92433577776</v>
          </cell>
          <cell r="M356">
            <v>-18498.117420494556</v>
          </cell>
          <cell r="N356">
            <v>-11489.763283267617</v>
          </cell>
          <cell r="O356">
            <v>-11329.876361399889</v>
          </cell>
          <cell r="P356">
            <v>-1068.6203984022141</v>
          </cell>
          <cell r="Q356">
            <v>-9819.8596022576094</v>
          </cell>
          <cell r="R356">
            <v>-220211.80876541138</v>
          </cell>
          <cell r="S356">
            <v>-15095.091549426317</v>
          </cell>
          <cell r="T356">
            <v>-12678.08627974987</v>
          </cell>
          <cell r="U356">
            <v>-11636.49319589138</v>
          </cell>
          <cell r="V356">
            <v>-15567.68709756434</v>
          </cell>
          <cell r="W356">
            <v>-17716.37709595263</v>
          </cell>
          <cell r="X356">
            <v>-20527.836164057255</v>
          </cell>
          <cell r="Y356">
            <v>-40381.193071812391</v>
          </cell>
          <cell r="Z356">
            <v>-31616.85710349679</v>
          </cell>
          <cell r="AA356">
            <v>-17976.216017797589</v>
          </cell>
          <cell r="AB356">
            <v>-11621.297123253345</v>
          </cell>
          <cell r="AC356">
            <v>-13728.088876664639</v>
          </cell>
          <cell r="AD356">
            <v>-11666.58518961072</v>
          </cell>
          <cell r="AE356">
            <v>-266135.1937494278</v>
          </cell>
          <cell r="AF356">
            <v>-13896.79857493937</v>
          </cell>
          <cell r="AG356">
            <v>-14368.584738001227</v>
          </cell>
          <cell r="AH356">
            <v>-13061.020855173469</v>
          </cell>
          <cell r="AI356">
            <v>-14451.633366838098</v>
          </cell>
          <cell r="AJ356">
            <v>-20114.711298495531</v>
          </cell>
          <cell r="AK356">
            <v>-28698.749670997262</v>
          </cell>
          <cell r="AL356">
            <v>-50918.033513456583</v>
          </cell>
          <cell r="AM356">
            <v>-37767.726159244776</v>
          </cell>
          <cell r="AN356">
            <v>-26326.376924276352</v>
          </cell>
          <cell r="AO356">
            <v>-19430.870684206486</v>
          </cell>
          <cell r="AP356">
            <v>-14087.941142961383</v>
          </cell>
          <cell r="AQ356">
            <v>-13012.746820792556</v>
          </cell>
          <cell r="AR356">
            <v>-276996.30569005013</v>
          </cell>
          <cell r="AS356">
            <v>-17334.50157520175</v>
          </cell>
          <cell r="AT356">
            <v>-8447.7028558552265</v>
          </cell>
          <cell r="AU356">
            <v>-14374.078082367778</v>
          </cell>
          <cell r="AV356">
            <v>-10348.974893733859</v>
          </cell>
          <cell r="AW356">
            <v>-18154.406083270907</v>
          </cell>
          <cell r="AX356">
            <v>-26898.004685714841</v>
          </cell>
          <cell r="AY356">
            <v>-46244.858003795147</v>
          </cell>
          <cell r="AZ356">
            <v>-42729.183979451656</v>
          </cell>
          <cell r="BA356">
            <v>-31611.182549655437</v>
          </cell>
          <cell r="BB356">
            <v>-26019.613757416606</v>
          </cell>
          <cell r="BC356">
            <v>-22504.022701963782</v>
          </cell>
          <cell r="BD356">
            <v>-12329.776522010565</v>
          </cell>
          <cell r="BE356">
            <v>-277970.62222099304</v>
          </cell>
          <cell r="BF356">
            <v>-21547.768495485187</v>
          </cell>
          <cell r="BG356">
            <v>-11518.72263225913</v>
          </cell>
          <cell r="BH356">
            <v>-16436.697313144803</v>
          </cell>
          <cell r="BI356">
            <v>-11194.720746725798</v>
          </cell>
          <cell r="BJ356">
            <v>-17636.730724975467</v>
          </cell>
          <cell r="BK356">
            <v>-28629.184456735849</v>
          </cell>
          <cell r="BL356">
            <v>-52083.395299315453</v>
          </cell>
          <cell r="BM356">
            <v>-44556.321577936411</v>
          </cell>
          <cell r="BN356">
            <v>-26109.062954708934</v>
          </cell>
          <cell r="BO356">
            <v>-14375.424304187298</v>
          </cell>
          <cell r="BP356">
            <v>-20685.501035735011</v>
          </cell>
          <cell r="BQ356">
            <v>-13197.092679738998</v>
          </cell>
          <cell r="BR356">
            <v>-307652.44802069664</v>
          </cell>
          <cell r="BS356">
            <v>-28593.169547185302</v>
          </cell>
          <cell r="BT356">
            <v>-12593.871853023767</v>
          </cell>
          <cell r="BU356">
            <v>-21545.3542573452</v>
          </cell>
          <cell r="BV356">
            <v>-13619.509511172771</v>
          </cell>
          <cell r="BW356">
            <v>-22867.638532400131</v>
          </cell>
          <cell r="BX356">
            <v>-30842.941249549389</v>
          </cell>
          <cell r="BY356">
            <v>-47811.540199786425</v>
          </cell>
          <cell r="BZ356">
            <v>-46396.862619042397</v>
          </cell>
          <cell r="CA356">
            <v>-31422.338321983814</v>
          </cell>
          <cell r="CB356">
            <v>-21756.364719122648</v>
          </cell>
          <cell r="CC356">
            <v>-15924.955121919513</v>
          </cell>
          <cell r="CD356">
            <v>-14277.902088180184</v>
          </cell>
          <cell r="CE356">
            <v>-315175.82276797295</v>
          </cell>
          <cell r="CF356">
            <v>-16889.08124114573</v>
          </cell>
          <cell r="CG356">
            <v>-23088.557514771819</v>
          </cell>
          <cell r="CH356">
            <v>-24625.757159531116</v>
          </cell>
          <cell r="CI356">
            <v>-16469.130843132734</v>
          </cell>
          <cell r="CJ356">
            <v>-24011.806300222874</v>
          </cell>
          <cell r="CK356">
            <v>-29532.814022451639</v>
          </cell>
          <cell r="CL356">
            <v>-50385.103769510984</v>
          </cell>
          <cell r="CM356">
            <v>-48876.388880997896</v>
          </cell>
          <cell r="CN356">
            <v>-28018.848071426153</v>
          </cell>
          <cell r="CO356">
            <v>-16767.133234262466</v>
          </cell>
          <cell r="CP356">
            <v>-19472.203505828977</v>
          </cell>
          <cell r="CQ356">
            <v>-17038.998224541545</v>
          </cell>
          <cell r="CR356">
            <v>-304757.99955511093</v>
          </cell>
          <cell r="CS356">
            <v>-19816.730507045984</v>
          </cell>
          <cell r="CT356">
            <v>-16283.487899392843</v>
          </cell>
          <cell r="CU356">
            <v>-24210.168407484889</v>
          </cell>
          <cell r="CV356">
            <v>-11917.676085472107</v>
          </cell>
          <cell r="CW356">
            <v>-21180.301843211055</v>
          </cell>
          <cell r="CX356">
            <v>-26793.468464925885</v>
          </cell>
          <cell r="CY356">
            <v>-55369.573925286531</v>
          </cell>
          <cell r="CZ356">
            <v>-52231.525519967079</v>
          </cell>
          <cell r="DA356">
            <v>-22523.324059903622</v>
          </cell>
          <cell r="DB356">
            <v>-20587.774578288198</v>
          </cell>
          <cell r="DC356">
            <v>-20955.945057332516</v>
          </cell>
          <cell r="DD356">
            <v>-12888.02320677042</v>
          </cell>
          <cell r="DE356">
            <v>-351097.93563318253</v>
          </cell>
          <cell r="DF356">
            <v>-30092.99539591372</v>
          </cell>
          <cell r="DG356">
            <v>-24204.799675241113</v>
          </cell>
          <cell r="DH356">
            <v>-23861.986903935671</v>
          </cell>
          <cell r="DI356">
            <v>-21041.557849779725</v>
          </cell>
          <cell r="DJ356">
            <v>-17948.637588098645</v>
          </cell>
          <cell r="DK356">
            <v>-32062.240263074636</v>
          </cell>
          <cell r="DL356">
            <v>-59881.653745740652</v>
          </cell>
          <cell r="DM356">
            <v>-51508.098793804646</v>
          </cell>
          <cell r="DN356">
            <v>-24583.594257235527</v>
          </cell>
          <cell r="DO356">
            <v>-21032.150645792484</v>
          </cell>
          <cell r="DP356">
            <v>-20590.879039347172</v>
          </cell>
          <cell r="DQ356">
            <v>-24289.341474950314</v>
          </cell>
          <cell r="DR356" t="e">
            <v>#N/A</v>
          </cell>
          <cell r="DS356" t="e">
            <v>#N/A</v>
          </cell>
          <cell r="DT356" t="e">
            <v>#N/A</v>
          </cell>
          <cell r="DU356" t="e">
            <v>#N/A</v>
          </cell>
          <cell r="DV356" t="e">
            <v>#N/A</v>
          </cell>
          <cell r="DW356" t="e">
            <v>#N/A</v>
          </cell>
          <cell r="DX356" t="e">
            <v>#N/A</v>
          </cell>
          <cell r="DY356" t="e">
            <v>#N/A</v>
          </cell>
          <cell r="DZ356" t="e">
            <v>#N/A</v>
          </cell>
          <cell r="EA356" t="e">
            <v>#N/A</v>
          </cell>
          <cell r="EB356" t="e">
            <v>#N/A</v>
          </cell>
          <cell r="EC356" t="e">
            <v>#N/A</v>
          </cell>
          <cell r="ED356" t="e">
            <v>#N/A</v>
          </cell>
        </row>
        <row r="357">
          <cell r="F357" t="str">
            <v>=</v>
          </cell>
          <cell r="G357" t="str">
            <v>=</v>
          </cell>
          <cell r="H357" t="str">
            <v>=</v>
          </cell>
          <cell r="I357" t="str">
            <v>=</v>
          </cell>
          <cell r="J357" t="str">
            <v>=</v>
          </cell>
          <cell r="K357" t="str">
            <v>=</v>
          </cell>
          <cell r="L357" t="str">
            <v>=</v>
          </cell>
          <cell r="M357" t="str">
            <v>=</v>
          </cell>
          <cell r="N357" t="str">
            <v>=</v>
          </cell>
          <cell r="O357" t="str">
            <v>=</v>
          </cell>
          <cell r="P357" t="str">
            <v>=</v>
          </cell>
          <cell r="Q357" t="str">
            <v>=</v>
          </cell>
          <cell r="R357" t="str">
            <v>=</v>
          </cell>
          <cell r="S357" t="str">
            <v>=</v>
          </cell>
          <cell r="T357" t="str">
            <v>=</v>
          </cell>
          <cell r="U357" t="str">
            <v>=</v>
          </cell>
          <cell r="V357" t="str">
            <v>=</v>
          </cell>
          <cell r="W357" t="str">
            <v>=</v>
          </cell>
          <cell r="X357" t="str">
            <v>=</v>
          </cell>
          <cell r="Y357" t="str">
            <v>=</v>
          </cell>
          <cell r="Z357" t="str">
            <v>=</v>
          </cell>
          <cell r="AA357" t="str">
            <v>=</v>
          </cell>
          <cell r="AB357" t="str">
            <v>=</v>
          </cell>
          <cell r="AC357" t="str">
            <v>=</v>
          </cell>
          <cell r="AD357" t="str">
            <v>=</v>
          </cell>
          <cell r="AE357" t="str">
            <v>=</v>
          </cell>
          <cell r="AF357" t="str">
            <v>=</v>
          </cell>
          <cell r="AG357" t="str">
            <v>=</v>
          </cell>
          <cell r="AH357" t="str">
            <v>=</v>
          </cell>
          <cell r="AI357" t="str">
            <v>=</v>
          </cell>
          <cell r="AJ357" t="str">
            <v>=</v>
          </cell>
          <cell r="AK357" t="str">
            <v>=</v>
          </cell>
          <cell r="AL357" t="str">
            <v>=</v>
          </cell>
          <cell r="AM357" t="str">
            <v>=</v>
          </cell>
          <cell r="AN357" t="str">
            <v>=</v>
          </cell>
          <cell r="AO357" t="str">
            <v>=</v>
          </cell>
          <cell r="AP357" t="str">
            <v>=</v>
          </cell>
          <cell r="AQ357" t="str">
            <v>=</v>
          </cell>
          <cell r="AR357" t="str">
            <v>=</v>
          </cell>
          <cell r="AS357" t="str">
            <v>=</v>
          </cell>
          <cell r="AT357" t="str">
            <v>=</v>
          </cell>
          <cell r="AU357" t="str">
            <v>=</v>
          </cell>
          <cell r="AV357" t="str">
            <v>=</v>
          </cell>
          <cell r="AW357" t="str">
            <v>=</v>
          </cell>
          <cell r="AX357" t="str">
            <v>=</v>
          </cell>
          <cell r="AY357" t="str">
            <v>=</v>
          </cell>
          <cell r="AZ357" t="str">
            <v>=</v>
          </cell>
          <cell r="BA357" t="str">
            <v>=</v>
          </cell>
          <cell r="BB357" t="str">
            <v>=</v>
          </cell>
          <cell r="BC357" t="str">
            <v>=</v>
          </cell>
          <cell r="BD357" t="str">
            <v>=</v>
          </cell>
          <cell r="BE357" t="str">
            <v>=</v>
          </cell>
          <cell r="BF357" t="str">
            <v>=</v>
          </cell>
          <cell r="BG357" t="str">
            <v>=</v>
          </cell>
          <cell r="BH357" t="str">
            <v>=</v>
          </cell>
          <cell r="BI357" t="str">
            <v>=</v>
          </cell>
          <cell r="BJ357" t="str">
            <v>=</v>
          </cell>
          <cell r="BK357" t="str">
            <v>=</v>
          </cell>
          <cell r="BL357" t="str">
            <v>=</v>
          </cell>
          <cell r="BM357" t="str">
            <v>=</v>
          </cell>
          <cell r="BN357" t="str">
            <v>=</v>
          </cell>
          <cell r="BO357" t="str">
            <v>=</v>
          </cell>
          <cell r="BP357" t="str">
            <v>=</v>
          </cell>
          <cell r="BQ357" t="str">
            <v>=</v>
          </cell>
          <cell r="BR357" t="str">
            <v>=</v>
          </cell>
          <cell r="BS357" t="str">
            <v>=</v>
          </cell>
          <cell r="BT357" t="str">
            <v>=</v>
          </cell>
          <cell r="BU357" t="str">
            <v>=</v>
          </cell>
          <cell r="BV357" t="str">
            <v>=</v>
          </cell>
          <cell r="BW357" t="str">
            <v>=</v>
          </cell>
          <cell r="BX357" t="str">
            <v>=</v>
          </cell>
          <cell r="BY357" t="str">
            <v>=</v>
          </cell>
          <cell r="BZ357" t="str">
            <v>=</v>
          </cell>
          <cell r="CA357" t="str">
            <v>=</v>
          </cell>
          <cell r="CB357" t="str">
            <v>=</v>
          </cell>
          <cell r="CC357" t="str">
            <v>=</v>
          </cell>
          <cell r="CD357" t="str">
            <v>=</v>
          </cell>
          <cell r="CE357" t="str">
            <v>=</v>
          </cell>
          <cell r="CF357" t="str">
            <v>=</v>
          </cell>
          <cell r="CG357" t="str">
            <v>=</v>
          </cell>
          <cell r="CH357" t="str">
            <v>=</v>
          </cell>
          <cell r="CI357" t="str">
            <v>=</v>
          </cell>
          <cell r="CJ357" t="str">
            <v>=</v>
          </cell>
          <cell r="CK357" t="str">
            <v>=</v>
          </cell>
          <cell r="CL357" t="str">
            <v>=</v>
          </cell>
          <cell r="CM357" t="str">
            <v>=</v>
          </cell>
          <cell r="CN357" t="str">
            <v>=</v>
          </cell>
          <cell r="CO357" t="str">
            <v>=</v>
          </cell>
          <cell r="CP357" t="str">
            <v>=</v>
          </cell>
          <cell r="CQ357" t="str">
            <v>=</v>
          </cell>
          <cell r="CR357" t="str">
            <v>=</v>
          </cell>
          <cell r="CS357" t="str">
            <v>=</v>
          </cell>
          <cell r="CT357" t="str">
            <v>=</v>
          </cell>
          <cell r="CU357" t="str">
            <v>=</v>
          </cell>
          <cell r="CV357" t="str">
            <v>=</v>
          </cell>
          <cell r="CW357" t="str">
            <v>=</v>
          </cell>
          <cell r="CX357" t="str">
            <v>=</v>
          </cell>
          <cell r="CY357" t="str">
            <v>=</v>
          </cell>
          <cell r="CZ357" t="str">
            <v>=</v>
          </cell>
          <cell r="DA357" t="str">
            <v>=</v>
          </cell>
          <cell r="DB357" t="str">
            <v>=</v>
          </cell>
          <cell r="DC357" t="str">
            <v>=</v>
          </cell>
          <cell r="DD357" t="str">
            <v>=</v>
          </cell>
          <cell r="DE357" t="str">
            <v>=</v>
          </cell>
          <cell r="DF357" t="str">
            <v>=</v>
          </cell>
          <cell r="DG357" t="str">
            <v>=</v>
          </cell>
          <cell r="DH357" t="str">
            <v>=</v>
          </cell>
          <cell r="DI357" t="str">
            <v>=</v>
          </cell>
          <cell r="DJ357" t="str">
            <v>=</v>
          </cell>
          <cell r="DK357" t="str">
            <v>=</v>
          </cell>
          <cell r="DL357" t="str">
            <v>=</v>
          </cell>
          <cell r="DM357" t="str">
            <v>=</v>
          </cell>
          <cell r="DN357" t="str">
            <v>=</v>
          </cell>
          <cell r="DO357" t="str">
            <v>=</v>
          </cell>
          <cell r="DP357" t="str">
            <v>=</v>
          </cell>
          <cell r="DQ357" t="str">
            <v>=</v>
          </cell>
          <cell r="DR357" t="str">
            <v>=</v>
          </cell>
          <cell r="DS357" t="str">
            <v>=</v>
          </cell>
          <cell r="DT357" t="str">
            <v>=</v>
          </cell>
          <cell r="DU357" t="str">
            <v>=</v>
          </cell>
          <cell r="DV357" t="str">
            <v>=</v>
          </cell>
          <cell r="DW357" t="str">
            <v>=</v>
          </cell>
          <cell r="DX357" t="str">
            <v>=</v>
          </cell>
          <cell r="DY357" t="str">
            <v>=</v>
          </cell>
          <cell r="DZ357" t="str">
            <v>=</v>
          </cell>
          <cell r="EA357" t="str">
            <v>=</v>
          </cell>
          <cell r="EB357" t="str">
            <v>=</v>
          </cell>
          <cell r="EC357" t="str">
            <v>=</v>
          </cell>
          <cell r="ED357" t="str">
            <v>=</v>
          </cell>
        </row>
        <row r="358">
          <cell r="F358">
            <v>-2.1189294856860386E-3</v>
          </cell>
          <cell r="G358">
            <v>-1.5222948265680714E-3</v>
          </cell>
          <cell r="H358">
            <v>-2.0550730385586746E-3</v>
          </cell>
          <cell r="I358">
            <v>-1.8819348260237234E-3</v>
          </cell>
          <cell r="J358">
            <v>-2.6272381726677452E-3</v>
          </cell>
          <cell r="K358">
            <v>-2.9590632478679879E-3</v>
          </cell>
          <cell r="L358">
            <v>-4.5115269958735382E-3</v>
          </cell>
          <cell r="M358">
            <v>-3.1665667456763913E-3</v>
          </cell>
          <cell r="N358">
            <v>-2.2701289792550483E-3</v>
          </cell>
          <cell r="O358">
            <v>-2.268490096820841E-3</v>
          </cell>
          <cell r="P358">
            <v>-2.090581732403507E-4</v>
          </cell>
          <cell r="Q358">
            <v>-1.7463433886604207E-3</v>
          </cell>
          <cell r="R358">
            <v>-3.4553087848294695E-3</v>
          </cell>
          <cell r="S358">
            <v>-2.6791177751164241E-3</v>
          </cell>
          <cell r="T358">
            <v>-2.585958888325024E-3</v>
          </cell>
          <cell r="U358">
            <v>-2.2578863313533759E-3</v>
          </cell>
          <cell r="V358">
            <v>-3.1966616582508323E-3</v>
          </cell>
          <cell r="W358">
            <v>-3.5375957401164726E-3</v>
          </cell>
          <cell r="X358">
            <v>-3.8425298768594018E-3</v>
          </cell>
          <cell r="Y358">
            <v>-6.608004084217356E-3</v>
          </cell>
          <cell r="Z358">
            <v>-5.3884231287000262E-3</v>
          </cell>
          <cell r="AA358">
            <v>-3.541582419515521E-3</v>
          </cell>
          <cell r="AB358">
            <v>-2.3208199991309186E-3</v>
          </cell>
          <cell r="AC358">
            <v>-2.6796044809493935E-3</v>
          </cell>
          <cell r="AD358">
            <v>-2.070164336405611E-3</v>
          </cell>
          <cell r="AE358">
            <v>-4.1445947829998886E-3</v>
          </cell>
          <cell r="AF358">
            <v>-2.4581294021750466E-3</v>
          </cell>
          <cell r="AG358">
            <v>-2.8380943027244143E-3</v>
          </cell>
          <cell r="AH358">
            <v>-2.5264157932092246E-3</v>
          </cell>
          <cell r="AI358">
            <v>-2.9561950446712615E-3</v>
          </cell>
          <cell r="AJ358">
            <v>-3.9960050984610973E-3</v>
          </cell>
          <cell r="AK358">
            <v>-5.3458659371088402E-3</v>
          </cell>
          <cell r="AL358">
            <v>-8.2798782126580761E-3</v>
          </cell>
          <cell r="AM358">
            <v>-6.3978221090046361E-3</v>
          </cell>
          <cell r="AN358">
            <v>-5.1536879719158435E-3</v>
          </cell>
          <cell r="AO358">
            <v>-3.8528879849444309E-3</v>
          </cell>
          <cell r="AP358">
            <v>-2.7322181808528967E-3</v>
          </cell>
          <cell r="AQ358">
            <v>-2.2928166048927778E-3</v>
          </cell>
          <cell r="AR358">
            <v>-4.3022218137522827E-3</v>
          </cell>
          <cell r="AS358">
            <v>-3.0446385120264097E-3</v>
          </cell>
          <cell r="AT358">
            <v>-1.7059834904280535E-3</v>
          </cell>
          <cell r="AU358">
            <v>-2.7645283735857618E-3</v>
          </cell>
          <cell r="AV358">
            <v>-2.1046336527312803E-3</v>
          </cell>
          <cell r="AW358">
            <v>-3.590059665832257E-3</v>
          </cell>
          <cell r="AX358">
            <v>-4.9845813209508094E-3</v>
          </cell>
          <cell r="AY358">
            <v>-7.4788045561042793E-3</v>
          </cell>
          <cell r="AZ358">
            <v>-7.2068874792243776E-3</v>
          </cell>
          <cell r="BA358">
            <v>-6.1643320369171306E-3</v>
          </cell>
          <cell r="BB358">
            <v>-5.1427795806198162E-3</v>
          </cell>
          <cell r="BC358">
            <v>-4.3488709901282618E-3</v>
          </cell>
          <cell r="BD358">
            <v>-2.1650855315442641E-3</v>
          </cell>
          <cell r="BE358">
            <v>-4.2910991665614517E-3</v>
          </cell>
          <cell r="BF358">
            <v>-3.7686147328663822E-3</v>
          </cell>
          <cell r="BG358">
            <v>-2.3165122897914614E-3</v>
          </cell>
          <cell r="BH358">
            <v>-3.1470945383169635E-3</v>
          </cell>
          <cell r="BI358">
            <v>-2.2650221622733113E-3</v>
          </cell>
          <cell r="BJ358">
            <v>-3.4724976387288109E-3</v>
          </cell>
          <cell r="BK358">
            <v>-5.2743997494992811E-3</v>
          </cell>
          <cell r="BL358">
            <v>-8.3686346768239162E-3</v>
          </cell>
          <cell r="BM358">
            <v>-7.4643244152383659E-3</v>
          </cell>
          <cell r="BN358">
            <v>-5.053940393256795E-3</v>
          </cell>
          <cell r="BO358">
            <v>-2.8222421770749406E-3</v>
          </cell>
          <cell r="BP358">
            <v>-3.9639742471351269E-3</v>
          </cell>
          <cell r="BQ358">
            <v>-2.2970805993764998E-3</v>
          </cell>
          <cell r="BR358">
            <v>-4.7203903195054409E-3</v>
          </cell>
          <cell r="BS358">
            <v>-4.9598959993701897E-3</v>
          </cell>
          <cell r="BT358">
            <v>-2.5129617559507267E-3</v>
          </cell>
          <cell r="BU358">
            <v>-4.0962031705085167E-3</v>
          </cell>
          <cell r="BV358">
            <v>-2.7381500215000187E-3</v>
          </cell>
          <cell r="BW358">
            <v>-4.4754487530660469E-3</v>
          </cell>
          <cell r="BX358">
            <v>-5.6469198374209384E-3</v>
          </cell>
          <cell r="BY358">
            <v>-7.6354235280611249E-3</v>
          </cell>
          <cell r="BZ358">
            <v>-7.7287447648544116E-3</v>
          </cell>
          <cell r="CA358">
            <v>-6.049704610681772E-3</v>
          </cell>
          <cell r="CB358">
            <v>-4.2536720066301825E-3</v>
          </cell>
          <cell r="CC358">
            <v>-3.0352764476617722E-3</v>
          </cell>
          <cell r="CD358">
            <v>-2.4731614539703628E-3</v>
          </cell>
          <cell r="CE358">
            <v>-4.7926959060937691E-3</v>
          </cell>
          <cell r="CF358">
            <v>-2.9144222385895091E-3</v>
          </cell>
          <cell r="CG358">
            <v>-4.4585610130596365E-3</v>
          </cell>
          <cell r="CH358">
            <v>-4.6540468254896439E-3</v>
          </cell>
          <cell r="CI358">
            <v>-3.2971820399545493E-3</v>
          </cell>
          <cell r="CJ358">
            <v>-4.6710862682068921E-3</v>
          </cell>
          <cell r="CK358">
            <v>-5.3739329316364604E-3</v>
          </cell>
          <cell r="CL358">
            <v>-7.9923609616159297E-3</v>
          </cell>
          <cell r="CM358">
            <v>-8.0743230308755187E-3</v>
          </cell>
          <cell r="CN358">
            <v>-5.3576661968079975E-3</v>
          </cell>
          <cell r="CO358">
            <v>-3.2524014311121618E-3</v>
          </cell>
          <cell r="CP358">
            <v>-3.674335695009745E-3</v>
          </cell>
          <cell r="CQ358">
            <v>-2.9256538239152974E-3</v>
          </cell>
          <cell r="CR358">
            <v>-4.6124909501052969E-3</v>
          </cell>
          <cell r="CS358">
            <v>-3.3856483773213597E-3</v>
          </cell>
          <cell r="CT358">
            <v>-3.1996058381160708E-3</v>
          </cell>
          <cell r="CU358">
            <v>-4.5403056925792384E-3</v>
          </cell>
          <cell r="CV358">
            <v>-2.3671832911702495E-3</v>
          </cell>
          <cell r="CW358">
            <v>-4.092214344193934E-3</v>
          </cell>
          <cell r="CX358">
            <v>-4.8418788330266693E-3</v>
          </cell>
          <cell r="CY358">
            <v>-8.7247403129637746E-3</v>
          </cell>
          <cell r="CZ358">
            <v>-8.5783128303589251E-3</v>
          </cell>
          <cell r="DA358">
            <v>-4.2859792629776905E-3</v>
          </cell>
          <cell r="DB358">
            <v>-3.9713262005527383E-3</v>
          </cell>
          <cell r="DC358">
            <v>-3.9393815138133448E-3</v>
          </cell>
          <cell r="DD358">
            <v>-2.1993958429220584E-3</v>
          </cell>
          <cell r="DE358">
            <v>-5.2755982203116503E-3</v>
          </cell>
          <cell r="DF358">
            <v>-5.1104293980657189E-3</v>
          </cell>
          <cell r="DG358">
            <v>-4.7283826749691116E-3</v>
          </cell>
          <cell r="DH358">
            <v>-4.4508634340800768E-3</v>
          </cell>
          <cell r="DI358">
            <v>-4.1562674721014048E-3</v>
          </cell>
          <cell r="DJ358">
            <v>-3.4480851042317795E-3</v>
          </cell>
          <cell r="DK358">
            <v>-5.7556132441582974E-3</v>
          </cell>
          <cell r="DL358">
            <v>-9.3635900619091217E-3</v>
          </cell>
          <cell r="DM358">
            <v>-8.3962130359509501E-3</v>
          </cell>
          <cell r="DN358">
            <v>-4.6399045739278222E-3</v>
          </cell>
          <cell r="DO358">
            <v>-4.0223844261788599E-3</v>
          </cell>
          <cell r="DP358">
            <v>-3.8353109165427668E-3</v>
          </cell>
          <cell r="DQ358">
            <v>-4.1041608142080577E-3</v>
          </cell>
          <cell r="DR358">
            <v>0</v>
          </cell>
          <cell r="DS358">
            <v>0</v>
          </cell>
          <cell r="DT358">
            <v>0</v>
          </cell>
          <cell r="DU358">
            <v>0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</row>
        <row r="359">
          <cell r="F359">
            <v>8.0153880972203417</v>
          </cell>
          <cell r="G359">
            <v>5.1345498328298005</v>
          </cell>
          <cell r="H359">
            <v>5.2325797413947521</v>
          </cell>
          <cell r="I359">
            <v>3.8202225872961941</v>
          </cell>
          <cell r="J359">
            <v>4.0100982079705227</v>
          </cell>
          <cell r="K359">
            <v>5.2576541354923192</v>
          </cell>
          <cell r="L359">
            <v>8.9920559854011248</v>
          </cell>
          <cell r="M359">
            <v>6.7527328828533646</v>
          </cell>
          <cell r="N359">
            <v>4.3958237353328959</v>
          </cell>
          <cell r="O359">
            <v>5.1878242158559571</v>
          </cell>
          <cell r="P359">
            <v>0.69234221963188913</v>
          </cell>
          <cell r="Q359">
            <v>8.9015149140129015</v>
          </cell>
          <cell r="R359">
            <v>8.2525002798002536</v>
          </cell>
          <cell r="S359">
            <v>10.246149392196271</v>
          </cell>
          <cell r="T359">
            <v>8.822951247930396</v>
          </cell>
          <cell r="U359">
            <v>5.8088974298418199</v>
          </cell>
          <cell r="V359">
            <v>6.555993870894687</v>
          </cell>
          <cell r="W359">
            <v>5.4519651657025401</v>
          </cell>
          <cell r="X359">
            <v>6.8951075667763808</v>
          </cell>
          <cell r="Y359">
            <v>13.297465225238712</v>
          </cell>
          <cell r="Z359">
            <v>11.599723633411504</v>
          </cell>
          <cell r="AA359">
            <v>6.9120104261155584</v>
          </cell>
          <cell r="AB359">
            <v>5.3480024246757987</v>
          </cell>
          <cell r="AC359">
            <v>8.938905719675514</v>
          </cell>
          <cell r="AD359">
            <v>10.628679738403365</v>
          </cell>
          <cell r="AE359">
            <v>9.996686495200958</v>
          </cell>
          <cell r="AF359">
            <v>9.480180672855731</v>
          </cell>
          <cell r="AG359">
            <v>9.5709665496656662</v>
          </cell>
          <cell r="AH359">
            <v>6.5527805917445558</v>
          </cell>
          <cell r="AI359">
            <v>6.1165748159214335</v>
          </cell>
          <cell r="AJ359">
            <v>6.221124426283736</v>
          </cell>
          <cell r="AK359">
            <v>9.688081209737355</v>
          </cell>
          <cell r="AL359">
            <v>16.851488235052152</v>
          </cell>
          <cell r="AM359">
            <v>13.926010351915384</v>
          </cell>
          <cell r="AN359">
            <v>10.173587377149186</v>
          </cell>
          <cell r="AO359">
            <v>8.9868227441844954</v>
          </cell>
          <cell r="AP359">
            <v>9.2193164576992324</v>
          </cell>
          <cell r="AQ359">
            <v>11.914654807350088</v>
          </cell>
          <cell r="AR359">
            <v>10.485104410032308</v>
          </cell>
          <cell r="AS359">
            <v>11.884752132850457</v>
          </cell>
          <cell r="AT359">
            <v>5.9381702254482214</v>
          </cell>
          <cell r="AU359">
            <v>7.2477869960606949</v>
          </cell>
          <cell r="AV359">
            <v>4.4021577991701122</v>
          </cell>
          <cell r="AW359">
            <v>5.6430519197776556</v>
          </cell>
          <cell r="AX359">
            <v>9.1258174610006257</v>
          </cell>
          <cell r="AY359">
            <v>15.381794526644677</v>
          </cell>
          <cell r="AZ359">
            <v>15.834610752507635</v>
          </cell>
          <cell r="BA359">
            <v>12.277238333673843</v>
          </cell>
          <cell r="BB359">
            <v>12.094604689525607</v>
          </cell>
          <cell r="BC359">
            <v>14.800904984903097</v>
          </cell>
          <cell r="BD359">
            <v>11.346047806623886</v>
          </cell>
          <cell r="BE359">
            <v>10.574859420151084</v>
          </cell>
          <cell r="BF359">
            <v>14.847659224876576</v>
          </cell>
          <cell r="BG359">
            <v>8.1375796815403518</v>
          </cell>
          <cell r="BH359">
            <v>8.3294609345041426</v>
          </cell>
          <cell r="BI359">
            <v>4.7858432033473273</v>
          </cell>
          <cell r="BJ359">
            <v>5.5096880453052375</v>
          </cell>
          <cell r="BK359">
            <v>9.761973129383188</v>
          </cell>
          <cell r="BL359">
            <v>17.410841792836948</v>
          </cell>
          <cell r="BM359">
            <v>16.59468596743741</v>
          </cell>
          <cell r="BN359">
            <v>10.191266286665147</v>
          </cell>
          <cell r="BO359">
            <v>6.7156556812619925</v>
          </cell>
          <cell r="BP359">
            <v>13.673228669855561</v>
          </cell>
          <cell r="BQ359">
            <v>12.205191279667343</v>
          </cell>
          <cell r="BR359">
            <v>11.762861793701221</v>
          </cell>
          <cell r="BS359">
            <v>19.801354974212583</v>
          </cell>
          <cell r="BT359">
            <v>8.9418446851366724</v>
          </cell>
          <cell r="BU359">
            <v>10.973189997132911</v>
          </cell>
          <cell r="BV359">
            <v>5.8517206235914827</v>
          </cell>
          <cell r="BW359">
            <v>7.1797140932231311</v>
          </cell>
          <cell r="BX359">
            <v>10.569667739767883</v>
          </cell>
          <cell r="BY359">
            <v>16.063128237644865</v>
          </cell>
          <cell r="BZ359">
            <v>17.367017247752234</v>
          </cell>
          <cell r="CA359">
            <v>12.326854893433049</v>
          </cell>
          <cell r="CB359">
            <v>10.214826654023797</v>
          </cell>
          <cell r="CC359">
            <v>10.579378867884516</v>
          </cell>
          <cell r="CD359">
            <v>13.271121941850121</v>
          </cell>
          <cell r="CE359">
            <v>12.078537057597128</v>
          </cell>
          <cell r="CF359">
            <v>11.754808360634714</v>
          </cell>
          <cell r="CG359">
            <v>15.690843308399382</v>
          </cell>
          <cell r="CH359">
            <v>12.605084911802974</v>
          </cell>
          <cell r="CI359">
            <v>7.1116391241962198</v>
          </cell>
          <cell r="CJ359">
            <v>7.5768309316247224</v>
          </cell>
          <cell r="CK359">
            <v>10.171553787828136</v>
          </cell>
          <cell r="CL359">
            <v>17.012826687035467</v>
          </cell>
          <cell r="CM359">
            <v>18.387075723827852</v>
          </cell>
          <cell r="CN359">
            <v>11.046914110233713</v>
          </cell>
          <cell r="CO359">
            <v>7.9118930314830402</v>
          </cell>
          <cell r="CP359">
            <v>13.000916547632412</v>
          </cell>
          <cell r="CQ359">
            <v>15.917110024698628</v>
          </cell>
          <cell r="CR359">
            <v>11.769596488448615</v>
          </cell>
          <cell r="CS359">
            <v>13.861762421886072</v>
          </cell>
          <cell r="CT359">
            <v>11.678017667965078</v>
          </cell>
          <cell r="CU359">
            <v>12.454632336226748</v>
          </cell>
          <cell r="CV359">
            <v>5.1721073658299739</v>
          </cell>
          <cell r="CW359">
            <v>6.7169453634344967</v>
          </cell>
          <cell r="CX359">
            <v>9.2744534698635075</v>
          </cell>
          <cell r="CY359">
            <v>18.789810966600417</v>
          </cell>
          <cell r="CZ359">
            <v>19.748002677294274</v>
          </cell>
          <cell r="DA359">
            <v>8.9248332136000048</v>
          </cell>
          <cell r="DB359">
            <v>9.7635536930842068</v>
          </cell>
          <cell r="DC359">
            <v>14.061868835484267</v>
          </cell>
          <cell r="DD359">
            <v>12.099944818140964</v>
          </cell>
          <cell r="DE359">
            <v>13.627357681759474</v>
          </cell>
          <cell r="DF359">
            <v>21.155767533662502</v>
          </cell>
          <cell r="DG359">
            <v>17.446170148256197</v>
          </cell>
          <cell r="DH359">
            <v>12.337200515124055</v>
          </cell>
          <cell r="DI359">
            <v>9.1776346135037752</v>
          </cell>
          <cell r="DJ359">
            <v>5.7206856065652776</v>
          </cell>
          <cell r="DK359">
            <v>11.153987998044526</v>
          </cell>
          <cell r="DL359">
            <v>20.423112904351552</v>
          </cell>
          <cell r="DM359">
            <v>19.572347229480815</v>
          </cell>
          <cell r="DN359">
            <v>9.7901629460511987</v>
          </cell>
          <cell r="DO359">
            <v>10.02441668860858</v>
          </cell>
          <cell r="DP359">
            <v>13.88633370540523</v>
          </cell>
          <cell r="DQ359">
            <v>22.918687353438997</v>
          </cell>
          <cell r="DR359">
            <v>0</v>
          </cell>
          <cell r="DS359">
            <v>0</v>
          </cell>
          <cell r="DT359">
            <v>0</v>
          </cell>
          <cell r="DU359">
            <v>0</v>
          </cell>
          <cell r="DV359">
            <v>0</v>
          </cell>
          <cell r="DW359">
            <v>0</v>
          </cell>
          <cell r="DX359">
            <v>0</v>
          </cell>
          <cell r="DY359">
            <v>0</v>
          </cell>
          <cell r="DZ359">
            <v>0</v>
          </cell>
          <cell r="EA359">
            <v>0</v>
          </cell>
          <cell r="EB359">
            <v>0</v>
          </cell>
          <cell r="EC359">
            <v>0</v>
          </cell>
          <cell r="ED359">
            <v>0</v>
          </cell>
        </row>
        <row r="360">
          <cell r="F360">
            <v>147.12951480151483</v>
          </cell>
          <cell r="G360">
            <v>77.383054460080643</v>
          </cell>
          <cell r="H360">
            <v>112.48230174423972</v>
          </cell>
          <cell r="I360">
            <v>257.79321033183879</v>
          </cell>
          <cell r="J360">
            <v>52.401215418480504</v>
          </cell>
          <cell r="K360">
            <v>279.33186533475362</v>
          </cell>
          <cell r="L360">
            <v>1492.7377778240514</v>
          </cell>
          <cell r="M360">
            <v>200.51026297535586</v>
          </cell>
          <cell r="N360">
            <v>40.760889354006586</v>
          </cell>
          <cell r="O360">
            <v>179.77908418453441</v>
          </cell>
          <cell r="P360">
            <v>35.126866458050038</v>
          </cell>
          <cell r="Q360">
            <v>152.56388047063723</v>
          </cell>
          <cell r="R360">
            <v>161.29179151672699</v>
          </cell>
          <cell r="S360">
            <v>430.44343102039238</v>
          </cell>
          <cell r="T360">
            <v>400.37941612034149</v>
          </cell>
          <cell r="U360">
            <v>-130.40399089110522</v>
          </cell>
          <cell r="V360">
            <v>28.355292732716318</v>
          </cell>
          <cell r="W360">
            <v>92.198745455287721</v>
          </cell>
          <cell r="X360">
            <v>43.338229255355557</v>
          </cell>
          <cell r="Y360">
            <v>-533.82741189949536</v>
          </cell>
          <cell r="Z360">
            <v>393.79490788377711</v>
          </cell>
          <cell r="AA360">
            <v>-403.68522312895942</v>
          </cell>
          <cell r="AB360">
            <v>60.310890896149431</v>
          </cell>
          <cell r="AC360">
            <v>1278.8040052422828</v>
          </cell>
          <cell r="AD360">
            <v>1238.3358761434072</v>
          </cell>
          <cell r="AE360">
            <v>280.94250888620411</v>
          </cell>
          <cell r="AF360">
            <v>0</v>
          </cell>
          <cell r="AG360">
            <v>390.90212168941025</v>
          </cell>
          <cell r="AH360">
            <v>23.563216377278966</v>
          </cell>
          <cell r="AI360">
            <v>124.62653125594025</v>
          </cell>
          <cell r="AJ360">
            <v>3677.600831252777</v>
          </cell>
          <cell r="AK360">
            <v>412.72534665417783</v>
          </cell>
          <cell r="AL360">
            <v>-177.61761251100427</v>
          </cell>
          <cell r="AM360">
            <v>368.29871886590763</v>
          </cell>
          <cell r="AN360">
            <v>-110.10022265754435</v>
          </cell>
          <cell r="AO360">
            <v>79.557789405533185</v>
          </cell>
          <cell r="AP360">
            <v>42.671726301051059</v>
          </cell>
          <cell r="AQ360">
            <v>920.83071123794161</v>
          </cell>
          <cell r="AR360">
            <v>190.31319827839405</v>
          </cell>
          <cell r="AS360">
            <v>4612.1656051226473</v>
          </cell>
          <cell r="AT360">
            <v>565.03663709746797</v>
          </cell>
          <cell r="AU360">
            <v>171.41330001809575</v>
          </cell>
          <cell r="AV360">
            <v>15.63924782623131</v>
          </cell>
          <cell r="AW360">
            <v>-168.25301939663223</v>
          </cell>
          <cell r="AX360">
            <v>41.077660657160045</v>
          </cell>
          <cell r="AY360">
            <v>-253.98934762709976</v>
          </cell>
          <cell r="AZ360">
            <v>226.75233561873958</v>
          </cell>
          <cell r="BA360">
            <v>1535.5336717230498</v>
          </cell>
          <cell r="BB360">
            <v>288.86112805250394</v>
          </cell>
          <cell r="BC360">
            <v>1909.0203667907376</v>
          </cell>
          <cell r="BD360">
            <v>797.86820518538013</v>
          </cell>
          <cell r="BE360">
            <v>84.50297717272727</v>
          </cell>
          <cell r="BF360">
            <v>1157.0023338627554</v>
          </cell>
          <cell r="BG360">
            <v>41.046382004305279</v>
          </cell>
          <cell r="BH360">
            <v>40.977696105499653</v>
          </cell>
          <cell r="BI360">
            <v>19.916297530159447</v>
          </cell>
          <cell r="BJ360">
            <v>59.58474286257912</v>
          </cell>
          <cell r="BK360">
            <v>76.991794959999865</v>
          </cell>
          <cell r="BL360">
            <v>999.54691886190653</v>
          </cell>
          <cell r="BM360">
            <v>234.80622609507088</v>
          </cell>
          <cell r="BN360">
            <v>70.645351139634585</v>
          </cell>
          <cell r="BO360">
            <v>29.704021611352353</v>
          </cell>
          <cell r="BP360">
            <v>151.45130572778655</v>
          </cell>
          <cell r="BQ360">
            <v>103.74913812042378</v>
          </cell>
          <cell r="BR360">
            <v>96.350309856163278</v>
          </cell>
          <cell r="BS360">
            <v>455.82203943271207</v>
          </cell>
          <cell r="BT360">
            <v>37.145954411262757</v>
          </cell>
          <cell r="BU360">
            <v>65.58150602759909</v>
          </cell>
          <cell r="BV360">
            <v>45.100555850188854</v>
          </cell>
          <cell r="BW360">
            <v>32.13344257984712</v>
          </cell>
          <cell r="BX360">
            <v>83.863226643700159</v>
          </cell>
          <cell r="BY360">
            <v>675.15205721261043</v>
          </cell>
          <cell r="BZ360">
            <v>283.41623749033897</v>
          </cell>
          <cell r="CA360">
            <v>164.31215590214114</v>
          </cell>
          <cell r="CB360">
            <v>48.264433005516054</v>
          </cell>
          <cell r="CC360">
            <v>180.52283098137534</v>
          </cell>
          <cell r="CD360">
            <v>122.43515825560432</v>
          </cell>
          <cell r="CE360">
            <v>118.04216381823522</v>
          </cell>
          <cell r="CF360">
            <v>921.49520819081158</v>
          </cell>
          <cell r="CG360">
            <v>111.31048596198207</v>
          </cell>
          <cell r="CH360">
            <v>99.654501725783959</v>
          </cell>
          <cell r="CI360">
            <v>30.21115941857752</v>
          </cell>
          <cell r="CJ360">
            <v>52.888525542756497</v>
          </cell>
          <cell r="CK360">
            <v>84.890002202225304</v>
          </cell>
          <cell r="CL360">
            <v>426.8054061864957</v>
          </cell>
          <cell r="CM360">
            <v>363.8828038155105</v>
          </cell>
          <cell r="CN360">
            <v>119.39859001951173</v>
          </cell>
          <cell r="CO360">
            <v>55.720027197024685</v>
          </cell>
          <cell r="CP360">
            <v>527.85648660967604</v>
          </cell>
          <cell r="CQ360">
            <v>673.94435773995349</v>
          </cell>
          <cell r="CR360">
            <v>89.285050778962898</v>
          </cell>
          <cell r="CS360">
            <v>350.61262072308296</v>
          </cell>
          <cell r="CT360">
            <v>77.86268108229757</v>
          </cell>
          <cell r="CU360">
            <v>56.276929697882196</v>
          </cell>
          <cell r="CV360">
            <v>23.682788956513654</v>
          </cell>
          <cell r="CW360">
            <v>39.25351541432746</v>
          </cell>
          <cell r="CX360">
            <v>75.567116214461151</v>
          </cell>
          <cell r="CY360">
            <v>551.96054090007601</v>
          </cell>
          <cell r="CZ360">
            <v>177.05334790702608</v>
          </cell>
          <cell r="DA360">
            <v>65.252904572646585</v>
          </cell>
          <cell r="DB360">
            <v>50.289442281538037</v>
          </cell>
          <cell r="DC360">
            <v>149.53932872773294</v>
          </cell>
          <cell r="DD360">
            <v>428.27839264242544</v>
          </cell>
          <cell r="DE360">
            <v>143.28054595395199</v>
          </cell>
          <cell r="DF360">
            <v>873.13792337223185</v>
          </cell>
          <cell r="DG360">
            <v>1611.828721574574</v>
          </cell>
          <cell r="DH360">
            <v>56.19096693549222</v>
          </cell>
          <cell r="DI360">
            <v>47.775287954797733</v>
          </cell>
          <cell r="DJ360">
            <v>27.102193125671551</v>
          </cell>
          <cell r="DK360">
            <v>90.450239865237833</v>
          </cell>
          <cell r="DL360">
            <v>-1529.6351380365613</v>
          </cell>
          <cell r="DM360">
            <v>-137.29478088523484</v>
          </cell>
          <cell r="DN360">
            <v>59.888692740573688</v>
          </cell>
          <cell r="DO360">
            <v>52.70341537283678</v>
          </cell>
          <cell r="DP360">
            <v>267.27395500332682</v>
          </cell>
          <cell r="DQ360">
            <v>518.55992016536152</v>
          </cell>
          <cell r="DR360">
            <v>0</v>
          </cell>
          <cell r="DS360">
            <v>0</v>
          </cell>
          <cell r="DT360">
            <v>0</v>
          </cell>
          <cell r="DU360">
            <v>0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</row>
        <row r="362"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P362">
            <v>0</v>
          </cell>
          <cell r="CQ362">
            <v>0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  <cell r="CV362">
            <v>0</v>
          </cell>
          <cell r="CW362">
            <v>0</v>
          </cell>
          <cell r="CX362">
            <v>0</v>
          </cell>
          <cell r="CY362">
            <v>0</v>
          </cell>
          <cell r="CZ362">
            <v>0</v>
          </cell>
          <cell r="DA362">
            <v>0</v>
          </cell>
          <cell r="DB362">
            <v>0</v>
          </cell>
          <cell r="DC362">
            <v>0</v>
          </cell>
          <cell r="DD362">
            <v>0</v>
          </cell>
          <cell r="DE362">
            <v>0</v>
          </cell>
          <cell r="DF362">
            <v>0</v>
          </cell>
          <cell r="DG362">
            <v>0</v>
          </cell>
          <cell r="DH362">
            <v>0</v>
          </cell>
          <cell r="DI362">
            <v>0</v>
          </cell>
          <cell r="DJ362">
            <v>0</v>
          </cell>
          <cell r="DK362">
            <v>0</v>
          </cell>
          <cell r="DL362">
            <v>0</v>
          </cell>
          <cell r="DM362">
            <v>0</v>
          </cell>
          <cell r="DN362">
            <v>0</v>
          </cell>
          <cell r="DO362">
            <v>0</v>
          </cell>
          <cell r="DP362">
            <v>0</v>
          </cell>
          <cell r="DQ362">
            <v>0</v>
          </cell>
          <cell r="DR362">
            <v>0</v>
          </cell>
          <cell r="DS362">
            <v>0</v>
          </cell>
          <cell r="DT362">
            <v>0</v>
          </cell>
          <cell r="DU362">
            <v>0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0</v>
          </cell>
          <cell r="EC362">
            <v>0</v>
          </cell>
          <cell r="ED362">
            <v>0</v>
          </cell>
        </row>
        <row r="363"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P363">
            <v>0</v>
          </cell>
          <cell r="CQ363">
            <v>0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0</v>
          </cell>
          <cell r="CY363">
            <v>0</v>
          </cell>
          <cell r="CZ363">
            <v>0</v>
          </cell>
          <cell r="DA363">
            <v>0</v>
          </cell>
          <cell r="DB363">
            <v>0</v>
          </cell>
          <cell r="DC363">
            <v>0</v>
          </cell>
          <cell r="DD363">
            <v>0</v>
          </cell>
          <cell r="DE363">
            <v>0</v>
          </cell>
          <cell r="DF363">
            <v>0</v>
          </cell>
          <cell r="DG363">
            <v>0</v>
          </cell>
          <cell r="DH363">
            <v>0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M363">
            <v>0</v>
          </cell>
          <cell r="DN363">
            <v>0</v>
          </cell>
          <cell r="DO363">
            <v>0</v>
          </cell>
          <cell r="DP363">
            <v>0</v>
          </cell>
          <cell r="DQ363">
            <v>0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</row>
        <row r="364"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0</v>
          </cell>
          <cell r="CY364">
            <v>0</v>
          </cell>
          <cell r="CZ364">
            <v>0</v>
          </cell>
          <cell r="DA364">
            <v>0</v>
          </cell>
          <cell r="DB364">
            <v>0</v>
          </cell>
          <cell r="DC364">
            <v>0</v>
          </cell>
          <cell r="DD364">
            <v>0</v>
          </cell>
          <cell r="DE364">
            <v>0</v>
          </cell>
          <cell r="DF364">
            <v>0</v>
          </cell>
          <cell r="DG364">
            <v>0</v>
          </cell>
          <cell r="DH364">
            <v>0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M364">
            <v>0</v>
          </cell>
          <cell r="DN364">
            <v>0</v>
          </cell>
          <cell r="DO364">
            <v>0</v>
          </cell>
          <cell r="DP364">
            <v>0</v>
          </cell>
          <cell r="DQ364">
            <v>0</v>
          </cell>
          <cell r="DR364">
            <v>0</v>
          </cell>
          <cell r="DS364">
            <v>0</v>
          </cell>
          <cell r="DT364">
            <v>0</v>
          </cell>
          <cell r="DU364">
            <v>0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</row>
        <row r="365"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P365">
            <v>0</v>
          </cell>
          <cell r="CQ365">
            <v>0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0</v>
          </cell>
          <cell r="CX365">
            <v>0</v>
          </cell>
          <cell r="CY365">
            <v>0</v>
          </cell>
          <cell r="CZ365">
            <v>0</v>
          </cell>
          <cell r="DA365">
            <v>0</v>
          </cell>
          <cell r="DB365">
            <v>0</v>
          </cell>
          <cell r="DC365">
            <v>0</v>
          </cell>
          <cell r="DD365">
            <v>0</v>
          </cell>
          <cell r="DE365">
            <v>0</v>
          </cell>
          <cell r="DF365">
            <v>0</v>
          </cell>
          <cell r="DG365">
            <v>0</v>
          </cell>
          <cell r="DH365">
            <v>0</v>
          </cell>
          <cell r="DI365">
            <v>0</v>
          </cell>
          <cell r="DJ365">
            <v>0</v>
          </cell>
          <cell r="DK365">
            <v>0</v>
          </cell>
          <cell r="DL365">
            <v>0</v>
          </cell>
          <cell r="DM365">
            <v>0</v>
          </cell>
          <cell r="DN365">
            <v>0</v>
          </cell>
          <cell r="DO365">
            <v>0</v>
          </cell>
          <cell r="DP365">
            <v>0</v>
          </cell>
          <cell r="DQ365">
            <v>0</v>
          </cell>
          <cell r="DR365">
            <v>0</v>
          </cell>
          <cell r="DS365">
            <v>0</v>
          </cell>
          <cell r="DT365">
            <v>0</v>
          </cell>
          <cell r="DU365">
            <v>0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</row>
        <row r="366"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0</v>
          </cell>
          <cell r="CY366">
            <v>0</v>
          </cell>
          <cell r="CZ366">
            <v>0</v>
          </cell>
          <cell r="DA366">
            <v>0</v>
          </cell>
          <cell r="DB366">
            <v>0</v>
          </cell>
          <cell r="DC366">
            <v>0</v>
          </cell>
          <cell r="DD366">
            <v>0</v>
          </cell>
          <cell r="DE366">
            <v>0</v>
          </cell>
          <cell r="DF366">
            <v>0</v>
          </cell>
          <cell r="DG366">
            <v>0</v>
          </cell>
          <cell r="DH366">
            <v>0</v>
          </cell>
          <cell r="DI366">
            <v>0</v>
          </cell>
          <cell r="DJ366">
            <v>0</v>
          </cell>
          <cell r="DK366">
            <v>0</v>
          </cell>
          <cell r="DL366">
            <v>0</v>
          </cell>
          <cell r="DM366">
            <v>0</v>
          </cell>
          <cell r="DN366">
            <v>0</v>
          </cell>
          <cell r="DO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</row>
        <row r="367"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  <cell r="DB367">
            <v>0</v>
          </cell>
          <cell r="DC367">
            <v>0</v>
          </cell>
          <cell r="DD367">
            <v>0</v>
          </cell>
          <cell r="DE367">
            <v>0</v>
          </cell>
          <cell r="DF367">
            <v>0</v>
          </cell>
          <cell r="DG367">
            <v>0</v>
          </cell>
          <cell r="DH367">
            <v>0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O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DZ367">
            <v>0</v>
          </cell>
          <cell r="EA367">
            <v>0</v>
          </cell>
          <cell r="EB367">
            <v>0</v>
          </cell>
          <cell r="EC367">
            <v>0</v>
          </cell>
          <cell r="ED367">
            <v>0</v>
          </cell>
        </row>
        <row r="369"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</row>
        <row r="370"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</row>
        <row r="374"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0</v>
          </cell>
          <cell r="CY374">
            <v>0</v>
          </cell>
          <cell r="CZ374">
            <v>0</v>
          </cell>
          <cell r="DA374">
            <v>0</v>
          </cell>
          <cell r="DB374">
            <v>0</v>
          </cell>
          <cell r="DC374">
            <v>0</v>
          </cell>
          <cell r="DD374">
            <v>0</v>
          </cell>
          <cell r="DE374">
            <v>0</v>
          </cell>
          <cell r="DF374">
            <v>0</v>
          </cell>
          <cell r="DG374">
            <v>0</v>
          </cell>
          <cell r="DH374">
            <v>0</v>
          </cell>
          <cell r="DI374">
            <v>0</v>
          </cell>
          <cell r="DJ374">
            <v>0</v>
          </cell>
          <cell r="DK374">
            <v>0</v>
          </cell>
          <cell r="DL374">
            <v>0</v>
          </cell>
          <cell r="DM374">
            <v>0</v>
          </cell>
          <cell r="DN374">
            <v>0</v>
          </cell>
          <cell r="DO374">
            <v>0</v>
          </cell>
          <cell r="DP374">
            <v>0</v>
          </cell>
          <cell r="DQ374">
            <v>0</v>
          </cell>
          <cell r="DR374">
            <v>0</v>
          </cell>
          <cell r="DS374">
            <v>0</v>
          </cell>
          <cell r="DT374">
            <v>0</v>
          </cell>
          <cell r="DU374">
            <v>0</v>
          </cell>
          <cell r="DV374">
            <v>0</v>
          </cell>
          <cell r="DW374">
            <v>0</v>
          </cell>
          <cell r="DX374">
            <v>0</v>
          </cell>
          <cell r="DY374">
            <v>0</v>
          </cell>
          <cell r="DZ374">
            <v>0</v>
          </cell>
          <cell r="EA374">
            <v>0</v>
          </cell>
          <cell r="EB374">
            <v>0</v>
          </cell>
          <cell r="EC374">
            <v>0</v>
          </cell>
          <cell r="ED374">
            <v>0</v>
          </cell>
        </row>
        <row r="375"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P375">
            <v>0</v>
          </cell>
          <cell r="CQ375">
            <v>0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0</v>
          </cell>
          <cell r="CY375">
            <v>0</v>
          </cell>
          <cell r="CZ375">
            <v>0</v>
          </cell>
          <cell r="DA375">
            <v>0</v>
          </cell>
          <cell r="DB375">
            <v>0</v>
          </cell>
          <cell r="DC375">
            <v>0</v>
          </cell>
          <cell r="DD375">
            <v>0</v>
          </cell>
          <cell r="DE375">
            <v>0</v>
          </cell>
          <cell r="DF375">
            <v>0</v>
          </cell>
          <cell r="DG375">
            <v>0</v>
          </cell>
          <cell r="DH375">
            <v>0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M375">
            <v>0</v>
          </cell>
          <cell r="DN375">
            <v>0</v>
          </cell>
          <cell r="DO375">
            <v>0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  <cell r="DV375">
            <v>0</v>
          </cell>
          <cell r="DW375">
            <v>0</v>
          </cell>
          <cell r="DX375">
            <v>0</v>
          </cell>
          <cell r="DY375">
            <v>0</v>
          </cell>
          <cell r="DZ375">
            <v>0</v>
          </cell>
          <cell r="EA375">
            <v>0</v>
          </cell>
          <cell r="EB375">
            <v>0</v>
          </cell>
          <cell r="EC375">
            <v>0</v>
          </cell>
          <cell r="ED375">
            <v>0</v>
          </cell>
        </row>
        <row r="376"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M376">
            <v>0</v>
          </cell>
          <cell r="DN376">
            <v>0</v>
          </cell>
          <cell r="DO376">
            <v>0</v>
          </cell>
          <cell r="DP376">
            <v>0</v>
          </cell>
          <cell r="DQ376">
            <v>0</v>
          </cell>
          <cell r="DR376">
            <v>0</v>
          </cell>
          <cell r="DS376">
            <v>0</v>
          </cell>
          <cell r="DT376">
            <v>0</v>
          </cell>
          <cell r="DU376">
            <v>0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</row>
        <row r="377"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0</v>
          </cell>
          <cell r="CY377">
            <v>0</v>
          </cell>
          <cell r="CZ377">
            <v>0</v>
          </cell>
          <cell r="DA377">
            <v>0</v>
          </cell>
          <cell r="DB377">
            <v>0</v>
          </cell>
          <cell r="DC377">
            <v>0</v>
          </cell>
          <cell r="DD377">
            <v>0</v>
          </cell>
          <cell r="DE377">
            <v>0</v>
          </cell>
          <cell r="DF377">
            <v>0</v>
          </cell>
          <cell r="DG377">
            <v>0</v>
          </cell>
          <cell r="DH377">
            <v>0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  <cell r="DQ377">
            <v>0</v>
          </cell>
          <cell r="DR377">
            <v>0</v>
          </cell>
          <cell r="DS377">
            <v>0</v>
          </cell>
          <cell r="DT377">
            <v>0</v>
          </cell>
          <cell r="DU377">
            <v>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</row>
        <row r="378"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  <cell r="DD378">
            <v>0</v>
          </cell>
          <cell r="DE378">
            <v>0</v>
          </cell>
          <cell r="DF378">
            <v>0</v>
          </cell>
          <cell r="DG378">
            <v>0</v>
          </cell>
          <cell r="DH378">
            <v>0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0</v>
          </cell>
          <cell r="DN378">
            <v>0</v>
          </cell>
          <cell r="DO378">
            <v>0</v>
          </cell>
          <cell r="DP378">
            <v>0</v>
          </cell>
          <cell r="DQ378">
            <v>0</v>
          </cell>
          <cell r="DR378">
            <v>0</v>
          </cell>
          <cell r="DS378">
            <v>0</v>
          </cell>
          <cell r="DT378">
            <v>0</v>
          </cell>
          <cell r="DU378">
            <v>0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</row>
        <row r="379"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P379">
            <v>0</v>
          </cell>
          <cell r="CQ379">
            <v>0</v>
          </cell>
          <cell r="CR379">
            <v>0</v>
          </cell>
          <cell r="CS379">
            <v>0</v>
          </cell>
          <cell r="CT379">
            <v>0</v>
          </cell>
          <cell r="CU379">
            <v>0</v>
          </cell>
          <cell r="CV379">
            <v>0</v>
          </cell>
          <cell r="CW379">
            <v>0</v>
          </cell>
          <cell r="CX379">
            <v>0</v>
          </cell>
          <cell r="CY379">
            <v>0</v>
          </cell>
          <cell r="CZ379">
            <v>0</v>
          </cell>
          <cell r="DA379">
            <v>0</v>
          </cell>
          <cell r="DB379">
            <v>0</v>
          </cell>
          <cell r="DC379">
            <v>0</v>
          </cell>
          <cell r="DD379">
            <v>0</v>
          </cell>
          <cell r="DE379">
            <v>0</v>
          </cell>
          <cell r="DF379">
            <v>0</v>
          </cell>
          <cell r="DG379">
            <v>0</v>
          </cell>
          <cell r="DH379">
            <v>0</v>
          </cell>
          <cell r="DI379">
            <v>0</v>
          </cell>
          <cell r="DJ379">
            <v>0</v>
          </cell>
          <cell r="DK379">
            <v>0</v>
          </cell>
          <cell r="DL379">
            <v>0</v>
          </cell>
          <cell r="DM379">
            <v>0</v>
          </cell>
          <cell r="DN379">
            <v>0</v>
          </cell>
          <cell r="DO379">
            <v>0</v>
          </cell>
          <cell r="DP379">
            <v>0</v>
          </cell>
          <cell r="DQ379">
            <v>0</v>
          </cell>
          <cell r="DR379">
            <v>0</v>
          </cell>
          <cell r="DS379">
            <v>0</v>
          </cell>
          <cell r="DT379">
            <v>0</v>
          </cell>
          <cell r="DU379">
            <v>0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>
            <v>0</v>
          </cell>
          <cell r="ED379">
            <v>0</v>
          </cell>
        </row>
        <row r="380"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0</v>
          </cell>
          <cell r="CY380">
            <v>0</v>
          </cell>
          <cell r="CZ380">
            <v>0</v>
          </cell>
          <cell r="DA380">
            <v>0</v>
          </cell>
          <cell r="DB380">
            <v>0</v>
          </cell>
          <cell r="DC380">
            <v>0</v>
          </cell>
          <cell r="DD380">
            <v>0</v>
          </cell>
          <cell r="DE380">
            <v>0</v>
          </cell>
          <cell r="DF380">
            <v>0</v>
          </cell>
          <cell r="DG380">
            <v>0</v>
          </cell>
          <cell r="DH380">
            <v>0</v>
          </cell>
          <cell r="DI380">
            <v>0</v>
          </cell>
          <cell r="DJ380">
            <v>0</v>
          </cell>
          <cell r="DK380">
            <v>0</v>
          </cell>
          <cell r="DL380">
            <v>0</v>
          </cell>
          <cell r="DM380">
            <v>0</v>
          </cell>
          <cell r="DN380">
            <v>0</v>
          </cell>
          <cell r="DO380">
            <v>0</v>
          </cell>
          <cell r="DP380">
            <v>0</v>
          </cell>
          <cell r="DQ380">
            <v>0</v>
          </cell>
          <cell r="DR380">
            <v>0</v>
          </cell>
          <cell r="DS380">
            <v>0</v>
          </cell>
          <cell r="DT380">
            <v>0</v>
          </cell>
          <cell r="DU380">
            <v>0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</row>
        <row r="381"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0</v>
          </cell>
          <cell r="CQ381">
            <v>0</v>
          </cell>
          <cell r="CR381">
            <v>0</v>
          </cell>
          <cell r="CS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0</v>
          </cell>
          <cell r="CX381">
            <v>0</v>
          </cell>
          <cell r="CY381">
            <v>0</v>
          </cell>
          <cell r="CZ381">
            <v>0</v>
          </cell>
          <cell r="DA381">
            <v>0</v>
          </cell>
          <cell r="DB381">
            <v>0</v>
          </cell>
          <cell r="DC381">
            <v>0</v>
          </cell>
          <cell r="DD381">
            <v>0</v>
          </cell>
          <cell r="DE381">
            <v>0</v>
          </cell>
          <cell r="DF381">
            <v>0</v>
          </cell>
          <cell r="DG381">
            <v>0</v>
          </cell>
          <cell r="DH381">
            <v>0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M381">
            <v>0</v>
          </cell>
          <cell r="DN381">
            <v>0</v>
          </cell>
          <cell r="DO381">
            <v>0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U381">
            <v>0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</row>
        <row r="383"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</row>
        <row r="386"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</row>
        <row r="387"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</row>
        <row r="388"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</row>
        <row r="389"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0</v>
          </cell>
          <cell r="CZ389">
            <v>0</v>
          </cell>
          <cell r="DA389">
            <v>0</v>
          </cell>
          <cell r="DB389">
            <v>0</v>
          </cell>
          <cell r="DC389">
            <v>0</v>
          </cell>
          <cell r="DD389">
            <v>0</v>
          </cell>
          <cell r="DE389">
            <v>0</v>
          </cell>
          <cell r="DF389">
            <v>0</v>
          </cell>
          <cell r="DG389">
            <v>0</v>
          </cell>
          <cell r="DH389">
            <v>0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M389">
            <v>0</v>
          </cell>
          <cell r="DN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0</v>
          </cell>
          <cell r="DS389">
            <v>0</v>
          </cell>
          <cell r="DT389">
            <v>0</v>
          </cell>
          <cell r="DU389">
            <v>0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</row>
        <row r="390"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</row>
        <row r="391"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M391">
            <v>0</v>
          </cell>
          <cell r="DN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</row>
        <row r="392"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0</v>
          </cell>
          <cell r="EB392">
            <v>0</v>
          </cell>
          <cell r="EC392">
            <v>0</v>
          </cell>
          <cell r="ED392">
            <v>0</v>
          </cell>
        </row>
        <row r="394"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0</v>
          </cell>
        </row>
        <row r="397">
          <cell r="F397">
            <v>1.3439999999973224</v>
          </cell>
          <cell r="G397">
            <v>15.023999999997613</v>
          </cell>
          <cell r="H397">
            <v>18.43300000000454</v>
          </cell>
          <cell r="I397">
            <v>0.45699999999487773</v>
          </cell>
          <cell r="J397">
            <v>-7.7799999999988358</v>
          </cell>
          <cell r="K397">
            <v>0.10499999999592546</v>
          </cell>
          <cell r="L397">
            <v>-7.680000000007567</v>
          </cell>
          <cell r="M397">
            <v>0.97999999999592546</v>
          </cell>
          <cell r="N397">
            <v>0</v>
          </cell>
          <cell r="O397">
            <v>0</v>
          </cell>
          <cell r="P397">
            <v>-10.25</v>
          </cell>
          <cell r="Q397">
            <v>0.42600000000675209</v>
          </cell>
          <cell r="R397">
            <v>-59.579000000027008</v>
          </cell>
          <cell r="S397">
            <v>-0.19999999999708962</v>
          </cell>
          <cell r="T397">
            <v>-1.6820000000006985</v>
          </cell>
          <cell r="U397">
            <v>-4.1019999999989523</v>
          </cell>
          <cell r="V397">
            <v>-46.680000000000291</v>
          </cell>
          <cell r="W397">
            <v>7.0000000006984919E-2</v>
          </cell>
          <cell r="X397">
            <v>10.48499999998603</v>
          </cell>
          <cell r="Y397">
            <v>-20.565000000002328</v>
          </cell>
          <cell r="Z397">
            <v>-0.63000000000465661</v>
          </cell>
          <cell r="AA397">
            <v>0.41999999999825377</v>
          </cell>
          <cell r="AB397">
            <v>-1.3600000000005821</v>
          </cell>
          <cell r="AC397">
            <v>-0.80000000000291038</v>
          </cell>
          <cell r="AD397">
            <v>5.4649999999965075</v>
          </cell>
          <cell r="AE397">
            <v>42.336000000010245</v>
          </cell>
          <cell r="AF397">
            <v>0.44999999999708962</v>
          </cell>
          <cell r="AG397">
            <v>7.1999999999970896</v>
          </cell>
          <cell r="AH397">
            <v>32.813000000001921</v>
          </cell>
          <cell r="AI397">
            <v>3.6179999999949359</v>
          </cell>
          <cell r="AJ397">
            <v>-14.350000000005821</v>
          </cell>
          <cell r="AK397">
            <v>16.669999999998254</v>
          </cell>
          <cell r="AL397">
            <v>0</v>
          </cell>
          <cell r="AM397">
            <v>1.5</v>
          </cell>
          <cell r="AN397">
            <v>0</v>
          </cell>
          <cell r="AO397">
            <v>-5.6100000000005821</v>
          </cell>
          <cell r="AP397">
            <v>4.499999999825377E-2</v>
          </cell>
          <cell r="AQ397">
            <v>0</v>
          </cell>
          <cell r="AR397">
            <v>71.784999999916181</v>
          </cell>
          <cell r="AS397">
            <v>8.7459999999991851</v>
          </cell>
          <cell r="AT397">
            <v>76.957000000002154</v>
          </cell>
          <cell r="AU397">
            <v>10.444999999999709</v>
          </cell>
          <cell r="AV397">
            <v>5.9230000000025029</v>
          </cell>
          <cell r="AW397">
            <v>-20.905000000013388</v>
          </cell>
          <cell r="AX397">
            <v>-1.25</v>
          </cell>
          <cell r="AY397">
            <v>6.8099999999976717</v>
          </cell>
          <cell r="AZ397">
            <v>0</v>
          </cell>
          <cell r="BA397">
            <v>0</v>
          </cell>
          <cell r="BB397">
            <v>0</v>
          </cell>
          <cell r="BC397">
            <v>-14.61600000000908</v>
          </cell>
          <cell r="BD397">
            <v>-0.32500000001164153</v>
          </cell>
          <cell r="BE397">
            <v>-2.1829999999608845</v>
          </cell>
          <cell r="BF397">
            <v>-0.58400000000256114</v>
          </cell>
          <cell r="BG397">
            <v>-1.5449999999982538</v>
          </cell>
          <cell r="BH397">
            <v>-10.25</v>
          </cell>
          <cell r="BI397">
            <v>0</v>
          </cell>
          <cell r="BJ397">
            <v>-0.3139999999984866</v>
          </cell>
          <cell r="BK397">
            <v>-3.9999999993597157E-2</v>
          </cell>
          <cell r="BL397">
            <v>10.490000000005239</v>
          </cell>
          <cell r="BM397">
            <v>0.24599999999918509</v>
          </cell>
          <cell r="BN397">
            <v>0</v>
          </cell>
          <cell r="BO397">
            <v>1.1040000000066357</v>
          </cell>
          <cell r="BP397">
            <v>-0.75</v>
          </cell>
          <cell r="BQ397">
            <v>-0.53999999999359716</v>
          </cell>
          <cell r="BR397">
            <v>-11.155999999842606</v>
          </cell>
          <cell r="BS397">
            <v>0</v>
          </cell>
          <cell r="BT397">
            <v>22.182000000000698</v>
          </cell>
          <cell r="BU397">
            <v>14.437000000005355</v>
          </cell>
          <cell r="BV397">
            <v>-13.294000000001688</v>
          </cell>
          <cell r="BW397">
            <v>3.9999999993597157E-2</v>
          </cell>
          <cell r="BX397">
            <v>-16.419999999998254</v>
          </cell>
          <cell r="BY397">
            <v>-10.434999999997672</v>
          </cell>
          <cell r="BZ397">
            <v>0.83000000000174623</v>
          </cell>
          <cell r="CA397">
            <v>4.3999999994412065E-2</v>
          </cell>
          <cell r="CB397">
            <v>-7.2699999999895226</v>
          </cell>
          <cell r="CC397">
            <v>-1.0400000000081491</v>
          </cell>
          <cell r="CD397">
            <v>-0.22999999999592546</v>
          </cell>
          <cell r="CE397">
            <v>-56.228999999933876</v>
          </cell>
          <cell r="CF397">
            <v>-3.3499999999912689</v>
          </cell>
          <cell r="CG397">
            <v>-33.052999999999884</v>
          </cell>
          <cell r="CH397">
            <v>15.959999999999127</v>
          </cell>
          <cell r="CI397">
            <v>0</v>
          </cell>
          <cell r="CJ397">
            <v>-28.809999999997672</v>
          </cell>
          <cell r="CK397">
            <v>-15.774999999994179</v>
          </cell>
          <cell r="CL397">
            <v>-0.41599999999743886</v>
          </cell>
          <cell r="CM397">
            <v>0</v>
          </cell>
          <cell r="CN397">
            <v>-2.9999999998835847E-2</v>
          </cell>
          <cell r="CO397">
            <v>0</v>
          </cell>
          <cell r="CP397">
            <v>8.9050000000133878</v>
          </cell>
          <cell r="CQ397">
            <v>0.33999999999650754</v>
          </cell>
          <cell r="CR397">
            <v>47.615999999921769</v>
          </cell>
          <cell r="CS397">
            <v>0</v>
          </cell>
          <cell r="CT397">
            <v>12.194999999999709</v>
          </cell>
          <cell r="CU397">
            <v>3.1610000000000582</v>
          </cell>
          <cell r="CV397">
            <v>0</v>
          </cell>
          <cell r="CW397">
            <v>8.4599999999918509</v>
          </cell>
          <cell r="CX397">
            <v>-1.0000000009313226E-2</v>
          </cell>
          <cell r="CY397">
            <v>16.75</v>
          </cell>
          <cell r="CZ397">
            <v>-0.16000000000349246</v>
          </cell>
          <cell r="DA397">
            <v>0</v>
          </cell>
          <cell r="DB397">
            <v>0</v>
          </cell>
          <cell r="DC397">
            <v>5.25</v>
          </cell>
          <cell r="DD397">
            <v>1.9700000000011642</v>
          </cell>
          <cell r="DE397">
            <v>43.012000000104308</v>
          </cell>
          <cell r="DF397">
            <v>5.7550000000046566</v>
          </cell>
          <cell r="DG397">
            <v>3.6280000000042492</v>
          </cell>
          <cell r="DH397">
            <v>16.788999999997031</v>
          </cell>
          <cell r="DI397">
            <v>0</v>
          </cell>
          <cell r="DJ397">
            <v>0</v>
          </cell>
          <cell r="DK397">
            <v>4.9039999999949941</v>
          </cell>
          <cell r="DL397">
            <v>-0.16999999999825377</v>
          </cell>
          <cell r="DM397">
            <v>0</v>
          </cell>
          <cell r="DN397">
            <v>0</v>
          </cell>
          <cell r="DO397">
            <v>0</v>
          </cell>
          <cell r="DP397">
            <v>5.6760000000067521</v>
          </cell>
          <cell r="DQ397">
            <v>6.430000000007567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</row>
        <row r="398">
          <cell r="F398">
            <v>37.720000000001164</v>
          </cell>
          <cell r="G398">
            <v>27.480000000010477</v>
          </cell>
          <cell r="H398">
            <v>33.845000000001164</v>
          </cell>
          <cell r="I398">
            <v>36.229999999995925</v>
          </cell>
          <cell r="J398">
            <v>0.87399999999615829</v>
          </cell>
          <cell r="K398">
            <v>0.30999999999767169</v>
          </cell>
          <cell r="L398">
            <v>2.7109999999956926</v>
          </cell>
          <cell r="M398">
            <v>0.80999999999767169</v>
          </cell>
          <cell r="N398">
            <v>-1.75</v>
          </cell>
          <cell r="O398">
            <v>28.529999999998836</v>
          </cell>
          <cell r="P398">
            <v>26.929999999993015</v>
          </cell>
          <cell r="Q398">
            <v>38.309999999997672</v>
          </cell>
          <cell r="R398">
            <v>454.81199999991804</v>
          </cell>
          <cell r="S398">
            <v>54.080000000016298</v>
          </cell>
          <cell r="T398">
            <v>213.14600000000792</v>
          </cell>
          <cell r="U398">
            <v>23.320000000006985</v>
          </cell>
          <cell r="V398">
            <v>-1.3740000000107102</v>
          </cell>
          <cell r="W398">
            <v>0</v>
          </cell>
          <cell r="X398">
            <v>-1.1799999999930151</v>
          </cell>
          <cell r="Y398">
            <v>3.9599999999918509</v>
          </cell>
          <cell r="Z398">
            <v>3.7799999999988358</v>
          </cell>
          <cell r="AA398">
            <v>-0.76000000000931323</v>
          </cell>
          <cell r="AB398">
            <v>64.919999999983702</v>
          </cell>
          <cell r="AC398">
            <v>58.429999999993015</v>
          </cell>
          <cell r="AD398">
            <v>36.489999999990687</v>
          </cell>
          <cell r="AE398">
            <v>260.65499999979511</v>
          </cell>
          <cell r="AF398">
            <v>19.200000000011642</v>
          </cell>
          <cell r="AG398">
            <v>20.470000000001164</v>
          </cell>
          <cell r="AH398">
            <v>12.51600000000326</v>
          </cell>
          <cell r="AI398">
            <v>46.12400000001071</v>
          </cell>
          <cell r="AJ398">
            <v>9.1409999999887077</v>
          </cell>
          <cell r="AK398">
            <v>5.5800000000017462</v>
          </cell>
          <cell r="AL398">
            <v>-1.3559999999997672</v>
          </cell>
          <cell r="AM398">
            <v>3.8899999999994179</v>
          </cell>
          <cell r="AN398">
            <v>1.0999999999767169</v>
          </cell>
          <cell r="AO398">
            <v>54.339999999996508</v>
          </cell>
          <cell r="AP398">
            <v>76.099999999976717</v>
          </cell>
          <cell r="AQ398">
            <v>13.549999999988358</v>
          </cell>
          <cell r="AR398">
            <v>325.25500000058673</v>
          </cell>
          <cell r="AS398">
            <v>43.319999999977881</v>
          </cell>
          <cell r="AT398">
            <v>-35.100000000005821</v>
          </cell>
          <cell r="AU398">
            <v>24.029999999998836</v>
          </cell>
          <cell r="AV398">
            <v>32.836000000010245</v>
          </cell>
          <cell r="AW398">
            <v>11.595000000001164</v>
          </cell>
          <cell r="AX398">
            <v>-1.3300000000017462</v>
          </cell>
          <cell r="AY398">
            <v>8.93399999999383</v>
          </cell>
          <cell r="AZ398">
            <v>2.9000000000087311</v>
          </cell>
          <cell r="BA398">
            <v>-1.75</v>
          </cell>
          <cell r="BB398">
            <v>162.67000000001281</v>
          </cell>
          <cell r="BC398">
            <v>81.970000000001164</v>
          </cell>
          <cell r="BD398">
            <v>-4.8200000000069849</v>
          </cell>
          <cell r="BE398">
            <v>288.87399999983609</v>
          </cell>
          <cell r="BF398">
            <v>35.600000000005821</v>
          </cell>
          <cell r="BG398">
            <v>36.093999999997322</v>
          </cell>
          <cell r="BH398">
            <v>49.820999999996275</v>
          </cell>
          <cell r="BI398">
            <v>51.10899999999674</v>
          </cell>
          <cell r="BJ398">
            <v>0.41000000000349246</v>
          </cell>
          <cell r="BK398">
            <v>-1.8300000000017462</v>
          </cell>
          <cell r="BL398">
            <v>22.059999999997672</v>
          </cell>
          <cell r="BM398">
            <v>8.25</v>
          </cell>
          <cell r="BN398">
            <v>-3.6900000000023283</v>
          </cell>
          <cell r="BO398">
            <v>48.059999999997672</v>
          </cell>
          <cell r="BP398">
            <v>35.120000000024447</v>
          </cell>
          <cell r="BQ398">
            <v>7.8699999999953434</v>
          </cell>
          <cell r="BR398">
            <v>472.91600000020117</v>
          </cell>
          <cell r="BS398">
            <v>145.85999999998603</v>
          </cell>
          <cell r="BT398">
            <v>63.210000000006403</v>
          </cell>
          <cell r="BU398">
            <v>38</v>
          </cell>
          <cell r="BV398">
            <v>33.569999999992433</v>
          </cell>
          <cell r="BW398">
            <v>0.91499999999359716</v>
          </cell>
          <cell r="BX398">
            <v>4.3399999999965075</v>
          </cell>
          <cell r="BY398">
            <v>-5.8949999999895226</v>
          </cell>
          <cell r="BZ398">
            <v>10.415999999997439</v>
          </cell>
          <cell r="CA398">
            <v>-0.38000000000465661</v>
          </cell>
          <cell r="CB398">
            <v>81.459999999991851</v>
          </cell>
          <cell r="CC398">
            <v>92.049999999988358</v>
          </cell>
          <cell r="CD398">
            <v>9.3699999999953434</v>
          </cell>
          <cell r="CE398">
            <v>359.12400000006892</v>
          </cell>
          <cell r="CF398">
            <v>79.85999999998603</v>
          </cell>
          <cell r="CG398">
            <v>26.095999999990454</v>
          </cell>
          <cell r="CH398">
            <v>49.519999999989523</v>
          </cell>
          <cell r="CI398">
            <v>34.254000000000815</v>
          </cell>
          <cell r="CJ398">
            <v>-0.52000000000407454</v>
          </cell>
          <cell r="CK398">
            <v>8.1399999999994179</v>
          </cell>
          <cell r="CL398">
            <v>11.283999999999651</v>
          </cell>
          <cell r="CM398">
            <v>7.5199999999895226</v>
          </cell>
          <cell r="CN398">
            <v>3.2799999999988358</v>
          </cell>
          <cell r="CO398">
            <v>46.25</v>
          </cell>
          <cell r="CP398">
            <v>55.589999999996508</v>
          </cell>
          <cell r="CQ398">
            <v>37.850000000005821</v>
          </cell>
          <cell r="CR398">
            <v>306.43100000009872</v>
          </cell>
          <cell r="CS398">
            <v>39.920000000012806</v>
          </cell>
          <cell r="CT398">
            <v>23.37599999998929</v>
          </cell>
          <cell r="CU398">
            <v>51.759999999994761</v>
          </cell>
          <cell r="CV398">
            <v>34.380000000004657</v>
          </cell>
          <cell r="CW398">
            <v>-1.9199999999982538</v>
          </cell>
          <cell r="CX398">
            <v>4.4400000000023283</v>
          </cell>
          <cell r="CY398">
            <v>8.5549999999930151</v>
          </cell>
          <cell r="CZ398">
            <v>4.3300000000017462</v>
          </cell>
          <cell r="DA398">
            <v>4.0700000000069849</v>
          </cell>
          <cell r="DB398">
            <v>74.700000000011642</v>
          </cell>
          <cell r="DC398">
            <v>36.919999999983702</v>
          </cell>
          <cell r="DD398">
            <v>25.899999999994179</v>
          </cell>
          <cell r="DE398">
            <v>70.756999999983236</v>
          </cell>
          <cell r="DF398">
            <v>56.559999999997672</v>
          </cell>
          <cell r="DG398">
            <v>40.819999999992433</v>
          </cell>
          <cell r="DH398">
            <v>18.809999999997672</v>
          </cell>
          <cell r="DI398">
            <v>41.070999999996275</v>
          </cell>
          <cell r="DJ398">
            <v>-16.240000000005239</v>
          </cell>
          <cell r="DK398">
            <v>-1.93399999999383</v>
          </cell>
          <cell r="DL398">
            <v>2.0140000000101281</v>
          </cell>
          <cell r="DM398">
            <v>12.005999999993946</v>
          </cell>
          <cell r="DN398">
            <v>4.5700000000069849</v>
          </cell>
          <cell r="DO398">
            <v>49.540000000008149</v>
          </cell>
          <cell r="DP398">
            <v>-163.19000000000233</v>
          </cell>
          <cell r="DQ398">
            <v>26.730000000010477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0</v>
          </cell>
          <cell r="EA398">
            <v>0</v>
          </cell>
          <cell r="EB398">
            <v>0</v>
          </cell>
          <cell r="EC398">
            <v>0</v>
          </cell>
          <cell r="ED398">
            <v>0</v>
          </cell>
        </row>
        <row r="399">
          <cell r="F399">
            <v>15.430000000000291</v>
          </cell>
          <cell r="G399">
            <v>13.163000000000466</v>
          </cell>
          <cell r="H399">
            <v>56.089999999996508</v>
          </cell>
          <cell r="I399">
            <v>64.80000000000291</v>
          </cell>
          <cell r="J399">
            <v>133.95000000001164</v>
          </cell>
          <cell r="K399">
            <v>58.76600000000326</v>
          </cell>
          <cell r="L399">
            <v>109.36999999999534</v>
          </cell>
          <cell r="M399">
            <v>-19.970000000001164</v>
          </cell>
          <cell r="N399">
            <v>14.36600000000908</v>
          </cell>
          <cell r="O399">
            <v>10.769999999989523</v>
          </cell>
          <cell r="P399">
            <v>22.082999999998719</v>
          </cell>
          <cell r="Q399">
            <v>25.972000000001572</v>
          </cell>
          <cell r="R399">
            <v>678.93299999996088</v>
          </cell>
          <cell r="S399">
            <v>6.6849999999976717</v>
          </cell>
          <cell r="T399">
            <v>-7.5119999999951688</v>
          </cell>
          <cell r="U399">
            <v>94.75</v>
          </cell>
          <cell r="V399">
            <v>57.229999999995925</v>
          </cell>
          <cell r="W399">
            <v>215.3700000000099</v>
          </cell>
          <cell r="X399">
            <v>60.770000000004075</v>
          </cell>
          <cell r="Y399">
            <v>118.20000000001164</v>
          </cell>
          <cell r="Z399">
            <v>53.580000000001746</v>
          </cell>
          <cell r="AA399">
            <v>24.420000000012806</v>
          </cell>
          <cell r="AB399">
            <v>-17.600000000005821</v>
          </cell>
          <cell r="AC399">
            <v>-1.4400000000023283</v>
          </cell>
          <cell r="AD399">
            <v>74.480000000003201</v>
          </cell>
          <cell r="AE399">
            <v>531.63199999951757</v>
          </cell>
          <cell r="AF399">
            <v>1.7819999999992433</v>
          </cell>
          <cell r="AG399">
            <v>1.783000000003085</v>
          </cell>
          <cell r="AH399">
            <v>78.660000000003492</v>
          </cell>
          <cell r="AI399">
            <v>-9.4459999999962747</v>
          </cell>
          <cell r="AJ399">
            <v>225.22999999999593</v>
          </cell>
          <cell r="AK399">
            <v>103.44000000000233</v>
          </cell>
          <cell r="AL399">
            <v>85.619999999995343</v>
          </cell>
          <cell r="AM399">
            <v>-5</v>
          </cell>
          <cell r="AN399">
            <v>64.860000000000582</v>
          </cell>
          <cell r="AO399">
            <v>-4.4850000000005821</v>
          </cell>
          <cell r="AP399">
            <v>5.3980000000010477</v>
          </cell>
          <cell r="AQ399">
            <v>-16.209999999999127</v>
          </cell>
          <cell r="AR399">
            <v>565.30900000035763</v>
          </cell>
          <cell r="AS399">
            <v>13.302999999999884</v>
          </cell>
          <cell r="AT399">
            <v>-1.7379999999975553</v>
          </cell>
          <cell r="AU399">
            <v>2.6950000000069849</v>
          </cell>
          <cell r="AV399">
            <v>38.255000000004657</v>
          </cell>
          <cell r="AW399">
            <v>180.49000000000524</v>
          </cell>
          <cell r="AX399">
            <v>79.75</v>
          </cell>
          <cell r="AY399">
            <v>64.959999999962747</v>
          </cell>
          <cell r="AZ399">
            <v>78.940000000002328</v>
          </cell>
          <cell r="BA399">
            <v>54.220000000001164</v>
          </cell>
          <cell r="BB399">
            <v>51.020000000004075</v>
          </cell>
          <cell r="BC399">
            <v>4.6129999999975553</v>
          </cell>
          <cell r="BD399">
            <v>-1.1990000000005239</v>
          </cell>
          <cell r="BE399">
            <v>712.90099999960512</v>
          </cell>
          <cell r="BF399">
            <v>86.851999999998952</v>
          </cell>
          <cell r="BG399">
            <v>-15.960000000006403</v>
          </cell>
          <cell r="BH399">
            <v>4.9199999999982538</v>
          </cell>
          <cell r="BI399">
            <v>104.30000000000291</v>
          </cell>
          <cell r="BJ399">
            <v>243.67999999999302</v>
          </cell>
          <cell r="BK399">
            <v>93.785000000003492</v>
          </cell>
          <cell r="BL399">
            <v>134.62000000005355</v>
          </cell>
          <cell r="BM399">
            <v>18.519999999989523</v>
          </cell>
          <cell r="BN399">
            <v>73.779999999998836</v>
          </cell>
          <cell r="BO399">
            <v>1</v>
          </cell>
          <cell r="BP399">
            <v>1.635999999998603</v>
          </cell>
          <cell r="BQ399">
            <v>-34.231999999996333</v>
          </cell>
          <cell r="BR399">
            <v>464.68699999991804</v>
          </cell>
          <cell r="BS399">
            <v>14.733000000000175</v>
          </cell>
          <cell r="BT399">
            <v>14.613000000004831</v>
          </cell>
          <cell r="BU399">
            <v>59.039999999993597</v>
          </cell>
          <cell r="BV399">
            <v>15.423999999999069</v>
          </cell>
          <cell r="BW399">
            <v>124</v>
          </cell>
          <cell r="BX399">
            <v>47.18399999999383</v>
          </cell>
          <cell r="BY399">
            <v>100.72000000003027</v>
          </cell>
          <cell r="BZ399">
            <v>1.6699999999982538</v>
          </cell>
          <cell r="CA399">
            <v>71.180000000007567</v>
          </cell>
          <cell r="CB399">
            <v>23.005999999993946</v>
          </cell>
          <cell r="CC399">
            <v>-0.80500000000029104</v>
          </cell>
          <cell r="CD399">
            <v>-6.0780000000013388</v>
          </cell>
          <cell r="CE399">
            <v>1103.7100000004284</v>
          </cell>
          <cell r="CF399">
            <v>-210.25</v>
          </cell>
          <cell r="CG399">
            <v>78.829999999987194</v>
          </cell>
          <cell r="CH399">
            <v>239.61000000000058</v>
          </cell>
          <cell r="CI399">
            <v>125.89000000001397</v>
          </cell>
          <cell r="CJ399">
            <v>273.52999999999884</v>
          </cell>
          <cell r="CK399">
            <v>113.17999999999302</v>
          </cell>
          <cell r="CL399">
            <v>87.069999999948777</v>
          </cell>
          <cell r="CM399">
            <v>87.069999999977881</v>
          </cell>
          <cell r="CN399">
            <v>118.66000000000349</v>
          </cell>
          <cell r="CO399">
            <v>22.029999999998836</v>
          </cell>
          <cell r="CP399">
            <v>59.540000000008149</v>
          </cell>
          <cell r="CQ399">
            <v>108.54999999998836</v>
          </cell>
          <cell r="CR399">
            <v>1349.7900000000373</v>
          </cell>
          <cell r="CS399">
            <v>-73.950000000011642</v>
          </cell>
          <cell r="CT399">
            <v>15.39000000001397</v>
          </cell>
          <cell r="CU399">
            <v>118.27999999999884</v>
          </cell>
          <cell r="CV399">
            <v>119.55999999999767</v>
          </cell>
          <cell r="CW399">
            <v>339.23000000001048</v>
          </cell>
          <cell r="CX399">
            <v>583.48000000001048</v>
          </cell>
          <cell r="CY399">
            <v>50.660000000032596</v>
          </cell>
          <cell r="CZ399">
            <v>56.099999999976717</v>
          </cell>
          <cell r="DA399">
            <v>55.399999999994179</v>
          </cell>
          <cell r="DB399">
            <v>40.529999999998836</v>
          </cell>
          <cell r="DC399">
            <v>79.739999999990687</v>
          </cell>
          <cell r="DD399">
            <v>-34.629999999975553</v>
          </cell>
          <cell r="DE399">
            <v>1802.2099999994971</v>
          </cell>
          <cell r="DF399">
            <v>17.610000000015134</v>
          </cell>
          <cell r="DG399">
            <v>82.470000000001164</v>
          </cell>
          <cell r="DH399">
            <v>130.45999999999185</v>
          </cell>
          <cell r="DI399">
            <v>80.739999999990687</v>
          </cell>
          <cell r="DJ399">
            <v>398.20000000001164</v>
          </cell>
          <cell r="DK399">
            <v>621.31999999997788</v>
          </cell>
          <cell r="DL399">
            <v>144</v>
          </cell>
          <cell r="DM399">
            <v>70.789999999979045</v>
          </cell>
          <cell r="DN399">
            <v>100.94000000000233</v>
          </cell>
          <cell r="DO399">
            <v>12.139999999984866</v>
          </cell>
          <cell r="DP399">
            <v>82.450000000011642</v>
          </cell>
          <cell r="DQ399">
            <v>61.089999999996508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DV399">
            <v>0</v>
          </cell>
          <cell r="DW399">
            <v>0</v>
          </cell>
          <cell r="DX399">
            <v>0</v>
          </cell>
          <cell r="DY399">
            <v>0</v>
          </cell>
          <cell r="DZ399">
            <v>0</v>
          </cell>
          <cell r="EA399">
            <v>0</v>
          </cell>
          <cell r="EB399">
            <v>0</v>
          </cell>
          <cell r="EC399">
            <v>0</v>
          </cell>
          <cell r="ED399">
            <v>0</v>
          </cell>
        </row>
        <row r="400">
          <cell r="F400">
            <v>-1.9120000000111759</v>
          </cell>
          <cell r="G400">
            <v>13.716999999989639</v>
          </cell>
          <cell r="H400">
            <v>-2.4640000000072177</v>
          </cell>
          <cell r="I400">
            <v>22.237999999997555</v>
          </cell>
          <cell r="J400">
            <v>9.2330000000074506</v>
          </cell>
          <cell r="K400">
            <v>-1.6239999999961583</v>
          </cell>
          <cell r="L400">
            <v>7.4679999999934807</v>
          </cell>
          <cell r="M400">
            <v>-14.459999999991851</v>
          </cell>
          <cell r="N400">
            <v>33.074000000022352</v>
          </cell>
          <cell r="O400">
            <v>41.997999999992317</v>
          </cell>
          <cell r="P400">
            <v>8.4450000000069849</v>
          </cell>
          <cell r="Q400">
            <v>41.327999999994063</v>
          </cell>
          <cell r="R400">
            <v>191.45800000010058</v>
          </cell>
          <cell r="S400">
            <v>8.1019999999989523</v>
          </cell>
          <cell r="T400">
            <v>-7.9499999999970896</v>
          </cell>
          <cell r="U400">
            <v>27.11699999999837</v>
          </cell>
          <cell r="V400">
            <v>84.132999999987078</v>
          </cell>
          <cell r="W400">
            <v>5.0299999999988358</v>
          </cell>
          <cell r="X400">
            <v>2.3819999999977881</v>
          </cell>
          <cell r="Y400">
            <v>7.7239999999874271</v>
          </cell>
          <cell r="Z400">
            <v>-2.2530000000115251</v>
          </cell>
          <cell r="AA400">
            <v>4.5900000000110595</v>
          </cell>
          <cell r="AB400">
            <v>48.370999999999185</v>
          </cell>
          <cell r="AC400">
            <v>23.49199999999837</v>
          </cell>
          <cell r="AD400">
            <v>-9.2799999999988358</v>
          </cell>
          <cell r="AE400">
            <v>347.15900000021793</v>
          </cell>
          <cell r="AF400">
            <v>5.114000000001397</v>
          </cell>
          <cell r="AG400">
            <v>15.736999999993714</v>
          </cell>
          <cell r="AH400">
            <v>61.404999999998836</v>
          </cell>
          <cell r="AI400">
            <v>39.025000000008731</v>
          </cell>
          <cell r="AJ400">
            <v>0</v>
          </cell>
          <cell r="AK400">
            <v>0</v>
          </cell>
          <cell r="AL400">
            <v>1.5650000000023283</v>
          </cell>
          <cell r="AM400">
            <v>7.4809999999997672</v>
          </cell>
          <cell r="AN400">
            <v>39.479999999995925</v>
          </cell>
          <cell r="AO400">
            <v>155.7549999999901</v>
          </cell>
          <cell r="AP400">
            <v>3.5069999999977881</v>
          </cell>
          <cell r="AQ400">
            <v>18.089999999996508</v>
          </cell>
          <cell r="AR400">
            <v>134.6820000000298</v>
          </cell>
          <cell r="AS400">
            <v>22.74199999999837</v>
          </cell>
          <cell r="AT400">
            <v>-92.136000000013155</v>
          </cell>
          <cell r="AU400">
            <v>7.0489999999990687</v>
          </cell>
          <cell r="AV400">
            <v>14.788000000000466</v>
          </cell>
          <cell r="AW400">
            <v>10.685000000012224</v>
          </cell>
          <cell r="AX400">
            <v>0.52099999999336433</v>
          </cell>
          <cell r="AY400">
            <v>-2.3029999999998836</v>
          </cell>
          <cell r="AZ400">
            <v>7.3890000000101281</v>
          </cell>
          <cell r="BA400">
            <v>31.163000000015018</v>
          </cell>
          <cell r="BB400">
            <v>59.364000000001397</v>
          </cell>
          <cell r="BC400">
            <v>72.05800000000454</v>
          </cell>
          <cell r="BD400">
            <v>3.3619999999937136</v>
          </cell>
          <cell r="BE400">
            <v>267.55000000004657</v>
          </cell>
          <cell r="BF400">
            <v>-6.2000000005355105E-2</v>
          </cell>
          <cell r="BG400">
            <v>15.645999999993364</v>
          </cell>
          <cell r="BH400">
            <v>23.278999999994994</v>
          </cell>
          <cell r="BI400">
            <v>12.955000000001746</v>
          </cell>
          <cell r="BJ400">
            <v>8.657999999995809</v>
          </cell>
          <cell r="BK400">
            <v>-3.3320000000094296</v>
          </cell>
          <cell r="BL400">
            <v>80.735999999989872</v>
          </cell>
          <cell r="BM400">
            <v>26.619999999995343</v>
          </cell>
          <cell r="BN400">
            <v>11.1990000000078</v>
          </cell>
          <cell r="BO400">
            <v>25.915000000008149</v>
          </cell>
          <cell r="BP400">
            <v>47.174000000028173</v>
          </cell>
          <cell r="BQ400">
            <v>18.762000000016997</v>
          </cell>
          <cell r="BR400">
            <v>129.36100000003353</v>
          </cell>
          <cell r="BS400">
            <v>-3.5230000000155997</v>
          </cell>
          <cell r="BT400">
            <v>15.317999999999302</v>
          </cell>
          <cell r="BU400">
            <v>53.570000000006985</v>
          </cell>
          <cell r="BV400">
            <v>25.038000000000466</v>
          </cell>
          <cell r="BW400">
            <v>2.2419999999983702</v>
          </cell>
          <cell r="BX400">
            <v>8.5750000000116415</v>
          </cell>
          <cell r="BY400">
            <v>8.3600000000005821</v>
          </cell>
          <cell r="BZ400">
            <v>9.2469999999884749</v>
          </cell>
          <cell r="CA400">
            <v>14.330000000001746</v>
          </cell>
          <cell r="CB400">
            <v>1.5719999999855645</v>
          </cell>
          <cell r="CC400">
            <v>-3.7050000000017462</v>
          </cell>
          <cell r="CD400">
            <v>-1.6630000000004657</v>
          </cell>
          <cell r="CE400">
            <v>275.38500000000931</v>
          </cell>
          <cell r="CF400">
            <v>62.054000000003725</v>
          </cell>
          <cell r="CG400">
            <v>13.519999999989523</v>
          </cell>
          <cell r="CH400">
            <v>34.970000000001164</v>
          </cell>
          <cell r="CI400">
            <v>3.9829999999928987</v>
          </cell>
          <cell r="CJ400">
            <v>42.332999999984168</v>
          </cell>
          <cell r="CK400">
            <v>-1.5740000000077998</v>
          </cell>
          <cell r="CL400">
            <v>6.0069999999977881</v>
          </cell>
          <cell r="CM400">
            <v>17.648000000001048</v>
          </cell>
          <cell r="CN400">
            <v>24.718999999982771</v>
          </cell>
          <cell r="CO400">
            <v>30.211999999999534</v>
          </cell>
          <cell r="CP400">
            <v>34.717000000004191</v>
          </cell>
          <cell r="CQ400">
            <v>6.7960000000020955</v>
          </cell>
          <cell r="CR400">
            <v>133.80099999997765</v>
          </cell>
          <cell r="CS400">
            <v>22.152999999991152</v>
          </cell>
          <cell r="CT400">
            <v>8.3400000000110595</v>
          </cell>
          <cell r="CU400">
            <v>26.418000000005122</v>
          </cell>
          <cell r="CV400">
            <v>5.2110000000102445</v>
          </cell>
          <cell r="CW400">
            <v>-0.17600000000675209</v>
          </cell>
          <cell r="CX400">
            <v>-0.17999999999301508</v>
          </cell>
          <cell r="CY400">
            <v>3.8260000000009313</v>
          </cell>
          <cell r="CZ400">
            <v>5.0929999999934807</v>
          </cell>
          <cell r="DA400">
            <v>17.603000000002794</v>
          </cell>
          <cell r="DB400">
            <v>16.185000000012224</v>
          </cell>
          <cell r="DC400">
            <v>10.170000000012806</v>
          </cell>
          <cell r="DD400">
            <v>19.157999999995809</v>
          </cell>
          <cell r="DE400">
            <v>213.74300000001676</v>
          </cell>
          <cell r="DF400">
            <v>-34.55000000000291</v>
          </cell>
          <cell r="DG400">
            <v>18.49199999999837</v>
          </cell>
          <cell r="DH400">
            <v>18.215000000011059</v>
          </cell>
          <cell r="DI400">
            <v>35.389000000010128</v>
          </cell>
          <cell r="DJ400">
            <v>22.014999999999418</v>
          </cell>
          <cell r="DK400">
            <v>11.096999999994296</v>
          </cell>
          <cell r="DL400">
            <v>1.3950000000040745</v>
          </cell>
          <cell r="DM400">
            <v>-53.952000000004773</v>
          </cell>
          <cell r="DN400">
            <v>27.195000000006985</v>
          </cell>
          <cell r="DO400">
            <v>50.331000000005588</v>
          </cell>
          <cell r="DP400">
            <v>109.36699999999837</v>
          </cell>
          <cell r="DQ400">
            <v>8.7489999999816064</v>
          </cell>
          <cell r="DR400">
            <v>0</v>
          </cell>
          <cell r="DS400">
            <v>0</v>
          </cell>
          <cell r="DT400">
            <v>0</v>
          </cell>
          <cell r="DU400">
            <v>0</v>
          </cell>
          <cell r="DV400">
            <v>0</v>
          </cell>
          <cell r="DW400">
            <v>0</v>
          </cell>
          <cell r="DX400">
            <v>0</v>
          </cell>
          <cell r="DY400">
            <v>0</v>
          </cell>
          <cell r="DZ400">
            <v>0</v>
          </cell>
          <cell r="EA400">
            <v>0</v>
          </cell>
          <cell r="EB400">
            <v>0</v>
          </cell>
          <cell r="EC400">
            <v>0</v>
          </cell>
          <cell r="ED400">
            <v>0</v>
          </cell>
        </row>
        <row r="401">
          <cell r="F401">
            <v>0</v>
          </cell>
          <cell r="G401">
            <v>0</v>
          </cell>
          <cell r="H401">
            <v>1.7697999999998046</v>
          </cell>
          <cell r="I401">
            <v>0</v>
          </cell>
          <cell r="J401">
            <v>0</v>
          </cell>
          <cell r="K401">
            <v>0</v>
          </cell>
          <cell r="L401">
            <v>-0.64609999999993306</v>
          </cell>
          <cell r="M401">
            <v>0</v>
          </cell>
          <cell r="N401">
            <v>0</v>
          </cell>
          <cell r="O401">
            <v>-0.47519999999985885</v>
          </cell>
          <cell r="P401">
            <v>0</v>
          </cell>
          <cell r="Q401">
            <v>0.71029999999996107</v>
          </cell>
          <cell r="R401">
            <v>1.7401000000027125</v>
          </cell>
          <cell r="S401">
            <v>-0.35989999999992506</v>
          </cell>
          <cell r="T401">
            <v>0</v>
          </cell>
          <cell r="U401">
            <v>0</v>
          </cell>
          <cell r="V401">
            <v>2.0999999999999091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5.0710000000035507</v>
          </cell>
          <cell r="AF401">
            <v>0</v>
          </cell>
          <cell r="AG401">
            <v>0</v>
          </cell>
          <cell r="AH401">
            <v>2.0999000000001615</v>
          </cell>
          <cell r="AI401">
            <v>2.1000000000001364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0.87110000000006949</v>
          </cell>
          <cell r="AQ401">
            <v>0</v>
          </cell>
          <cell r="AR401">
            <v>3.7389000000002852</v>
          </cell>
          <cell r="AS401">
            <v>0</v>
          </cell>
          <cell r="AT401">
            <v>0</v>
          </cell>
          <cell r="AU401">
            <v>0</v>
          </cell>
          <cell r="AV401">
            <v>2.0999999999999091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1.6389000000001488</v>
          </cell>
          <cell r="BD401">
            <v>0</v>
          </cell>
          <cell r="BE401">
            <v>1.8983000000007451</v>
          </cell>
          <cell r="BF401">
            <v>0</v>
          </cell>
          <cell r="BG401">
            <v>0</v>
          </cell>
          <cell r="BH401">
            <v>2.1000000000001364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-0.20170000000007349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1.4746000000013737</v>
          </cell>
          <cell r="BS401">
            <v>0</v>
          </cell>
          <cell r="BT401">
            <v>0</v>
          </cell>
          <cell r="BU401">
            <v>1.4746000000000095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3.8712000000014086</v>
          </cell>
          <cell r="CF401">
            <v>0</v>
          </cell>
          <cell r="CG401">
            <v>0</v>
          </cell>
          <cell r="CH401">
            <v>0</v>
          </cell>
          <cell r="CI401">
            <v>2.0565000000001419</v>
          </cell>
          <cell r="CJ401">
            <v>0</v>
          </cell>
          <cell r="CK401">
            <v>0</v>
          </cell>
          <cell r="CL401">
            <v>1.8147000000001299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0</v>
          </cell>
          <cell r="CR401">
            <v>3.201600000000326</v>
          </cell>
          <cell r="CS401">
            <v>0</v>
          </cell>
          <cell r="CT401">
            <v>0</v>
          </cell>
          <cell r="CU401">
            <v>3.0187999999998283</v>
          </cell>
          <cell r="CV401">
            <v>0</v>
          </cell>
          <cell r="CW401">
            <v>0</v>
          </cell>
          <cell r="CX401">
            <v>0.18279999999981555</v>
          </cell>
          <cell r="CY401">
            <v>0</v>
          </cell>
          <cell r="CZ401">
            <v>0</v>
          </cell>
          <cell r="DA401">
            <v>0</v>
          </cell>
          <cell r="DB401">
            <v>0</v>
          </cell>
          <cell r="DC401">
            <v>0</v>
          </cell>
          <cell r="DD401">
            <v>0</v>
          </cell>
          <cell r="DE401">
            <v>3.5119999999988067</v>
          </cell>
          <cell r="DF401">
            <v>0</v>
          </cell>
          <cell r="DG401">
            <v>0</v>
          </cell>
          <cell r="DH401">
            <v>0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M401">
            <v>2.0999999999999091</v>
          </cell>
          <cell r="DN401">
            <v>0</v>
          </cell>
          <cell r="DO401">
            <v>0</v>
          </cell>
          <cell r="DP401">
            <v>1.4119999999998072</v>
          </cell>
          <cell r="DQ401">
            <v>0</v>
          </cell>
          <cell r="DR401">
            <v>0</v>
          </cell>
          <cell r="DS401">
            <v>0</v>
          </cell>
          <cell r="DT401">
            <v>0</v>
          </cell>
          <cell r="DU401">
            <v>0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</row>
        <row r="402"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</row>
        <row r="403"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</row>
        <row r="404"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DV404">
            <v>0</v>
          </cell>
          <cell r="DW404">
            <v>0</v>
          </cell>
          <cell r="DX404">
            <v>0</v>
          </cell>
          <cell r="DY404">
            <v>0</v>
          </cell>
          <cell r="DZ404">
            <v>0</v>
          </cell>
          <cell r="EA404">
            <v>0</v>
          </cell>
          <cell r="EB404">
            <v>0</v>
          </cell>
          <cell r="EC404">
            <v>0</v>
          </cell>
          <cell r="ED404">
            <v>0</v>
          </cell>
        </row>
        <row r="405">
          <cell r="F405">
            <v>52.581999999994878</v>
          </cell>
          <cell r="G405">
            <v>69.384000000020023</v>
          </cell>
          <cell r="H405">
            <v>107.67379999993136</v>
          </cell>
          <cell r="I405">
            <v>123.72500000003492</v>
          </cell>
          <cell r="J405">
            <v>136.27700000000186</v>
          </cell>
          <cell r="K405">
            <v>57.556999999971595</v>
          </cell>
          <cell r="L405">
            <v>111.2229000000516</v>
          </cell>
          <cell r="M405">
            <v>-32.64000000001397</v>
          </cell>
          <cell r="N405">
            <v>45.690000000060536</v>
          </cell>
          <cell r="O405">
            <v>80.822800000023562</v>
          </cell>
          <cell r="P405">
            <v>47.208000000100583</v>
          </cell>
          <cell r="Q405">
            <v>106.74629999994067</v>
          </cell>
          <cell r="R405">
            <v>1267.3640999998897</v>
          </cell>
          <cell r="S405">
            <v>68.307100000034552</v>
          </cell>
          <cell r="T405">
            <v>196.00199999997858</v>
          </cell>
          <cell r="U405">
            <v>141.08500000002095</v>
          </cell>
          <cell r="V405">
            <v>95.408999999926891</v>
          </cell>
          <cell r="W405">
            <v>220.46999999997206</v>
          </cell>
          <cell r="X405">
            <v>72.45699999993667</v>
          </cell>
          <cell r="Y405">
            <v>109.31899999990128</v>
          </cell>
          <cell r="Z405">
            <v>54.476999999955297</v>
          </cell>
          <cell r="AA405">
            <v>28.67000000004191</v>
          </cell>
          <cell r="AB405">
            <v>94.331000000005588</v>
          </cell>
          <cell r="AC405">
            <v>79.682000000029802</v>
          </cell>
          <cell r="AD405">
            <v>107.15499999996973</v>
          </cell>
          <cell r="AE405">
            <v>1186.8530000001192</v>
          </cell>
          <cell r="AF405">
            <v>26.546000000031199</v>
          </cell>
          <cell r="AG405">
            <v>45.189999999944121</v>
          </cell>
          <cell r="AH405">
            <v>187.4939000000013</v>
          </cell>
          <cell r="AI405">
            <v>81.421000000031199</v>
          </cell>
          <cell r="AJ405">
            <v>220.02100000000792</v>
          </cell>
          <cell r="AK405">
            <v>125.68999999994412</v>
          </cell>
          <cell r="AL405">
            <v>85.828999999910593</v>
          </cell>
          <cell r="AM405">
            <v>7.8710000000428408</v>
          </cell>
          <cell r="AN405">
            <v>105.44000000000233</v>
          </cell>
          <cell r="AO405">
            <v>200</v>
          </cell>
          <cell r="AP405">
            <v>85.921099999977741</v>
          </cell>
          <cell r="AQ405">
            <v>15.429999999993015</v>
          </cell>
          <cell r="AR405">
            <v>1100.7699000015855</v>
          </cell>
          <cell r="AS405">
            <v>88.11099999997532</v>
          </cell>
          <cell r="AT405">
            <v>-52.017000000050757</v>
          </cell>
          <cell r="AU405">
            <v>44.219000000040978</v>
          </cell>
          <cell r="AV405">
            <v>93.902000000001863</v>
          </cell>
          <cell r="AW405">
            <v>181.86499999999069</v>
          </cell>
          <cell r="AX405">
            <v>77.691000000049826</v>
          </cell>
          <cell r="AY405">
            <v>78.40099999983795</v>
          </cell>
          <cell r="AZ405">
            <v>89.228999999933876</v>
          </cell>
          <cell r="BA405">
            <v>83.632999999972526</v>
          </cell>
          <cell r="BB405">
            <v>273.05400000000373</v>
          </cell>
          <cell r="BC405">
            <v>145.6638999999268</v>
          </cell>
          <cell r="BD405">
            <v>-2.9820000000181608</v>
          </cell>
          <cell r="BE405">
            <v>1269.0402999995276</v>
          </cell>
          <cell r="BF405">
            <v>121.80600000004051</v>
          </cell>
          <cell r="BG405">
            <v>34.23499999998603</v>
          </cell>
          <cell r="BH405">
            <v>69.869999999937136</v>
          </cell>
          <cell r="BI405">
            <v>168.3640000000014</v>
          </cell>
          <cell r="BJ405">
            <v>252.43399999995017</v>
          </cell>
          <cell r="BK405">
            <v>88.583000000042375</v>
          </cell>
          <cell r="BL405">
            <v>247.90599999995902</v>
          </cell>
          <cell r="BM405">
            <v>53.434299999906216</v>
          </cell>
          <cell r="BN405">
            <v>81.288999999931548</v>
          </cell>
          <cell r="BO405">
            <v>76.079000000027008</v>
          </cell>
          <cell r="BP405">
            <v>83.180000000051223</v>
          </cell>
          <cell r="BQ405">
            <v>-8.1400000000139698</v>
          </cell>
          <cell r="BR405">
            <v>1057.2826000005007</v>
          </cell>
          <cell r="BS405">
            <v>157.06999999994878</v>
          </cell>
          <cell r="BT405">
            <v>115.32299999997485</v>
          </cell>
          <cell r="BU405">
            <v>166.52159999997821</v>
          </cell>
          <cell r="BV405">
            <v>60.738000000012107</v>
          </cell>
          <cell r="BW405">
            <v>127.19699999998556</v>
          </cell>
          <cell r="BX405">
            <v>43.679000000003725</v>
          </cell>
          <cell r="BY405">
            <v>92.750000000116415</v>
          </cell>
          <cell r="BZ405">
            <v>22.162999999942258</v>
          </cell>
          <cell r="CA405">
            <v>85.173999999999069</v>
          </cell>
          <cell r="CB405">
            <v>98.767999999981839</v>
          </cell>
          <cell r="CC405">
            <v>86.5</v>
          </cell>
          <cell r="CD405">
            <v>1.3989999999757856</v>
          </cell>
          <cell r="CE405">
            <v>1685.8612000001594</v>
          </cell>
          <cell r="CF405">
            <v>-71.685999999986961</v>
          </cell>
          <cell r="CG405">
            <v>85.392999999923632</v>
          </cell>
          <cell r="CH405">
            <v>340.05999999999767</v>
          </cell>
          <cell r="CI405">
            <v>166.18349999998463</v>
          </cell>
          <cell r="CJ405">
            <v>286.53299999999581</v>
          </cell>
          <cell r="CK405">
            <v>103.97099999996135</v>
          </cell>
          <cell r="CL405">
            <v>105.75969999993686</v>
          </cell>
          <cell r="CM405">
            <v>112.23799999989569</v>
          </cell>
          <cell r="CN405">
            <v>146.62899999995716</v>
          </cell>
          <cell r="CO405">
            <v>98.491999999969266</v>
          </cell>
          <cell r="CP405">
            <v>158.75200000009499</v>
          </cell>
          <cell r="CQ405">
            <v>153.53599999996368</v>
          </cell>
          <cell r="CR405">
            <v>1840.8396000005305</v>
          </cell>
          <cell r="CS405">
            <v>-11.87699999997858</v>
          </cell>
          <cell r="CT405">
            <v>59.300999999977648</v>
          </cell>
          <cell r="CU405">
            <v>202.63779999996768</v>
          </cell>
          <cell r="CV405">
            <v>159.15100000001257</v>
          </cell>
          <cell r="CW405">
            <v>345.59400000004098</v>
          </cell>
          <cell r="CX405">
            <v>587.91279999999097</v>
          </cell>
          <cell r="CY405">
            <v>79.790999999968335</v>
          </cell>
          <cell r="CZ405">
            <v>65.363000000012107</v>
          </cell>
          <cell r="DA405">
            <v>77.07300000009127</v>
          </cell>
          <cell r="DB405">
            <v>131.41500000003725</v>
          </cell>
          <cell r="DC405">
            <v>132.08000000007451</v>
          </cell>
          <cell r="DD405">
            <v>12.398000000044703</v>
          </cell>
          <cell r="DE405">
            <v>2133.23399999924</v>
          </cell>
          <cell r="DF405">
            <v>45.375</v>
          </cell>
          <cell r="DG405">
            <v>145.40999999997439</v>
          </cell>
          <cell r="DH405">
            <v>184.27399999997579</v>
          </cell>
          <cell r="DI405">
            <v>157.19999999995343</v>
          </cell>
          <cell r="DJ405">
            <v>403.97499999997672</v>
          </cell>
          <cell r="DK405">
            <v>635.38699999998789</v>
          </cell>
          <cell r="DL405">
            <v>147.23899999994319</v>
          </cell>
          <cell r="DM405">
            <v>30.943999999959487</v>
          </cell>
          <cell r="DN405">
            <v>132.70500000007451</v>
          </cell>
          <cell r="DO405">
            <v>112.01100000017323</v>
          </cell>
          <cell r="DP405">
            <v>35.714999999967404</v>
          </cell>
          <cell r="DQ405">
            <v>102.9989999999525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DV405">
            <v>0</v>
          </cell>
          <cell r="DW405">
            <v>0</v>
          </cell>
          <cell r="DX405">
            <v>0</v>
          </cell>
          <cell r="DY405">
            <v>0</v>
          </cell>
          <cell r="DZ405">
            <v>0</v>
          </cell>
          <cell r="EA405">
            <v>0</v>
          </cell>
          <cell r="EB405">
            <v>0</v>
          </cell>
          <cell r="EC405">
            <v>0</v>
          </cell>
          <cell r="ED405">
            <v>0</v>
          </cell>
        </row>
        <row r="407">
          <cell r="F407">
            <v>52.581999999994878</v>
          </cell>
          <cell r="G407">
            <v>69.384000000020023</v>
          </cell>
          <cell r="H407">
            <v>107.67379999993136</v>
          </cell>
          <cell r="I407">
            <v>123.72500000003492</v>
          </cell>
          <cell r="J407">
            <v>136.27700000000186</v>
          </cell>
          <cell r="K407">
            <v>57.556999999971595</v>
          </cell>
          <cell r="L407">
            <v>111.2229000000516</v>
          </cell>
          <cell r="M407">
            <v>-32.64000000001397</v>
          </cell>
          <cell r="N407">
            <v>45.690000000060536</v>
          </cell>
          <cell r="O407">
            <v>80.822800000023562</v>
          </cell>
          <cell r="P407">
            <v>47.208000000100583</v>
          </cell>
          <cell r="Q407">
            <v>106.74629999994067</v>
          </cell>
          <cell r="R407">
            <v>1267.3640999998897</v>
          </cell>
          <cell r="S407">
            <v>68.307100000034552</v>
          </cell>
          <cell r="T407">
            <v>196.00199999997858</v>
          </cell>
          <cell r="U407">
            <v>141.08500000002095</v>
          </cell>
          <cell r="V407">
            <v>95.408999999926891</v>
          </cell>
          <cell r="W407">
            <v>220.46999999997206</v>
          </cell>
          <cell r="X407">
            <v>72.45699999993667</v>
          </cell>
          <cell r="Y407">
            <v>109.31899999990128</v>
          </cell>
          <cell r="Z407">
            <v>54.476999999955297</v>
          </cell>
          <cell r="AA407">
            <v>28.67000000004191</v>
          </cell>
          <cell r="AB407">
            <v>94.331000000005588</v>
          </cell>
          <cell r="AC407">
            <v>79.682000000029802</v>
          </cell>
          <cell r="AD407">
            <v>107.15499999996973</v>
          </cell>
          <cell r="AE407">
            <v>1186.8530000010505</v>
          </cell>
          <cell r="AF407">
            <v>26.546000000031199</v>
          </cell>
          <cell r="AG407">
            <v>45.189999999944121</v>
          </cell>
          <cell r="AH407">
            <v>187.4939000000013</v>
          </cell>
          <cell r="AI407">
            <v>81.421000000031199</v>
          </cell>
          <cell r="AJ407">
            <v>220.02100000000792</v>
          </cell>
          <cell r="AK407">
            <v>125.68999999994412</v>
          </cell>
          <cell r="AL407">
            <v>85.828999999910593</v>
          </cell>
          <cell r="AM407">
            <v>7.8710000000428408</v>
          </cell>
          <cell r="AN407">
            <v>105.44000000000233</v>
          </cell>
          <cell r="AO407">
            <v>200</v>
          </cell>
          <cell r="AP407">
            <v>85.921099999977741</v>
          </cell>
          <cell r="AQ407">
            <v>15.429999999993015</v>
          </cell>
          <cell r="AR407">
            <v>1100.7698999978602</v>
          </cell>
          <cell r="AS407">
            <v>88.11099999997532</v>
          </cell>
          <cell r="AT407">
            <v>-52.017000000050757</v>
          </cell>
          <cell r="AU407">
            <v>44.219000000040978</v>
          </cell>
          <cell r="AV407">
            <v>93.902000000001863</v>
          </cell>
          <cell r="AW407">
            <v>181.86499999999069</v>
          </cell>
          <cell r="AX407">
            <v>77.691000000049826</v>
          </cell>
          <cell r="AY407">
            <v>78.40099999983795</v>
          </cell>
          <cell r="AZ407">
            <v>89.228999999933876</v>
          </cell>
          <cell r="BA407">
            <v>83.632999999972526</v>
          </cell>
          <cell r="BB407">
            <v>273.05400000000373</v>
          </cell>
          <cell r="BC407">
            <v>145.6638999999268</v>
          </cell>
          <cell r="BD407">
            <v>-2.9820000000181608</v>
          </cell>
          <cell r="BE407">
            <v>1269.040300000459</v>
          </cell>
          <cell r="BF407">
            <v>121.80600000004051</v>
          </cell>
          <cell r="BG407">
            <v>34.23499999998603</v>
          </cell>
          <cell r="BH407">
            <v>69.869999999937136</v>
          </cell>
          <cell r="BI407">
            <v>168.3640000000014</v>
          </cell>
          <cell r="BJ407">
            <v>252.43399999995017</v>
          </cell>
          <cell r="BK407">
            <v>88.583000000042375</v>
          </cell>
          <cell r="BL407">
            <v>247.90599999995902</v>
          </cell>
          <cell r="BM407">
            <v>53.434299999906216</v>
          </cell>
          <cell r="BN407">
            <v>81.288999999931548</v>
          </cell>
          <cell r="BO407">
            <v>76.079000000027008</v>
          </cell>
          <cell r="BP407">
            <v>83.180000000051223</v>
          </cell>
          <cell r="BQ407">
            <v>-8.1400000000139698</v>
          </cell>
          <cell r="BR407">
            <v>1057.282600001432</v>
          </cell>
          <cell r="BS407">
            <v>157.06999999994878</v>
          </cell>
          <cell r="BT407">
            <v>115.32299999997485</v>
          </cell>
          <cell r="BU407">
            <v>166.52159999997821</v>
          </cell>
          <cell r="BV407">
            <v>60.738000000012107</v>
          </cell>
          <cell r="BW407">
            <v>127.19699999998556</v>
          </cell>
          <cell r="BX407">
            <v>43.679000000003725</v>
          </cell>
          <cell r="BY407">
            <v>92.750000000116415</v>
          </cell>
          <cell r="BZ407">
            <v>22.162999999942258</v>
          </cell>
          <cell r="CA407">
            <v>85.173999999999069</v>
          </cell>
          <cell r="CB407">
            <v>98.767999999981839</v>
          </cell>
          <cell r="CC407">
            <v>86.5</v>
          </cell>
          <cell r="CD407">
            <v>1.3989999999757856</v>
          </cell>
          <cell r="CE407">
            <v>1685.8611999982968</v>
          </cell>
          <cell r="CF407">
            <v>-71.685999999986961</v>
          </cell>
          <cell r="CG407">
            <v>85.392999999923632</v>
          </cell>
          <cell r="CH407">
            <v>340.05999999999767</v>
          </cell>
          <cell r="CI407">
            <v>166.18349999998463</v>
          </cell>
          <cell r="CJ407">
            <v>286.53299999999581</v>
          </cell>
          <cell r="CK407">
            <v>103.97099999996135</v>
          </cell>
          <cell r="CL407">
            <v>105.75969999993686</v>
          </cell>
          <cell r="CM407">
            <v>112.23799999989569</v>
          </cell>
          <cell r="CN407">
            <v>146.62899999995716</v>
          </cell>
          <cell r="CO407">
            <v>98.491999999969266</v>
          </cell>
          <cell r="CP407">
            <v>158.75200000009499</v>
          </cell>
          <cell r="CQ407">
            <v>153.53599999996368</v>
          </cell>
          <cell r="CR407">
            <v>1840.8395999995992</v>
          </cell>
          <cell r="CS407">
            <v>-11.87699999997858</v>
          </cell>
          <cell r="CT407">
            <v>59.300999999977648</v>
          </cell>
          <cell r="CU407">
            <v>202.63779999996768</v>
          </cell>
          <cell r="CV407">
            <v>159.15100000001257</v>
          </cell>
          <cell r="CW407">
            <v>345.59400000004098</v>
          </cell>
          <cell r="CX407">
            <v>587.91279999999097</v>
          </cell>
          <cell r="CY407">
            <v>79.790999999968335</v>
          </cell>
          <cell r="CZ407">
            <v>65.363000000012107</v>
          </cell>
          <cell r="DA407">
            <v>77.07300000009127</v>
          </cell>
          <cell r="DB407">
            <v>131.41500000003725</v>
          </cell>
          <cell r="DC407">
            <v>132.08000000007451</v>
          </cell>
          <cell r="DD407">
            <v>12.398000000044703</v>
          </cell>
          <cell r="DE407">
            <v>2133.2340000001714</v>
          </cell>
          <cell r="DF407">
            <v>45.375</v>
          </cell>
          <cell r="DG407">
            <v>145.40999999997439</v>
          </cell>
          <cell r="DH407">
            <v>184.27399999997579</v>
          </cell>
          <cell r="DI407">
            <v>157.19999999995343</v>
          </cell>
          <cell r="DJ407">
            <v>403.97499999997672</v>
          </cell>
          <cell r="DK407">
            <v>635.38699999998789</v>
          </cell>
          <cell r="DL407">
            <v>147.23899999994319</v>
          </cell>
          <cell r="DM407">
            <v>30.943999999959487</v>
          </cell>
          <cell r="DN407">
            <v>132.70500000007451</v>
          </cell>
          <cell r="DO407">
            <v>112.01100000017323</v>
          </cell>
          <cell r="DP407">
            <v>35.714999999967404</v>
          </cell>
          <cell r="DQ407">
            <v>102.9989999999525</v>
          </cell>
          <cell r="DR407">
            <v>0</v>
          </cell>
          <cell r="DS407">
            <v>0</v>
          </cell>
          <cell r="DT407">
            <v>0</v>
          </cell>
          <cell r="DU407">
            <v>0</v>
          </cell>
          <cell r="DV407">
            <v>0</v>
          </cell>
          <cell r="DW407">
            <v>0</v>
          </cell>
          <cell r="DX407">
            <v>0</v>
          </cell>
          <cell r="DY407">
            <v>0</v>
          </cell>
          <cell r="DZ407">
            <v>0</v>
          </cell>
          <cell r="EA407">
            <v>0</v>
          </cell>
          <cell r="EB407">
            <v>0</v>
          </cell>
          <cell r="EC407">
            <v>0</v>
          </cell>
          <cell r="ED407">
            <v>0</v>
          </cell>
        </row>
        <row r="408">
          <cell r="F408" t="str">
            <v>=</v>
          </cell>
          <cell r="G408" t="str">
            <v>=</v>
          </cell>
          <cell r="H408" t="str">
            <v>=</v>
          </cell>
          <cell r="I408" t="str">
            <v>=</v>
          </cell>
          <cell r="J408" t="str">
            <v>=</v>
          </cell>
          <cell r="K408" t="str">
            <v>=</v>
          </cell>
          <cell r="L408" t="str">
            <v>=</v>
          </cell>
          <cell r="M408" t="str">
            <v>=</v>
          </cell>
          <cell r="N408" t="str">
            <v>=</v>
          </cell>
          <cell r="O408" t="str">
            <v>=</v>
          </cell>
          <cell r="P408" t="str">
            <v>=</v>
          </cell>
          <cell r="Q408" t="str">
            <v>=</v>
          </cell>
          <cell r="R408" t="str">
            <v>=</v>
          </cell>
          <cell r="S408" t="str">
            <v>=</v>
          </cell>
          <cell r="T408" t="str">
            <v>=</v>
          </cell>
          <cell r="U408" t="str">
            <v>=</v>
          </cell>
          <cell r="V408" t="str">
            <v>=</v>
          </cell>
          <cell r="W408" t="str">
            <v>=</v>
          </cell>
          <cell r="X408" t="str">
            <v>=</v>
          </cell>
          <cell r="Y408" t="str">
            <v>=</v>
          </cell>
          <cell r="Z408" t="str">
            <v>=</v>
          </cell>
          <cell r="AA408" t="str">
            <v>=</v>
          </cell>
          <cell r="AB408" t="str">
            <v>=</v>
          </cell>
          <cell r="AC408" t="str">
            <v>=</v>
          </cell>
          <cell r="AD408" t="str">
            <v>=</v>
          </cell>
          <cell r="AE408" t="str">
            <v>=</v>
          </cell>
          <cell r="AF408" t="str">
            <v>=</v>
          </cell>
          <cell r="AG408" t="str">
            <v>=</v>
          </cell>
          <cell r="AH408" t="str">
            <v>=</v>
          </cell>
          <cell r="AI408" t="str">
            <v>=</v>
          </cell>
          <cell r="AJ408" t="str">
            <v>=</v>
          </cell>
          <cell r="AK408" t="str">
            <v>=</v>
          </cell>
          <cell r="AL408" t="str">
            <v>=</v>
          </cell>
          <cell r="AM408" t="str">
            <v>=</v>
          </cell>
          <cell r="AN408" t="str">
            <v>=</v>
          </cell>
          <cell r="AO408" t="str">
            <v>=</v>
          </cell>
          <cell r="AP408" t="str">
            <v>=</v>
          </cell>
          <cell r="AQ408" t="str">
            <v>=</v>
          </cell>
          <cell r="AR408" t="str">
            <v>=</v>
          </cell>
          <cell r="AS408" t="str">
            <v>=</v>
          </cell>
          <cell r="AT408" t="str">
            <v>=</v>
          </cell>
          <cell r="AU408" t="str">
            <v>=</v>
          </cell>
          <cell r="AV408" t="str">
            <v>=</v>
          </cell>
          <cell r="AW408" t="str">
            <v>=</v>
          </cell>
          <cell r="AX408" t="str">
            <v>=</v>
          </cell>
          <cell r="AY408" t="str">
            <v>=</v>
          </cell>
          <cell r="AZ408" t="str">
            <v>=</v>
          </cell>
          <cell r="BA408" t="str">
            <v>=</v>
          </cell>
          <cell r="BB408" t="str">
            <v>=</v>
          </cell>
          <cell r="BC408" t="str">
            <v>=</v>
          </cell>
          <cell r="BD408" t="str">
            <v>=</v>
          </cell>
          <cell r="BE408" t="str">
            <v>=</v>
          </cell>
          <cell r="BF408" t="str">
            <v>=</v>
          </cell>
          <cell r="BG408" t="str">
            <v>=</v>
          </cell>
          <cell r="BH408" t="str">
            <v>=</v>
          </cell>
          <cell r="BI408" t="str">
            <v>=</v>
          </cell>
          <cell r="BJ408" t="str">
            <v>=</v>
          </cell>
          <cell r="BK408" t="str">
            <v>=</v>
          </cell>
          <cell r="BL408" t="str">
            <v>=</v>
          </cell>
          <cell r="BM408" t="str">
            <v>=</v>
          </cell>
          <cell r="BN408" t="str">
            <v>=</v>
          </cell>
          <cell r="BO408" t="str">
            <v>=</v>
          </cell>
          <cell r="BP408" t="str">
            <v>=</v>
          </cell>
          <cell r="BQ408" t="str">
            <v>=</v>
          </cell>
          <cell r="BR408" t="str">
            <v>=</v>
          </cell>
          <cell r="BS408" t="str">
            <v>=</v>
          </cell>
          <cell r="BT408" t="str">
            <v>=</v>
          </cell>
          <cell r="BU408" t="str">
            <v>=</v>
          </cell>
          <cell r="BV408" t="str">
            <v>=</v>
          </cell>
          <cell r="BW408" t="str">
            <v>=</v>
          </cell>
          <cell r="BX408" t="str">
            <v>=</v>
          </cell>
          <cell r="BY408" t="str">
            <v>=</v>
          </cell>
          <cell r="BZ408" t="str">
            <v>=</v>
          </cell>
          <cell r="CA408" t="str">
            <v>=</v>
          </cell>
          <cell r="CB408" t="str">
            <v>=</v>
          </cell>
          <cell r="CC408" t="str">
            <v>=</v>
          </cell>
          <cell r="CD408" t="str">
            <v>=</v>
          </cell>
          <cell r="CE408" t="str">
            <v>=</v>
          </cell>
          <cell r="CF408" t="str">
            <v>=</v>
          </cell>
          <cell r="CG408" t="str">
            <v>=</v>
          </cell>
          <cell r="CH408" t="str">
            <v>=</v>
          </cell>
          <cell r="CI408" t="str">
            <v>=</v>
          </cell>
          <cell r="CJ408" t="str">
            <v>=</v>
          </cell>
          <cell r="CK408" t="str">
            <v>=</v>
          </cell>
          <cell r="CL408" t="str">
            <v>=</v>
          </cell>
          <cell r="CM408" t="str">
            <v>=</v>
          </cell>
          <cell r="CN408" t="str">
            <v>=</v>
          </cell>
          <cell r="CO408" t="str">
            <v>=</v>
          </cell>
          <cell r="CP408" t="str">
            <v>=</v>
          </cell>
          <cell r="CQ408" t="str">
            <v>=</v>
          </cell>
          <cell r="CR408" t="str">
            <v>=</v>
          </cell>
          <cell r="CS408" t="str">
            <v>=</v>
          </cell>
          <cell r="CT408" t="str">
            <v>=</v>
          </cell>
          <cell r="CU408" t="str">
            <v>=</v>
          </cell>
          <cell r="CV408" t="str">
            <v>=</v>
          </cell>
          <cell r="CW408" t="str">
            <v>=</v>
          </cell>
          <cell r="CX408" t="str">
            <v>=</v>
          </cell>
          <cell r="CY408" t="str">
            <v>=</v>
          </cell>
          <cell r="CZ408" t="str">
            <v>=</v>
          </cell>
          <cell r="DA408" t="str">
            <v>=</v>
          </cell>
          <cell r="DB408" t="str">
            <v>=</v>
          </cell>
          <cell r="DC408" t="str">
            <v>=</v>
          </cell>
          <cell r="DD408" t="str">
            <v>=</v>
          </cell>
          <cell r="DE408" t="str">
            <v>=</v>
          </cell>
          <cell r="DF408" t="str">
            <v>=</v>
          </cell>
          <cell r="DG408" t="str">
            <v>=</v>
          </cell>
          <cell r="DH408" t="str">
            <v>=</v>
          </cell>
          <cell r="DI408" t="str">
            <v>=</v>
          </cell>
          <cell r="DJ408" t="str">
            <v>=</v>
          </cell>
          <cell r="DK408" t="str">
            <v>=</v>
          </cell>
          <cell r="DL408" t="str">
            <v>=</v>
          </cell>
          <cell r="DM408" t="str">
            <v>=</v>
          </cell>
          <cell r="DN408" t="str">
            <v>=</v>
          </cell>
          <cell r="DO408" t="str">
            <v>=</v>
          </cell>
          <cell r="DP408" t="str">
            <v>=</v>
          </cell>
          <cell r="DQ408" t="str">
            <v>=</v>
          </cell>
          <cell r="DR408" t="str">
            <v>=</v>
          </cell>
          <cell r="DS408" t="str">
            <v>=</v>
          </cell>
          <cell r="DT408" t="str">
            <v>=</v>
          </cell>
          <cell r="DU408" t="str">
            <v>=</v>
          </cell>
          <cell r="DV408" t="str">
            <v>=</v>
          </cell>
          <cell r="DW408" t="str">
            <v>=</v>
          </cell>
          <cell r="DX408" t="str">
            <v>=</v>
          </cell>
          <cell r="DY408" t="str">
            <v>=</v>
          </cell>
          <cell r="DZ408" t="str">
            <v>=</v>
          </cell>
          <cell r="EA408" t="str">
            <v>=</v>
          </cell>
          <cell r="EB408" t="str">
            <v>=</v>
          </cell>
          <cell r="EC408" t="str">
            <v>=</v>
          </cell>
          <cell r="ED408" t="str">
            <v>=</v>
          </cell>
        </row>
        <row r="409">
          <cell r="F409">
            <v>52.581999999471009</v>
          </cell>
          <cell r="G409">
            <v>69.384000000543892</v>
          </cell>
          <cell r="H409">
            <v>107.67379999998957</v>
          </cell>
          <cell r="I409">
            <v>123.72499999962747</v>
          </cell>
          <cell r="J409">
            <v>136.27700000070035</v>
          </cell>
          <cell r="K409">
            <v>57.557000000029802</v>
          </cell>
          <cell r="L409">
            <v>111.22289999946952</v>
          </cell>
          <cell r="M409">
            <v>-32.639999999664724</v>
          </cell>
          <cell r="N409">
            <v>45.690000000409782</v>
          </cell>
          <cell r="O409">
            <v>80.822800000198185</v>
          </cell>
          <cell r="P409">
            <v>47.208000000566244</v>
          </cell>
          <cell r="Q409">
            <v>106.74630000069737</v>
          </cell>
          <cell r="R409">
            <v>1267.3640999943018</v>
          </cell>
          <cell r="S409">
            <v>68.307099999859929</v>
          </cell>
          <cell r="T409">
            <v>196.00200000032783</v>
          </cell>
          <cell r="U409">
            <v>141.08499999996275</v>
          </cell>
          <cell r="V409">
            <v>95.408999999985099</v>
          </cell>
          <cell r="W409">
            <v>220.47000000067055</v>
          </cell>
          <cell r="X409">
            <v>72.456999999471009</v>
          </cell>
          <cell r="Y409">
            <v>109.31900000013411</v>
          </cell>
          <cell r="Z409">
            <v>54.476999999955297</v>
          </cell>
          <cell r="AA409">
            <v>28.669999999925494</v>
          </cell>
          <cell r="AB409">
            <v>94.331000000238419</v>
          </cell>
          <cell r="AC409">
            <v>79.682000000029802</v>
          </cell>
          <cell r="AD409">
            <v>107.15500000026077</v>
          </cell>
          <cell r="AE409">
            <v>1186.8530000001192</v>
          </cell>
          <cell r="AF409">
            <v>26.546000000089407</v>
          </cell>
          <cell r="AG409">
            <v>45.189999999478459</v>
          </cell>
          <cell r="AH409">
            <v>187.49390000011772</v>
          </cell>
          <cell r="AI409">
            <v>81.421000000089407</v>
          </cell>
          <cell r="AJ409">
            <v>220.02099999971688</v>
          </cell>
          <cell r="AK409">
            <v>125.68999999947846</v>
          </cell>
          <cell r="AL409">
            <v>85.828999999910593</v>
          </cell>
          <cell r="AM409">
            <v>7.8709999993443489</v>
          </cell>
          <cell r="AN409">
            <v>105.44000000040978</v>
          </cell>
          <cell r="AO409">
            <v>200</v>
          </cell>
          <cell r="AP409">
            <v>85.921099999919534</v>
          </cell>
          <cell r="AQ409">
            <v>15.429999999701977</v>
          </cell>
          <cell r="AR409">
            <v>1100.7698999941349</v>
          </cell>
          <cell r="AS409">
            <v>88.110999999567866</v>
          </cell>
          <cell r="AT409">
            <v>-52.016999999992549</v>
          </cell>
          <cell r="AU409">
            <v>44.219000000506639</v>
          </cell>
          <cell r="AV409">
            <v>93.901999999769032</v>
          </cell>
          <cell r="AW409">
            <v>181.86500000022352</v>
          </cell>
          <cell r="AX409">
            <v>77.690999999642372</v>
          </cell>
          <cell r="AY409">
            <v>78.400999999605119</v>
          </cell>
          <cell r="AZ409">
            <v>89.228999999351799</v>
          </cell>
          <cell r="BA409">
            <v>83.632999999448657</v>
          </cell>
          <cell r="BB409">
            <v>273.05399999953806</v>
          </cell>
          <cell r="BC409">
            <v>145.66390000004321</v>
          </cell>
          <cell r="BD409">
            <v>-2.9820000007748604</v>
          </cell>
          <cell r="BE409">
            <v>1269.0402999967337</v>
          </cell>
          <cell r="BF409">
            <v>121.80599999986589</v>
          </cell>
          <cell r="BG409">
            <v>34.234999999403954</v>
          </cell>
          <cell r="BH409">
            <v>69.870000000111759</v>
          </cell>
          <cell r="BI409">
            <v>168.3640000000596</v>
          </cell>
          <cell r="BJ409">
            <v>252.43400000035763</v>
          </cell>
          <cell r="BK409">
            <v>88.582999999634922</v>
          </cell>
          <cell r="BL409">
            <v>247.90599999949336</v>
          </cell>
          <cell r="BM409">
            <v>53.434299999848008</v>
          </cell>
          <cell r="BN409">
            <v>81.28899999987334</v>
          </cell>
          <cell r="BO409">
            <v>76.078999999910593</v>
          </cell>
          <cell r="BP409">
            <v>83.180000000633299</v>
          </cell>
          <cell r="BQ409">
            <v>-8.1399999996647239</v>
          </cell>
          <cell r="BR409">
            <v>1057.2826000005007</v>
          </cell>
          <cell r="BS409">
            <v>157.0699999993667</v>
          </cell>
          <cell r="BT409">
            <v>115.32300000078976</v>
          </cell>
          <cell r="BU409">
            <v>166.52159999962896</v>
          </cell>
          <cell r="BV409">
            <v>60.737999999895692</v>
          </cell>
          <cell r="BW409">
            <v>127.19700000062585</v>
          </cell>
          <cell r="BX409">
            <v>43.679000000469387</v>
          </cell>
          <cell r="BY409">
            <v>92.75</v>
          </cell>
          <cell r="BZ409">
            <v>22.162999999709427</v>
          </cell>
          <cell r="CA409">
            <v>85.173999999649823</v>
          </cell>
          <cell r="CB409">
            <v>98.768000000156462</v>
          </cell>
          <cell r="CC409">
            <v>86.5</v>
          </cell>
          <cell r="CD409">
            <v>1.3990000002086163</v>
          </cell>
          <cell r="CE409">
            <v>1685.8611999899149</v>
          </cell>
          <cell r="CF409">
            <v>-71.686000000685453</v>
          </cell>
          <cell r="CG409">
            <v>85.393000000156462</v>
          </cell>
          <cell r="CH409">
            <v>340.05999999959022</v>
          </cell>
          <cell r="CI409">
            <v>166.18350000027567</v>
          </cell>
          <cell r="CJ409">
            <v>286.53299999982119</v>
          </cell>
          <cell r="CK409">
            <v>103.97099999990314</v>
          </cell>
          <cell r="CL409">
            <v>105.75969999935478</v>
          </cell>
          <cell r="CM409">
            <v>112.23799999989569</v>
          </cell>
          <cell r="CN409">
            <v>146.62899999972433</v>
          </cell>
          <cell r="CO409">
            <v>98.492000000551343</v>
          </cell>
          <cell r="CP409">
            <v>158.7519999993965</v>
          </cell>
          <cell r="CQ409">
            <v>153.5359999993816</v>
          </cell>
          <cell r="CR409">
            <v>1840.839599981904</v>
          </cell>
          <cell r="CS409">
            <v>-11.876999999396503</v>
          </cell>
          <cell r="CT409">
            <v>59.300999999977648</v>
          </cell>
          <cell r="CU409">
            <v>202.63779999967664</v>
          </cell>
          <cell r="CV409">
            <v>159.15099999960512</v>
          </cell>
          <cell r="CW409">
            <v>345.59400000050664</v>
          </cell>
          <cell r="CX409">
            <v>587.91280000004917</v>
          </cell>
          <cell r="CY409">
            <v>79.790999999269843</v>
          </cell>
          <cell r="CZ409">
            <v>65.362999999895692</v>
          </cell>
          <cell r="DA409">
            <v>77.072999999858439</v>
          </cell>
          <cell r="DB409">
            <v>131.41500000003725</v>
          </cell>
          <cell r="DC409">
            <v>132.08000000007451</v>
          </cell>
          <cell r="DD409">
            <v>12.398000000044703</v>
          </cell>
          <cell r="DE409">
            <v>2133.2340000122786</v>
          </cell>
          <cell r="DF409">
            <v>45.375</v>
          </cell>
          <cell r="DG409">
            <v>145.41000000014901</v>
          </cell>
          <cell r="DH409">
            <v>184.27400000020862</v>
          </cell>
          <cell r="DI409">
            <v>157.20000000018626</v>
          </cell>
          <cell r="DJ409">
            <v>403.97500000055879</v>
          </cell>
          <cell r="DK409">
            <v>635.38700000010431</v>
          </cell>
          <cell r="DL409">
            <v>147.2390000000596</v>
          </cell>
          <cell r="DM409">
            <v>30.94400000013411</v>
          </cell>
          <cell r="DN409">
            <v>132.70500000007451</v>
          </cell>
          <cell r="DO409">
            <v>112.0109999999404</v>
          </cell>
          <cell r="DP409">
            <v>35.714999999850988</v>
          </cell>
          <cell r="DQ409">
            <v>102.99899999983609</v>
          </cell>
          <cell r="DR409">
            <v>0</v>
          </cell>
          <cell r="DS409">
            <v>0</v>
          </cell>
          <cell r="DT409">
            <v>0</v>
          </cell>
          <cell r="DU409">
            <v>0</v>
          </cell>
          <cell r="DV409">
            <v>0</v>
          </cell>
          <cell r="DW409">
            <v>0</v>
          </cell>
          <cell r="DX409">
            <v>0</v>
          </cell>
          <cell r="DY409">
            <v>0</v>
          </cell>
          <cell r="DZ409">
            <v>0</v>
          </cell>
          <cell r="EA409">
            <v>0</v>
          </cell>
          <cell r="EB409">
            <v>0</v>
          </cell>
          <cell r="EC409">
            <v>0</v>
          </cell>
          <cell r="ED409">
            <v>0</v>
          </cell>
        </row>
        <row r="410">
          <cell r="F410" t="str">
            <v>=</v>
          </cell>
          <cell r="G410" t="str">
            <v>=</v>
          </cell>
          <cell r="H410" t="str">
            <v>=</v>
          </cell>
          <cell r="I410" t="str">
            <v>=</v>
          </cell>
          <cell r="J410" t="str">
            <v>=</v>
          </cell>
          <cell r="K410" t="str">
            <v>=</v>
          </cell>
          <cell r="L410" t="str">
            <v>=</v>
          </cell>
          <cell r="M410" t="str">
            <v>=</v>
          </cell>
          <cell r="N410" t="str">
            <v>=</v>
          </cell>
          <cell r="O410" t="str">
            <v>=</v>
          </cell>
          <cell r="P410" t="str">
            <v>=</v>
          </cell>
          <cell r="Q410" t="str">
            <v>=</v>
          </cell>
          <cell r="R410" t="str">
            <v>=</v>
          </cell>
          <cell r="S410" t="str">
            <v>=</v>
          </cell>
          <cell r="T410" t="str">
            <v>=</v>
          </cell>
          <cell r="U410" t="str">
            <v>=</v>
          </cell>
          <cell r="V410" t="str">
            <v>=</v>
          </cell>
          <cell r="W410" t="str">
            <v>=</v>
          </cell>
          <cell r="X410" t="str">
            <v>=</v>
          </cell>
          <cell r="Y410" t="str">
            <v>=</v>
          </cell>
          <cell r="Z410" t="str">
            <v>=</v>
          </cell>
          <cell r="AA410" t="str">
            <v>=</v>
          </cell>
          <cell r="AB410" t="str">
            <v>=</v>
          </cell>
          <cell r="AC410" t="str">
            <v>=</v>
          </cell>
          <cell r="AD410" t="str">
            <v>=</v>
          </cell>
          <cell r="AE410" t="str">
            <v>=</v>
          </cell>
          <cell r="AF410" t="str">
            <v>=</v>
          </cell>
          <cell r="AG410" t="str">
            <v>=</v>
          </cell>
          <cell r="AH410" t="str">
            <v>=</v>
          </cell>
          <cell r="AI410" t="str">
            <v>=</v>
          </cell>
          <cell r="AJ410" t="str">
            <v>=</v>
          </cell>
          <cell r="AK410" t="str">
            <v>=</v>
          </cell>
          <cell r="AL410" t="str">
            <v>=</v>
          </cell>
          <cell r="AM410" t="str">
            <v>=</v>
          </cell>
          <cell r="AN410" t="str">
            <v>=</v>
          </cell>
          <cell r="AO410" t="str">
            <v>=</v>
          </cell>
          <cell r="AP410" t="str">
            <v>=</v>
          </cell>
          <cell r="AQ410" t="str">
            <v>=</v>
          </cell>
          <cell r="AR410" t="str">
            <v>=</v>
          </cell>
          <cell r="AS410" t="str">
            <v>=</v>
          </cell>
          <cell r="AT410" t="str">
            <v>=</v>
          </cell>
          <cell r="AU410" t="str">
            <v>=</v>
          </cell>
          <cell r="AV410" t="str">
            <v>=</v>
          </cell>
          <cell r="AW410" t="str">
            <v>=</v>
          </cell>
          <cell r="AX410" t="str">
            <v>=</v>
          </cell>
          <cell r="AY410" t="str">
            <v>=</v>
          </cell>
          <cell r="AZ410" t="str">
            <v>=</v>
          </cell>
          <cell r="BA410" t="str">
            <v>=</v>
          </cell>
          <cell r="BB410" t="str">
            <v>=</v>
          </cell>
          <cell r="BC410" t="str">
            <v>=</v>
          </cell>
          <cell r="BD410" t="str">
            <v>=</v>
          </cell>
          <cell r="BE410" t="str">
            <v>=</v>
          </cell>
          <cell r="BF410" t="str">
            <v>=</v>
          </cell>
          <cell r="BG410" t="str">
            <v>=</v>
          </cell>
          <cell r="BH410" t="str">
            <v>=</v>
          </cell>
          <cell r="BI410" t="str">
            <v>=</v>
          </cell>
          <cell r="BJ410" t="str">
            <v>=</v>
          </cell>
          <cell r="BK410" t="str">
            <v>=</v>
          </cell>
          <cell r="BL410" t="str">
            <v>=</v>
          </cell>
          <cell r="BM410" t="str">
            <v>=</v>
          </cell>
          <cell r="BN410" t="str">
            <v>=</v>
          </cell>
          <cell r="BO410" t="str">
            <v>=</v>
          </cell>
          <cell r="BP410" t="str">
            <v>=</v>
          </cell>
          <cell r="BQ410" t="str">
            <v>=</v>
          </cell>
          <cell r="BR410" t="str">
            <v>=</v>
          </cell>
          <cell r="BS410" t="str">
            <v>=</v>
          </cell>
          <cell r="BT410" t="str">
            <v>=</v>
          </cell>
          <cell r="BU410" t="str">
            <v>=</v>
          </cell>
          <cell r="BV410" t="str">
            <v>=</v>
          </cell>
          <cell r="BW410" t="str">
            <v>=</v>
          </cell>
          <cell r="BX410" t="str">
            <v>=</v>
          </cell>
          <cell r="BY410" t="str">
            <v>=</v>
          </cell>
          <cell r="BZ410" t="str">
            <v>=</v>
          </cell>
          <cell r="CA410" t="str">
            <v>=</v>
          </cell>
          <cell r="CB410" t="str">
            <v>=</v>
          </cell>
          <cell r="CC410" t="str">
            <v>=</v>
          </cell>
          <cell r="CD410" t="str">
            <v>=</v>
          </cell>
          <cell r="CE410" t="str">
            <v>=</v>
          </cell>
          <cell r="CF410" t="str">
            <v>=</v>
          </cell>
          <cell r="CG410" t="str">
            <v>=</v>
          </cell>
          <cell r="CH410" t="str">
            <v>=</v>
          </cell>
          <cell r="CI410" t="str">
            <v>=</v>
          </cell>
          <cell r="CJ410" t="str">
            <v>=</v>
          </cell>
          <cell r="CK410" t="str">
            <v>=</v>
          </cell>
          <cell r="CL410" t="str">
            <v>=</v>
          </cell>
          <cell r="CM410" t="str">
            <v>=</v>
          </cell>
          <cell r="CN410" t="str">
            <v>=</v>
          </cell>
          <cell r="CO410" t="str">
            <v>=</v>
          </cell>
          <cell r="CP410" t="str">
            <v>=</v>
          </cell>
          <cell r="CQ410" t="str">
            <v>=</v>
          </cell>
          <cell r="CR410" t="str">
            <v>=</v>
          </cell>
          <cell r="CS410" t="str">
            <v>=</v>
          </cell>
          <cell r="CT410" t="str">
            <v>=</v>
          </cell>
          <cell r="CU410" t="str">
            <v>=</v>
          </cell>
          <cell r="CV410" t="str">
            <v>=</v>
          </cell>
          <cell r="CW410" t="str">
            <v>=</v>
          </cell>
          <cell r="CX410" t="str">
            <v>=</v>
          </cell>
          <cell r="CY410" t="str">
            <v>=</v>
          </cell>
          <cell r="CZ410" t="str">
            <v>=</v>
          </cell>
          <cell r="DA410" t="str">
            <v>=</v>
          </cell>
          <cell r="DB410" t="str">
            <v>=</v>
          </cell>
          <cell r="DC410" t="str">
            <v>=</v>
          </cell>
          <cell r="DD410" t="str">
            <v>=</v>
          </cell>
          <cell r="DE410" t="str">
            <v>=</v>
          </cell>
          <cell r="DF410" t="str">
            <v>=</v>
          </cell>
          <cell r="DG410" t="str">
            <v>=</v>
          </cell>
          <cell r="DH410" t="str">
            <v>=</v>
          </cell>
          <cell r="DI410" t="str">
            <v>=</v>
          </cell>
          <cell r="DJ410" t="str">
            <v>=</v>
          </cell>
          <cell r="DK410" t="str">
            <v>=</v>
          </cell>
          <cell r="DL410" t="str">
            <v>=</v>
          </cell>
          <cell r="DM410" t="str">
            <v>=</v>
          </cell>
          <cell r="DN410" t="str">
            <v>=</v>
          </cell>
          <cell r="DO410" t="str">
            <v>=</v>
          </cell>
          <cell r="DP410" t="str">
            <v>=</v>
          </cell>
          <cell r="DQ410" t="str">
            <v>=</v>
          </cell>
          <cell r="DR410" t="str">
            <v>=</v>
          </cell>
          <cell r="DS410" t="str">
            <v>=</v>
          </cell>
          <cell r="DT410" t="str">
            <v>=</v>
          </cell>
          <cell r="DU410" t="str">
            <v>=</v>
          </cell>
          <cell r="DV410" t="str">
            <v>=</v>
          </cell>
          <cell r="DW410" t="str">
            <v>=</v>
          </cell>
          <cell r="DX410" t="str">
            <v>=</v>
          </cell>
          <cell r="DY410" t="str">
            <v>=</v>
          </cell>
          <cell r="DZ410" t="str">
            <v>=</v>
          </cell>
          <cell r="EA410" t="str">
            <v>=</v>
          </cell>
          <cell r="EB410" t="str">
            <v>=</v>
          </cell>
          <cell r="EC410" t="str">
            <v>=</v>
          </cell>
          <cell r="ED410" t="str">
            <v>=</v>
          </cell>
        </row>
        <row r="414"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P414">
            <v>0</v>
          </cell>
          <cell r="CQ414">
            <v>0</v>
          </cell>
          <cell r="CR414">
            <v>0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0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  <cell r="DD414">
            <v>0</v>
          </cell>
          <cell r="DE414">
            <v>0</v>
          </cell>
          <cell r="DF414">
            <v>0</v>
          </cell>
          <cell r="DG414">
            <v>0</v>
          </cell>
          <cell r="DH414">
            <v>0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DZ414">
            <v>0</v>
          </cell>
          <cell r="EA414">
            <v>0</v>
          </cell>
          <cell r="EB414">
            <v>0</v>
          </cell>
          <cell r="EC414">
            <v>0</v>
          </cell>
          <cell r="ED414">
            <v>0</v>
          </cell>
        </row>
        <row r="415"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  <cell r="BZ415">
            <v>0</v>
          </cell>
          <cell r="CA415">
            <v>0</v>
          </cell>
          <cell r="CB415">
            <v>0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P415">
            <v>0</v>
          </cell>
          <cell r="CQ415">
            <v>0</v>
          </cell>
          <cell r="CR415">
            <v>0</v>
          </cell>
          <cell r="CS415">
            <v>0</v>
          </cell>
          <cell r="CT415">
            <v>0</v>
          </cell>
          <cell r="CU415">
            <v>0</v>
          </cell>
          <cell r="CV415">
            <v>0</v>
          </cell>
          <cell r="CW415">
            <v>0</v>
          </cell>
          <cell r="CX415">
            <v>0</v>
          </cell>
          <cell r="CY415">
            <v>0</v>
          </cell>
          <cell r="CZ415">
            <v>0</v>
          </cell>
          <cell r="DA415">
            <v>0</v>
          </cell>
          <cell r="DB415">
            <v>0</v>
          </cell>
          <cell r="DC415">
            <v>0</v>
          </cell>
          <cell r="DD415">
            <v>0</v>
          </cell>
          <cell r="DE415">
            <v>0</v>
          </cell>
          <cell r="DF415">
            <v>0</v>
          </cell>
          <cell r="DG415">
            <v>0</v>
          </cell>
          <cell r="DH415">
            <v>0</v>
          </cell>
          <cell r="DI415">
            <v>0</v>
          </cell>
          <cell r="DJ415">
            <v>0</v>
          </cell>
          <cell r="DK415">
            <v>0</v>
          </cell>
          <cell r="DL415">
            <v>0</v>
          </cell>
          <cell r="DM415">
            <v>0</v>
          </cell>
          <cell r="DN415">
            <v>0</v>
          </cell>
          <cell r="DO415">
            <v>0</v>
          </cell>
          <cell r="DP415">
            <v>0</v>
          </cell>
          <cell r="DQ415">
            <v>0</v>
          </cell>
          <cell r="DR415">
            <v>0</v>
          </cell>
          <cell r="DS415">
            <v>0</v>
          </cell>
          <cell r="DT415">
            <v>0</v>
          </cell>
          <cell r="DU415">
            <v>0</v>
          </cell>
          <cell r="DV415">
            <v>0</v>
          </cell>
          <cell r="DW415">
            <v>0</v>
          </cell>
          <cell r="DX415">
            <v>0</v>
          </cell>
          <cell r="DY415">
            <v>0</v>
          </cell>
          <cell r="DZ415">
            <v>0</v>
          </cell>
          <cell r="EA415">
            <v>0</v>
          </cell>
          <cell r="EB415">
            <v>0</v>
          </cell>
          <cell r="EC415">
            <v>0</v>
          </cell>
          <cell r="ED415">
            <v>0</v>
          </cell>
        </row>
        <row r="416"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-695.98454175028019</v>
          </cell>
          <cell r="S416">
            <v>-21.393994500016561</v>
          </cell>
          <cell r="T416">
            <v>-95.439314100003685</v>
          </cell>
          <cell r="U416">
            <v>-52.169216999987839</v>
          </cell>
          <cell r="V416">
            <v>-70.732917999994243</v>
          </cell>
          <cell r="W416">
            <v>-194.58060024000588</v>
          </cell>
          <cell r="X416">
            <v>-51.500832210003864</v>
          </cell>
          <cell r="Y416">
            <v>-17.447226799995406</v>
          </cell>
          <cell r="Z416">
            <v>0</v>
          </cell>
          <cell r="AA416">
            <v>-80.734430999989854</v>
          </cell>
          <cell r="AB416">
            <v>-62.641705899994122</v>
          </cell>
          <cell r="AC416">
            <v>-27.905138999994961</v>
          </cell>
          <cell r="AD416">
            <v>-21.439163000002736</v>
          </cell>
          <cell r="AE416">
            <v>-493.29187469999306</v>
          </cell>
          <cell r="AF416">
            <v>-12.428220999980113</v>
          </cell>
          <cell r="AG416">
            <v>-76.769298000013805</v>
          </cell>
          <cell r="AH416">
            <v>-68.475739999994403</v>
          </cell>
          <cell r="AI416">
            <v>-111.18571620000876</v>
          </cell>
          <cell r="AJ416">
            <v>-66.856625269996584</v>
          </cell>
          <cell r="AK416">
            <v>-71.220217889989726</v>
          </cell>
          <cell r="AL416">
            <v>-2.8359176000085426</v>
          </cell>
          <cell r="AM416">
            <v>-22.947140999996918</v>
          </cell>
          <cell r="AN416">
            <v>-58.448604199991678</v>
          </cell>
          <cell r="AO416">
            <v>3.7140465599950403</v>
          </cell>
          <cell r="AP416">
            <v>4.7707999998237938E-2</v>
          </cell>
          <cell r="AQ416">
            <v>-5.8861481000203639</v>
          </cell>
          <cell r="AR416">
            <v>-686.69399249041453</v>
          </cell>
          <cell r="AS416">
            <v>-29.31402844999684</v>
          </cell>
          <cell r="AT416">
            <v>-71.07178450000356</v>
          </cell>
          <cell r="AU416">
            <v>-88.096737040003063</v>
          </cell>
          <cell r="AV416">
            <v>-92.764954099999159</v>
          </cell>
          <cell r="AW416">
            <v>-126.52501290000509</v>
          </cell>
          <cell r="AX416">
            <v>-28.16268900000432</v>
          </cell>
          <cell r="AY416">
            <v>-12.582734800002072</v>
          </cell>
          <cell r="AZ416">
            <v>-72.565109000002849</v>
          </cell>
          <cell r="BA416">
            <v>-43.830237999995006</v>
          </cell>
          <cell r="BB416">
            <v>-70.966698699980043</v>
          </cell>
          <cell r="BC416">
            <v>-30.216927000015858</v>
          </cell>
          <cell r="BD416">
            <v>-20.597078999970108</v>
          </cell>
          <cell r="BE416">
            <v>-97.528854120057076</v>
          </cell>
          <cell r="BF416">
            <v>0</v>
          </cell>
          <cell r="BG416">
            <v>0</v>
          </cell>
          <cell r="BH416">
            <v>0</v>
          </cell>
          <cell r="BI416">
            <v>-24.85432289999153</v>
          </cell>
          <cell r="BJ416">
            <v>-101.79635431998759</v>
          </cell>
          <cell r="BK416">
            <v>-15.808317999995779</v>
          </cell>
          <cell r="BL416">
            <v>-3.994536700003664</v>
          </cell>
          <cell r="BM416">
            <v>0</v>
          </cell>
          <cell r="BN416">
            <v>0</v>
          </cell>
          <cell r="BO416">
            <v>48.924677799994242</v>
          </cell>
          <cell r="BP416">
            <v>0</v>
          </cell>
          <cell r="BQ416">
            <v>0</v>
          </cell>
          <cell r="BR416">
            <v>-199.82692130003124</v>
          </cell>
          <cell r="BS416">
            <v>0</v>
          </cell>
          <cell r="BT416">
            <v>0</v>
          </cell>
          <cell r="BU416">
            <v>0</v>
          </cell>
          <cell r="BV416">
            <v>-162.95922030002112</v>
          </cell>
          <cell r="BW416">
            <v>-13.350921999997809</v>
          </cell>
          <cell r="BX416">
            <v>-5.2386200000037206</v>
          </cell>
          <cell r="BY416">
            <v>-2.8984979999950156</v>
          </cell>
          <cell r="BZ416">
            <v>0</v>
          </cell>
          <cell r="CA416">
            <v>2.691261999993003</v>
          </cell>
          <cell r="CB416">
            <v>-18.070923000021139</v>
          </cell>
          <cell r="CC416">
            <v>0</v>
          </cell>
          <cell r="CD416">
            <v>0</v>
          </cell>
          <cell r="CE416">
            <v>-156.25068624038249</v>
          </cell>
          <cell r="CF416">
            <v>0</v>
          </cell>
          <cell r="CG416">
            <v>0</v>
          </cell>
          <cell r="CH416">
            <v>-26.041520999977365</v>
          </cell>
          <cell r="CI416">
            <v>-6.2736650000006193</v>
          </cell>
          <cell r="CJ416">
            <v>-104.14621000000625</v>
          </cell>
          <cell r="CK416">
            <v>-14.738732699988759</v>
          </cell>
          <cell r="CL416">
            <v>0</v>
          </cell>
          <cell r="CM416">
            <v>-2.8926915400079452</v>
          </cell>
          <cell r="CN416">
            <v>-2.1578660000086529</v>
          </cell>
          <cell r="CO416">
            <v>0</v>
          </cell>
          <cell r="CP416">
            <v>0</v>
          </cell>
          <cell r="CQ416">
            <v>0</v>
          </cell>
          <cell r="CR416">
            <v>-210.24227566970512</v>
          </cell>
          <cell r="CS416">
            <v>0</v>
          </cell>
          <cell r="CT416">
            <v>-4.2814299999881769</v>
          </cell>
          <cell r="CU416">
            <v>0</v>
          </cell>
          <cell r="CV416">
            <v>-27.934110000001965</v>
          </cell>
          <cell r="CW416">
            <v>-97.648822849994758</v>
          </cell>
          <cell r="CX416">
            <v>-30.458875819997047</v>
          </cell>
          <cell r="CY416">
            <v>-23.132901999997557</v>
          </cell>
          <cell r="CZ416">
            <v>1.6015000000043074</v>
          </cell>
          <cell r="DA416">
            <v>-24.270539999997709</v>
          </cell>
          <cell r="DB416">
            <v>-4.1170949999941513</v>
          </cell>
          <cell r="DC416">
            <v>0</v>
          </cell>
          <cell r="DD416">
            <v>0</v>
          </cell>
          <cell r="DE416">
            <v>-224.79834454040974</v>
          </cell>
          <cell r="DF416">
            <v>0</v>
          </cell>
          <cell r="DG416">
            <v>0</v>
          </cell>
          <cell r="DH416">
            <v>-2.2120209999993676</v>
          </cell>
          <cell r="DI416">
            <v>-67.142200400005095</v>
          </cell>
          <cell r="DJ416">
            <v>-58.711895600004937</v>
          </cell>
          <cell r="DK416">
            <v>-16.750464999990072</v>
          </cell>
          <cell r="DL416">
            <v>-41.391332739993231</v>
          </cell>
          <cell r="DM416">
            <v>1.9348141999944346</v>
          </cell>
          <cell r="DN416">
            <v>-32.798219000003883</v>
          </cell>
          <cell r="DO416">
            <v>-7.7270250000001397</v>
          </cell>
          <cell r="DP416">
            <v>0</v>
          </cell>
          <cell r="DQ416">
            <v>0</v>
          </cell>
          <cell r="DR416">
            <v>0</v>
          </cell>
          <cell r="DS416">
            <v>0</v>
          </cell>
          <cell r="DT416">
            <v>0</v>
          </cell>
          <cell r="DU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  <cell r="EA416">
            <v>0</v>
          </cell>
          <cell r="EB416">
            <v>0</v>
          </cell>
          <cell r="EC416">
            <v>0</v>
          </cell>
          <cell r="ED416">
            <v>0</v>
          </cell>
        </row>
        <row r="417">
          <cell r="F417">
            <v>0</v>
          </cell>
          <cell r="G417">
            <v>0</v>
          </cell>
          <cell r="H417">
            <v>-22.338704000001599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-28.200933600004646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F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P417">
            <v>0</v>
          </cell>
          <cell r="CQ417">
            <v>0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0</v>
          </cell>
          <cell r="CX417">
            <v>0</v>
          </cell>
          <cell r="CY417">
            <v>0</v>
          </cell>
          <cell r="CZ417">
            <v>0</v>
          </cell>
          <cell r="DA417">
            <v>0</v>
          </cell>
          <cell r="DB417">
            <v>0</v>
          </cell>
          <cell r="DC417">
            <v>0</v>
          </cell>
          <cell r="DD417">
            <v>0</v>
          </cell>
          <cell r="DE417">
            <v>0</v>
          </cell>
          <cell r="DF417">
            <v>0</v>
          </cell>
          <cell r="DG417">
            <v>0</v>
          </cell>
          <cell r="DH417">
            <v>0</v>
          </cell>
          <cell r="DI417">
            <v>0</v>
          </cell>
          <cell r="DJ417">
            <v>0</v>
          </cell>
          <cell r="DK417">
            <v>0</v>
          </cell>
          <cell r="DL417">
            <v>0</v>
          </cell>
          <cell r="DM417">
            <v>0</v>
          </cell>
          <cell r="DN417">
            <v>0</v>
          </cell>
          <cell r="DO417">
            <v>0</v>
          </cell>
          <cell r="DP417">
            <v>0</v>
          </cell>
          <cell r="DQ417">
            <v>0</v>
          </cell>
          <cell r="DR417">
            <v>0</v>
          </cell>
          <cell r="DS417">
            <v>0</v>
          </cell>
          <cell r="DT417">
            <v>0</v>
          </cell>
          <cell r="DU417">
            <v>0</v>
          </cell>
          <cell r="DV417">
            <v>0</v>
          </cell>
          <cell r="DW417">
            <v>0</v>
          </cell>
          <cell r="DX417">
            <v>0</v>
          </cell>
          <cell r="DY417">
            <v>0</v>
          </cell>
          <cell r="DZ417">
            <v>0</v>
          </cell>
          <cell r="EA417">
            <v>0</v>
          </cell>
          <cell r="EB417">
            <v>0</v>
          </cell>
          <cell r="EC417">
            <v>0</v>
          </cell>
          <cell r="ED417">
            <v>0</v>
          </cell>
        </row>
        <row r="418">
          <cell r="F418">
            <v>0</v>
          </cell>
          <cell r="G418">
            <v>0</v>
          </cell>
          <cell r="H418">
            <v>-9.6234602000004088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-8.7557487999984005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P418">
            <v>0</v>
          </cell>
          <cell r="CQ418">
            <v>0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  <cell r="DD418">
            <v>0</v>
          </cell>
          <cell r="DE418">
            <v>0</v>
          </cell>
          <cell r="DF418">
            <v>0</v>
          </cell>
          <cell r="DG418">
            <v>0</v>
          </cell>
          <cell r="DH418">
            <v>0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0</v>
          </cell>
          <cell r="DT418">
            <v>0</v>
          </cell>
          <cell r="DU418">
            <v>0</v>
          </cell>
          <cell r="DV418">
            <v>0</v>
          </cell>
          <cell r="DW418">
            <v>0</v>
          </cell>
          <cell r="DX418">
            <v>0</v>
          </cell>
          <cell r="DY418">
            <v>0</v>
          </cell>
          <cell r="DZ418">
            <v>0</v>
          </cell>
          <cell r="EA418">
            <v>0</v>
          </cell>
          <cell r="EB418">
            <v>0</v>
          </cell>
          <cell r="EC418">
            <v>0</v>
          </cell>
          <cell r="ED418">
            <v>0</v>
          </cell>
        </row>
        <row r="419"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0</v>
          </cell>
          <cell r="CF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P419">
            <v>0</v>
          </cell>
          <cell r="CQ419">
            <v>0</v>
          </cell>
          <cell r="CR419">
            <v>0</v>
          </cell>
          <cell r="CS419">
            <v>0</v>
          </cell>
          <cell r="CT419">
            <v>0</v>
          </cell>
          <cell r="CU419">
            <v>0</v>
          </cell>
          <cell r="CV419">
            <v>0</v>
          </cell>
          <cell r="CW419">
            <v>0</v>
          </cell>
          <cell r="CX419">
            <v>0</v>
          </cell>
          <cell r="CY419">
            <v>0</v>
          </cell>
          <cell r="CZ419">
            <v>0</v>
          </cell>
          <cell r="DA419">
            <v>0</v>
          </cell>
          <cell r="DB419">
            <v>0</v>
          </cell>
          <cell r="DC419">
            <v>0</v>
          </cell>
          <cell r="DD419">
            <v>0</v>
          </cell>
          <cell r="DE419">
            <v>0</v>
          </cell>
          <cell r="DF419">
            <v>0</v>
          </cell>
          <cell r="DG419">
            <v>0</v>
          </cell>
          <cell r="DH419">
            <v>0</v>
          </cell>
          <cell r="DI419">
            <v>0</v>
          </cell>
          <cell r="DJ419">
            <v>0</v>
          </cell>
          <cell r="DK419">
            <v>0</v>
          </cell>
          <cell r="DL419">
            <v>0</v>
          </cell>
          <cell r="DM419">
            <v>0</v>
          </cell>
          <cell r="DN419">
            <v>0</v>
          </cell>
          <cell r="DO419">
            <v>0</v>
          </cell>
          <cell r="DP419">
            <v>0</v>
          </cell>
          <cell r="DQ419">
            <v>0</v>
          </cell>
          <cell r="DR419">
            <v>0</v>
          </cell>
          <cell r="DS419">
            <v>0</v>
          </cell>
          <cell r="DT419">
            <v>0</v>
          </cell>
          <cell r="DU419">
            <v>0</v>
          </cell>
          <cell r="DV419">
            <v>0</v>
          </cell>
          <cell r="DW419">
            <v>0</v>
          </cell>
          <cell r="DX419">
            <v>0</v>
          </cell>
          <cell r="DY419">
            <v>0</v>
          </cell>
          <cell r="DZ419">
            <v>0</v>
          </cell>
          <cell r="EA419">
            <v>0</v>
          </cell>
          <cell r="EB419">
            <v>0</v>
          </cell>
          <cell r="EC419">
            <v>0</v>
          </cell>
          <cell r="ED419">
            <v>0</v>
          </cell>
        </row>
        <row r="420">
          <cell r="F420">
            <v>0</v>
          </cell>
          <cell r="G420">
            <v>0</v>
          </cell>
          <cell r="H420">
            <v>-27.617063500001677</v>
          </cell>
          <cell r="I420">
            <v>0</v>
          </cell>
          <cell r="J420">
            <v>0</v>
          </cell>
          <cell r="K420">
            <v>-13.34924300000057</v>
          </cell>
          <cell r="L420">
            <v>0</v>
          </cell>
          <cell r="M420">
            <v>0</v>
          </cell>
          <cell r="N420">
            <v>-16.360076999997545</v>
          </cell>
          <cell r="O420">
            <v>-16.058877000003122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  <cell r="BZ420">
            <v>0</v>
          </cell>
          <cell r="CA420">
            <v>0</v>
          </cell>
          <cell r="CB420">
            <v>0</v>
          </cell>
          <cell r="CC420">
            <v>0</v>
          </cell>
          <cell r="CD420">
            <v>0</v>
          </cell>
          <cell r="CE420">
            <v>0</v>
          </cell>
          <cell r="CF420">
            <v>0</v>
          </cell>
          <cell r="CG420">
            <v>0</v>
          </cell>
          <cell r="CH420">
            <v>0</v>
          </cell>
          <cell r="CI420">
            <v>0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P420">
            <v>0</v>
          </cell>
          <cell r="CQ420">
            <v>0</v>
          </cell>
          <cell r="CR420">
            <v>0</v>
          </cell>
          <cell r="CS420">
            <v>0</v>
          </cell>
          <cell r="CT420">
            <v>0</v>
          </cell>
          <cell r="CU420">
            <v>0</v>
          </cell>
          <cell r="CV420">
            <v>0</v>
          </cell>
          <cell r="CW420">
            <v>0</v>
          </cell>
          <cell r="CX420">
            <v>0</v>
          </cell>
          <cell r="CY420">
            <v>0</v>
          </cell>
          <cell r="CZ420">
            <v>0</v>
          </cell>
          <cell r="DA420">
            <v>0</v>
          </cell>
          <cell r="DB420">
            <v>0</v>
          </cell>
          <cell r="DC420">
            <v>0</v>
          </cell>
          <cell r="DD420">
            <v>0</v>
          </cell>
          <cell r="DE420">
            <v>0</v>
          </cell>
          <cell r="DF420">
            <v>0</v>
          </cell>
          <cell r="DG420">
            <v>0</v>
          </cell>
          <cell r="DH420">
            <v>0</v>
          </cell>
          <cell r="DI420">
            <v>0</v>
          </cell>
          <cell r="DJ420">
            <v>0</v>
          </cell>
          <cell r="DK420">
            <v>0</v>
          </cell>
          <cell r="DL420">
            <v>0</v>
          </cell>
          <cell r="DM420">
            <v>0</v>
          </cell>
          <cell r="DN420">
            <v>0</v>
          </cell>
          <cell r="DO420">
            <v>0</v>
          </cell>
          <cell r="DP420">
            <v>0</v>
          </cell>
          <cell r="DQ420">
            <v>0</v>
          </cell>
          <cell r="DR420">
            <v>0</v>
          </cell>
          <cell r="DS420">
            <v>0</v>
          </cell>
          <cell r="DT420">
            <v>0</v>
          </cell>
          <cell r="DU420">
            <v>0</v>
          </cell>
          <cell r="DV420">
            <v>0</v>
          </cell>
          <cell r="DW420">
            <v>0</v>
          </cell>
          <cell r="DX420">
            <v>0</v>
          </cell>
          <cell r="DY420">
            <v>0</v>
          </cell>
          <cell r="DZ420">
            <v>0</v>
          </cell>
          <cell r="EA420">
            <v>0</v>
          </cell>
          <cell r="EB420">
            <v>0</v>
          </cell>
          <cell r="EC420">
            <v>0</v>
          </cell>
          <cell r="ED420">
            <v>0</v>
          </cell>
        </row>
        <row r="421"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  <cell r="BZ421">
            <v>0</v>
          </cell>
          <cell r="CA421">
            <v>0</v>
          </cell>
          <cell r="CB421">
            <v>0</v>
          </cell>
          <cell r="CC421">
            <v>0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CL421">
            <v>0</v>
          </cell>
          <cell r="CM421">
            <v>0</v>
          </cell>
          <cell r="CN421">
            <v>0</v>
          </cell>
          <cell r="CO421">
            <v>0</v>
          </cell>
          <cell r="CP421">
            <v>0</v>
          </cell>
          <cell r="CQ421">
            <v>0</v>
          </cell>
          <cell r="CR421">
            <v>0</v>
          </cell>
          <cell r="CS421">
            <v>0</v>
          </cell>
          <cell r="CT421">
            <v>0</v>
          </cell>
          <cell r="CU421">
            <v>0</v>
          </cell>
          <cell r="CV421">
            <v>0</v>
          </cell>
          <cell r="CW421">
            <v>0</v>
          </cell>
          <cell r="CX421">
            <v>0</v>
          </cell>
          <cell r="CY421">
            <v>0</v>
          </cell>
          <cell r="CZ421">
            <v>0</v>
          </cell>
          <cell r="DA421">
            <v>0</v>
          </cell>
          <cell r="DB421">
            <v>0</v>
          </cell>
          <cell r="DC421">
            <v>0</v>
          </cell>
          <cell r="DD421">
            <v>0</v>
          </cell>
          <cell r="DE421">
            <v>0</v>
          </cell>
          <cell r="DF421">
            <v>0</v>
          </cell>
          <cell r="DG421">
            <v>0</v>
          </cell>
          <cell r="DH421">
            <v>0</v>
          </cell>
          <cell r="DI421">
            <v>0</v>
          </cell>
          <cell r="DJ421">
            <v>0</v>
          </cell>
          <cell r="DK421">
            <v>0</v>
          </cell>
          <cell r="DL421">
            <v>0</v>
          </cell>
          <cell r="DM421">
            <v>0</v>
          </cell>
          <cell r="DN421">
            <v>0</v>
          </cell>
          <cell r="DO421">
            <v>0</v>
          </cell>
          <cell r="DP421">
            <v>0</v>
          </cell>
          <cell r="DQ421">
            <v>0</v>
          </cell>
          <cell r="DR421">
            <v>0</v>
          </cell>
          <cell r="DS421">
            <v>0</v>
          </cell>
          <cell r="DT421">
            <v>0</v>
          </cell>
          <cell r="DU421">
            <v>0</v>
          </cell>
          <cell r="DV421">
            <v>0</v>
          </cell>
          <cell r="DW421">
            <v>0</v>
          </cell>
          <cell r="DX421">
            <v>0</v>
          </cell>
          <cell r="DY421">
            <v>0</v>
          </cell>
          <cell r="DZ421">
            <v>0</v>
          </cell>
          <cell r="EA421">
            <v>0</v>
          </cell>
          <cell r="EB421">
            <v>0</v>
          </cell>
          <cell r="EC421">
            <v>0</v>
          </cell>
          <cell r="ED421">
            <v>0</v>
          </cell>
        </row>
        <row r="422"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-39.211819000000105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  <cell r="BZ422">
            <v>0</v>
          </cell>
          <cell r="CA422">
            <v>0</v>
          </cell>
          <cell r="CB422">
            <v>0</v>
          </cell>
          <cell r="CC422">
            <v>0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CL422">
            <v>0</v>
          </cell>
          <cell r="CM422">
            <v>0</v>
          </cell>
          <cell r="CN422">
            <v>0</v>
          </cell>
          <cell r="CO422">
            <v>0</v>
          </cell>
          <cell r="CP422">
            <v>0</v>
          </cell>
          <cell r="CQ422">
            <v>0</v>
          </cell>
          <cell r="CR422">
            <v>0</v>
          </cell>
          <cell r="CS422">
            <v>0</v>
          </cell>
          <cell r="CT422">
            <v>0</v>
          </cell>
          <cell r="CU422">
            <v>0</v>
          </cell>
          <cell r="CV422">
            <v>0</v>
          </cell>
          <cell r="CW422">
            <v>0</v>
          </cell>
          <cell r="CX422">
            <v>0</v>
          </cell>
          <cell r="CY422">
            <v>0</v>
          </cell>
          <cell r="CZ422">
            <v>0</v>
          </cell>
          <cell r="DA422">
            <v>0</v>
          </cell>
          <cell r="DB422">
            <v>0</v>
          </cell>
          <cell r="DC422">
            <v>0</v>
          </cell>
          <cell r="DD422">
            <v>0</v>
          </cell>
          <cell r="DE422">
            <v>0</v>
          </cell>
          <cell r="DF422">
            <v>0</v>
          </cell>
          <cell r="DG422">
            <v>0</v>
          </cell>
          <cell r="DH422">
            <v>0</v>
          </cell>
          <cell r="DI422">
            <v>0</v>
          </cell>
          <cell r="DJ422">
            <v>0</v>
          </cell>
          <cell r="DK422">
            <v>0</v>
          </cell>
          <cell r="DL422">
            <v>0</v>
          </cell>
          <cell r="DM422">
            <v>0</v>
          </cell>
          <cell r="DN422">
            <v>0</v>
          </cell>
          <cell r="DO422">
            <v>0</v>
          </cell>
          <cell r="DP422">
            <v>0</v>
          </cell>
          <cell r="DQ422">
            <v>0</v>
          </cell>
          <cell r="DR422">
            <v>0</v>
          </cell>
          <cell r="DS422">
            <v>0</v>
          </cell>
          <cell r="DT422">
            <v>0</v>
          </cell>
          <cell r="DU422">
            <v>0</v>
          </cell>
          <cell r="DV422">
            <v>0</v>
          </cell>
          <cell r="DW422">
            <v>0</v>
          </cell>
          <cell r="DX422">
            <v>0</v>
          </cell>
          <cell r="DY422">
            <v>0</v>
          </cell>
          <cell r="DZ422">
            <v>0</v>
          </cell>
          <cell r="EA422">
            <v>0</v>
          </cell>
          <cell r="EB422">
            <v>0</v>
          </cell>
          <cell r="EC422">
            <v>0</v>
          </cell>
          <cell r="ED422">
            <v>0</v>
          </cell>
        </row>
        <row r="423"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  <cell r="BZ423">
            <v>0</v>
          </cell>
          <cell r="CA423">
            <v>0</v>
          </cell>
          <cell r="CB423">
            <v>0</v>
          </cell>
          <cell r="CC423">
            <v>0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CL423">
            <v>0</v>
          </cell>
          <cell r="CM423">
            <v>0</v>
          </cell>
          <cell r="CN423">
            <v>0</v>
          </cell>
          <cell r="CO423">
            <v>0</v>
          </cell>
          <cell r="CP423">
            <v>0</v>
          </cell>
          <cell r="CQ423">
            <v>0</v>
          </cell>
          <cell r="CR423">
            <v>0</v>
          </cell>
          <cell r="CS423">
            <v>0</v>
          </cell>
          <cell r="CT423">
            <v>0</v>
          </cell>
          <cell r="CU423">
            <v>0</v>
          </cell>
          <cell r="CV423">
            <v>0</v>
          </cell>
          <cell r="CW423">
            <v>0</v>
          </cell>
          <cell r="CX423">
            <v>0</v>
          </cell>
          <cell r="CY423">
            <v>0</v>
          </cell>
          <cell r="CZ423">
            <v>0</v>
          </cell>
          <cell r="DA423">
            <v>0</v>
          </cell>
          <cell r="DB423">
            <v>0</v>
          </cell>
          <cell r="DC423">
            <v>0</v>
          </cell>
          <cell r="DD423">
            <v>0</v>
          </cell>
          <cell r="DE423">
            <v>0</v>
          </cell>
          <cell r="DF423">
            <v>0</v>
          </cell>
          <cell r="DG423">
            <v>0</v>
          </cell>
          <cell r="DH423">
            <v>0</v>
          </cell>
          <cell r="DI423">
            <v>0</v>
          </cell>
          <cell r="DJ423">
            <v>0</v>
          </cell>
          <cell r="DK423">
            <v>0</v>
          </cell>
          <cell r="DL423">
            <v>0</v>
          </cell>
          <cell r="DM423">
            <v>0</v>
          </cell>
          <cell r="DN423">
            <v>0</v>
          </cell>
          <cell r="DO423">
            <v>0</v>
          </cell>
          <cell r="DP423">
            <v>0</v>
          </cell>
          <cell r="DQ423">
            <v>0</v>
          </cell>
          <cell r="DR423">
            <v>0</v>
          </cell>
          <cell r="DS423">
            <v>0</v>
          </cell>
          <cell r="DT423">
            <v>0</v>
          </cell>
          <cell r="DU423">
            <v>0</v>
          </cell>
          <cell r="DV423">
            <v>0</v>
          </cell>
          <cell r="DW423">
            <v>0</v>
          </cell>
          <cell r="DX423">
            <v>0</v>
          </cell>
          <cell r="DY423">
            <v>0</v>
          </cell>
          <cell r="DZ423">
            <v>0</v>
          </cell>
          <cell r="EA423">
            <v>0</v>
          </cell>
          <cell r="EB423">
            <v>0</v>
          </cell>
          <cell r="EC423">
            <v>0</v>
          </cell>
          <cell r="ED423">
            <v>0</v>
          </cell>
        </row>
        <row r="424">
          <cell r="F424">
            <v>0</v>
          </cell>
          <cell r="G424">
            <v>0</v>
          </cell>
          <cell r="H424">
            <v>-11.088796000000002</v>
          </cell>
          <cell r="I424">
            <v>-3.4831500000000233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-17.690676000000167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P424">
            <v>0</v>
          </cell>
          <cell r="CQ424">
            <v>0</v>
          </cell>
          <cell r="CR424">
            <v>0</v>
          </cell>
          <cell r="CS424">
            <v>0</v>
          </cell>
          <cell r="CT424">
            <v>0</v>
          </cell>
          <cell r="CU424">
            <v>0</v>
          </cell>
          <cell r="CV424">
            <v>0</v>
          </cell>
          <cell r="CW424">
            <v>0</v>
          </cell>
          <cell r="CX424">
            <v>0</v>
          </cell>
          <cell r="CY424">
            <v>0</v>
          </cell>
          <cell r="CZ424">
            <v>0</v>
          </cell>
          <cell r="DA424">
            <v>0</v>
          </cell>
          <cell r="DB424">
            <v>0</v>
          </cell>
          <cell r="DC424">
            <v>0</v>
          </cell>
          <cell r="DD424">
            <v>0</v>
          </cell>
          <cell r="DE424">
            <v>0</v>
          </cell>
          <cell r="DF424">
            <v>0</v>
          </cell>
          <cell r="DG424">
            <v>0</v>
          </cell>
          <cell r="DH424">
            <v>0</v>
          </cell>
          <cell r="DI424">
            <v>0</v>
          </cell>
          <cell r="DJ424">
            <v>0</v>
          </cell>
          <cell r="DK424">
            <v>0</v>
          </cell>
          <cell r="DL424">
            <v>0</v>
          </cell>
          <cell r="DM424">
            <v>0</v>
          </cell>
          <cell r="DN424">
            <v>0</v>
          </cell>
          <cell r="DO424">
            <v>0</v>
          </cell>
          <cell r="DP424">
            <v>0</v>
          </cell>
          <cell r="DQ424">
            <v>0</v>
          </cell>
          <cell r="DR424">
            <v>0</v>
          </cell>
          <cell r="DS424">
            <v>0</v>
          </cell>
          <cell r="DT424">
            <v>0</v>
          </cell>
          <cell r="DU424">
            <v>0</v>
          </cell>
          <cell r="DV424">
            <v>0</v>
          </cell>
          <cell r="DW424">
            <v>0</v>
          </cell>
          <cell r="DX424">
            <v>0</v>
          </cell>
          <cell r="DY424">
            <v>0</v>
          </cell>
          <cell r="DZ424">
            <v>0</v>
          </cell>
          <cell r="EA424">
            <v>0</v>
          </cell>
          <cell r="EB424">
            <v>0</v>
          </cell>
          <cell r="EC424">
            <v>0</v>
          </cell>
          <cell r="ED424">
            <v>0</v>
          </cell>
        </row>
        <row r="425"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  <cell r="CU425">
            <v>0</v>
          </cell>
          <cell r="CV425">
            <v>0</v>
          </cell>
          <cell r="CW425">
            <v>0</v>
          </cell>
          <cell r="CX425">
            <v>0</v>
          </cell>
          <cell r="CY425">
            <v>0</v>
          </cell>
          <cell r="CZ425">
            <v>0</v>
          </cell>
          <cell r="DA425">
            <v>0</v>
          </cell>
          <cell r="DB425">
            <v>0</v>
          </cell>
          <cell r="DC425">
            <v>0</v>
          </cell>
          <cell r="DD425">
            <v>0</v>
          </cell>
          <cell r="DE425">
            <v>0</v>
          </cell>
          <cell r="DF425">
            <v>0</v>
          </cell>
          <cell r="DG425">
            <v>0</v>
          </cell>
          <cell r="DH425">
            <v>0</v>
          </cell>
          <cell r="DI425">
            <v>0</v>
          </cell>
          <cell r="DJ425">
            <v>0</v>
          </cell>
          <cell r="DK425">
            <v>0</v>
          </cell>
          <cell r="DL425">
            <v>0</v>
          </cell>
          <cell r="DM425">
            <v>0</v>
          </cell>
          <cell r="DN425">
            <v>0</v>
          </cell>
          <cell r="DO425">
            <v>0</v>
          </cell>
          <cell r="DP425">
            <v>0</v>
          </cell>
          <cell r="DQ425">
            <v>0</v>
          </cell>
          <cell r="DR425">
            <v>0</v>
          </cell>
          <cell r="DS425">
            <v>0</v>
          </cell>
          <cell r="DT425">
            <v>0</v>
          </cell>
          <cell r="DU425">
            <v>0</v>
          </cell>
          <cell r="DV425">
            <v>0</v>
          </cell>
          <cell r="DW425">
            <v>0</v>
          </cell>
          <cell r="DX425">
            <v>0</v>
          </cell>
          <cell r="DY425">
            <v>0</v>
          </cell>
          <cell r="DZ425">
            <v>0</v>
          </cell>
          <cell r="EA425">
            <v>0</v>
          </cell>
          <cell r="EB425">
            <v>0</v>
          </cell>
          <cell r="EC425">
            <v>0</v>
          </cell>
          <cell r="ED425">
            <v>0</v>
          </cell>
        </row>
        <row r="426"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  <cell r="CU426">
            <v>0</v>
          </cell>
          <cell r="CV426">
            <v>0</v>
          </cell>
          <cell r="CW426">
            <v>0</v>
          </cell>
          <cell r="CX426">
            <v>0</v>
          </cell>
          <cell r="CY426">
            <v>0</v>
          </cell>
          <cell r="CZ426">
            <v>0</v>
          </cell>
          <cell r="DA426">
            <v>0</v>
          </cell>
          <cell r="DB426">
            <v>0</v>
          </cell>
          <cell r="DC426">
            <v>0</v>
          </cell>
          <cell r="DD426">
            <v>0</v>
          </cell>
          <cell r="DE426">
            <v>0</v>
          </cell>
          <cell r="DF426">
            <v>0</v>
          </cell>
          <cell r="DG426">
            <v>0</v>
          </cell>
          <cell r="DH426">
            <v>0</v>
          </cell>
          <cell r="DI426">
            <v>0</v>
          </cell>
          <cell r="DJ426">
            <v>0</v>
          </cell>
          <cell r="DK426">
            <v>0</v>
          </cell>
          <cell r="DL426">
            <v>0</v>
          </cell>
          <cell r="DM426">
            <v>0</v>
          </cell>
          <cell r="DN426">
            <v>0</v>
          </cell>
          <cell r="DO426">
            <v>0</v>
          </cell>
          <cell r="DP426">
            <v>0</v>
          </cell>
          <cell r="DQ426">
            <v>0</v>
          </cell>
          <cell r="DR426">
            <v>0</v>
          </cell>
          <cell r="DS426">
            <v>0</v>
          </cell>
          <cell r="DT426">
            <v>0</v>
          </cell>
          <cell r="DU426">
            <v>0</v>
          </cell>
          <cell r="DV426">
            <v>0</v>
          </cell>
          <cell r="DW426">
            <v>0</v>
          </cell>
          <cell r="DX426">
            <v>0</v>
          </cell>
          <cell r="DY426">
            <v>0</v>
          </cell>
          <cell r="DZ426">
            <v>0</v>
          </cell>
          <cell r="EA426">
            <v>0</v>
          </cell>
          <cell r="EB426">
            <v>0</v>
          </cell>
          <cell r="EC426">
            <v>0</v>
          </cell>
          <cell r="ED426">
            <v>0</v>
          </cell>
        </row>
        <row r="427"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>
            <v>0</v>
          </cell>
          <cell r="CU427">
            <v>0</v>
          </cell>
          <cell r="CV427">
            <v>0</v>
          </cell>
          <cell r="CW427">
            <v>0</v>
          </cell>
          <cell r="CX427">
            <v>0</v>
          </cell>
          <cell r="CY427">
            <v>0</v>
          </cell>
          <cell r="CZ427">
            <v>0</v>
          </cell>
          <cell r="DA427">
            <v>0</v>
          </cell>
          <cell r="DB427">
            <v>0</v>
          </cell>
          <cell r="DC427">
            <v>0</v>
          </cell>
          <cell r="DD427">
            <v>0</v>
          </cell>
          <cell r="DE427">
            <v>0</v>
          </cell>
          <cell r="DF427">
            <v>0</v>
          </cell>
          <cell r="DG427">
            <v>0</v>
          </cell>
          <cell r="DH427">
            <v>0</v>
          </cell>
          <cell r="DI427">
            <v>0</v>
          </cell>
          <cell r="DJ427">
            <v>0</v>
          </cell>
          <cell r="DK427">
            <v>0</v>
          </cell>
          <cell r="DL427">
            <v>0</v>
          </cell>
          <cell r="DM427">
            <v>0</v>
          </cell>
          <cell r="DN427">
            <v>0</v>
          </cell>
          <cell r="DO427">
            <v>0</v>
          </cell>
          <cell r="DP427">
            <v>0</v>
          </cell>
          <cell r="DQ427">
            <v>0</v>
          </cell>
          <cell r="DR427">
            <v>0</v>
          </cell>
          <cell r="DS427">
            <v>0</v>
          </cell>
          <cell r="DT427">
            <v>0</v>
          </cell>
          <cell r="DU427">
            <v>0</v>
          </cell>
          <cell r="DV427">
            <v>0</v>
          </cell>
          <cell r="DW427">
            <v>0</v>
          </cell>
          <cell r="DX427">
            <v>0</v>
          </cell>
          <cell r="DY427">
            <v>0</v>
          </cell>
          <cell r="DZ427">
            <v>0</v>
          </cell>
          <cell r="EA427">
            <v>0</v>
          </cell>
          <cell r="EB427">
            <v>0</v>
          </cell>
          <cell r="EC427">
            <v>0</v>
          </cell>
          <cell r="ED427">
            <v>0</v>
          </cell>
        </row>
        <row r="428"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P428">
            <v>0</v>
          </cell>
          <cell r="CQ428">
            <v>0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0</v>
          </cell>
          <cell r="CX428">
            <v>0</v>
          </cell>
          <cell r="CY428">
            <v>0</v>
          </cell>
          <cell r="CZ428">
            <v>0</v>
          </cell>
          <cell r="DA428">
            <v>0</v>
          </cell>
          <cell r="DB428">
            <v>0</v>
          </cell>
          <cell r="DC428">
            <v>0</v>
          </cell>
          <cell r="DD428">
            <v>0</v>
          </cell>
          <cell r="DE428">
            <v>0</v>
          </cell>
          <cell r="DF428">
            <v>0</v>
          </cell>
          <cell r="DG428">
            <v>0</v>
          </cell>
          <cell r="DH428">
            <v>0</v>
          </cell>
          <cell r="DI428">
            <v>0</v>
          </cell>
          <cell r="DJ428">
            <v>0</v>
          </cell>
          <cell r="DK428">
            <v>0</v>
          </cell>
          <cell r="DL428">
            <v>0</v>
          </cell>
          <cell r="DM428">
            <v>0</v>
          </cell>
          <cell r="DN428">
            <v>0</v>
          </cell>
          <cell r="DO428">
            <v>0</v>
          </cell>
          <cell r="DP428">
            <v>0</v>
          </cell>
          <cell r="DQ428">
            <v>0</v>
          </cell>
          <cell r="DR428">
            <v>0</v>
          </cell>
          <cell r="DS428">
            <v>0</v>
          </cell>
          <cell r="DT428">
            <v>0</v>
          </cell>
          <cell r="DU428">
            <v>0</v>
          </cell>
          <cell r="DV428">
            <v>0</v>
          </cell>
          <cell r="DW428">
            <v>0</v>
          </cell>
          <cell r="DX428">
            <v>0</v>
          </cell>
          <cell r="DY428">
            <v>0</v>
          </cell>
          <cell r="DZ428">
            <v>0</v>
          </cell>
          <cell r="EA428">
            <v>0</v>
          </cell>
          <cell r="EB428">
            <v>0</v>
          </cell>
          <cell r="EC428">
            <v>0</v>
          </cell>
          <cell r="ED428">
            <v>0</v>
          </cell>
        </row>
        <row r="429"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0</v>
          </cell>
          <cell r="CQ429">
            <v>0</v>
          </cell>
          <cell r="CR429">
            <v>0</v>
          </cell>
          <cell r="CS429">
            <v>0</v>
          </cell>
          <cell r="CT429">
            <v>0</v>
          </cell>
          <cell r="CU429">
            <v>0</v>
          </cell>
          <cell r="CV429">
            <v>0</v>
          </cell>
          <cell r="CW429">
            <v>0</v>
          </cell>
          <cell r="CX429">
            <v>0</v>
          </cell>
          <cell r="CY429">
            <v>0</v>
          </cell>
          <cell r="CZ429">
            <v>0</v>
          </cell>
          <cell r="DA429">
            <v>0</v>
          </cell>
          <cell r="DB429">
            <v>0</v>
          </cell>
          <cell r="DC429">
            <v>0</v>
          </cell>
          <cell r="DD429">
            <v>0</v>
          </cell>
          <cell r="DE429">
            <v>0</v>
          </cell>
          <cell r="DF429">
            <v>0</v>
          </cell>
          <cell r="DG429">
            <v>0</v>
          </cell>
          <cell r="DH429">
            <v>0</v>
          </cell>
          <cell r="DI429">
            <v>0</v>
          </cell>
          <cell r="DJ429">
            <v>0</v>
          </cell>
          <cell r="DK429">
            <v>0</v>
          </cell>
          <cell r="DL429">
            <v>0</v>
          </cell>
          <cell r="DM429">
            <v>0</v>
          </cell>
          <cell r="DN429">
            <v>0</v>
          </cell>
          <cell r="DO429">
            <v>0</v>
          </cell>
          <cell r="DP429">
            <v>0</v>
          </cell>
          <cell r="DQ429">
            <v>0</v>
          </cell>
          <cell r="DR429">
            <v>0</v>
          </cell>
          <cell r="DS429">
            <v>0</v>
          </cell>
          <cell r="DT429">
            <v>0</v>
          </cell>
          <cell r="DU429">
            <v>0</v>
          </cell>
          <cell r="DV429">
            <v>0</v>
          </cell>
          <cell r="DW429">
            <v>0</v>
          </cell>
          <cell r="DX429">
            <v>0</v>
          </cell>
          <cell r="DY429">
            <v>0</v>
          </cell>
          <cell r="DZ429">
            <v>0</v>
          </cell>
          <cell r="EA429">
            <v>0</v>
          </cell>
          <cell r="EB429">
            <v>0</v>
          </cell>
          <cell r="EC429">
            <v>0</v>
          </cell>
          <cell r="ED429">
            <v>0</v>
          </cell>
        </row>
        <row r="430"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  <cell r="BZ430">
            <v>0</v>
          </cell>
          <cell r="CA430">
            <v>0</v>
          </cell>
          <cell r="CB430">
            <v>0</v>
          </cell>
          <cell r="CC430">
            <v>0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P430">
            <v>0</v>
          </cell>
          <cell r="CQ430">
            <v>0</v>
          </cell>
          <cell r="CR430">
            <v>0</v>
          </cell>
          <cell r="CS430">
            <v>0</v>
          </cell>
          <cell r="CT430">
            <v>0</v>
          </cell>
          <cell r="CU430">
            <v>0</v>
          </cell>
          <cell r="CV430">
            <v>0</v>
          </cell>
          <cell r="CW430">
            <v>0</v>
          </cell>
          <cell r="CX430">
            <v>0</v>
          </cell>
          <cell r="CY430">
            <v>0</v>
          </cell>
          <cell r="CZ430">
            <v>0</v>
          </cell>
          <cell r="DA430">
            <v>0</v>
          </cell>
          <cell r="DB430">
            <v>0</v>
          </cell>
          <cell r="DC430">
            <v>0</v>
          </cell>
          <cell r="DD430">
            <v>0</v>
          </cell>
          <cell r="DE430">
            <v>0</v>
          </cell>
          <cell r="DF430">
            <v>0</v>
          </cell>
          <cell r="DG430">
            <v>0</v>
          </cell>
          <cell r="DH430">
            <v>0</v>
          </cell>
          <cell r="DI430">
            <v>0</v>
          </cell>
          <cell r="DJ430">
            <v>0</v>
          </cell>
          <cell r="DK430">
            <v>0</v>
          </cell>
          <cell r="DL430">
            <v>0</v>
          </cell>
          <cell r="DM430">
            <v>0</v>
          </cell>
          <cell r="DN430">
            <v>0</v>
          </cell>
          <cell r="DO430">
            <v>0</v>
          </cell>
          <cell r="DP430">
            <v>0</v>
          </cell>
          <cell r="DQ430">
            <v>0</v>
          </cell>
          <cell r="DR430">
            <v>0</v>
          </cell>
          <cell r="DS430">
            <v>0</v>
          </cell>
          <cell r="DT430">
            <v>0</v>
          </cell>
          <cell r="DU430">
            <v>0</v>
          </cell>
          <cell r="DV430">
            <v>0</v>
          </cell>
          <cell r="DW430">
            <v>0</v>
          </cell>
          <cell r="DX430">
            <v>0</v>
          </cell>
          <cell r="DY430">
            <v>0</v>
          </cell>
          <cell r="DZ430">
            <v>0</v>
          </cell>
          <cell r="EA430">
            <v>0</v>
          </cell>
          <cell r="EB430">
            <v>0</v>
          </cell>
          <cell r="EC430">
            <v>0</v>
          </cell>
          <cell r="ED430">
            <v>0</v>
          </cell>
        </row>
        <row r="431"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  <cell r="BZ431">
            <v>0</v>
          </cell>
          <cell r="CA431">
            <v>0</v>
          </cell>
          <cell r="CB431">
            <v>0</v>
          </cell>
          <cell r="CC431">
            <v>0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P431">
            <v>0</v>
          </cell>
          <cell r="CQ431">
            <v>0</v>
          </cell>
          <cell r="CR431">
            <v>0</v>
          </cell>
          <cell r="CS431">
            <v>0</v>
          </cell>
          <cell r="CT431">
            <v>0</v>
          </cell>
          <cell r="CU431">
            <v>0</v>
          </cell>
          <cell r="CV431">
            <v>0</v>
          </cell>
          <cell r="CW431">
            <v>0</v>
          </cell>
          <cell r="CX431">
            <v>0</v>
          </cell>
          <cell r="CY431">
            <v>0</v>
          </cell>
          <cell r="CZ431">
            <v>0</v>
          </cell>
          <cell r="DA431">
            <v>0</v>
          </cell>
          <cell r="DB431">
            <v>0</v>
          </cell>
          <cell r="DC431">
            <v>0</v>
          </cell>
          <cell r="DD431">
            <v>0</v>
          </cell>
          <cell r="DE431">
            <v>0</v>
          </cell>
          <cell r="DF431">
            <v>0</v>
          </cell>
          <cell r="DG431">
            <v>0</v>
          </cell>
          <cell r="DH431">
            <v>0</v>
          </cell>
          <cell r="DI431">
            <v>0</v>
          </cell>
          <cell r="DJ431">
            <v>0</v>
          </cell>
          <cell r="DK431">
            <v>0</v>
          </cell>
          <cell r="DL431">
            <v>0</v>
          </cell>
          <cell r="DM431">
            <v>0</v>
          </cell>
          <cell r="DN431">
            <v>0</v>
          </cell>
          <cell r="DO431">
            <v>0</v>
          </cell>
          <cell r="DP431">
            <v>0</v>
          </cell>
          <cell r="DQ431">
            <v>0</v>
          </cell>
          <cell r="DR431">
            <v>0</v>
          </cell>
          <cell r="DS431">
            <v>0</v>
          </cell>
          <cell r="DT431">
            <v>0</v>
          </cell>
          <cell r="DU431">
            <v>0</v>
          </cell>
          <cell r="DV431">
            <v>0</v>
          </cell>
          <cell r="DW431">
            <v>0</v>
          </cell>
          <cell r="DX431">
            <v>0</v>
          </cell>
          <cell r="DY431">
            <v>0</v>
          </cell>
          <cell r="DZ431">
            <v>0</v>
          </cell>
          <cell r="EA431">
            <v>0</v>
          </cell>
          <cell r="EB431">
            <v>0</v>
          </cell>
          <cell r="EC431">
            <v>0</v>
          </cell>
          <cell r="ED431">
            <v>0</v>
          </cell>
        </row>
        <row r="432"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  <cell r="BZ432">
            <v>0</v>
          </cell>
          <cell r="CA432">
            <v>0</v>
          </cell>
          <cell r="CB432">
            <v>0</v>
          </cell>
          <cell r="CC432">
            <v>0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P432">
            <v>0</v>
          </cell>
          <cell r="CQ432">
            <v>0</v>
          </cell>
          <cell r="CR432">
            <v>0</v>
          </cell>
          <cell r="CS432">
            <v>0</v>
          </cell>
          <cell r="CT432">
            <v>0</v>
          </cell>
          <cell r="CU432">
            <v>0</v>
          </cell>
          <cell r="CV432">
            <v>0</v>
          </cell>
          <cell r="CW432">
            <v>0</v>
          </cell>
          <cell r="CX432">
            <v>0</v>
          </cell>
          <cell r="CY432">
            <v>0</v>
          </cell>
          <cell r="CZ432">
            <v>0</v>
          </cell>
          <cell r="DA432">
            <v>0</v>
          </cell>
          <cell r="DB432">
            <v>0</v>
          </cell>
          <cell r="DC432">
            <v>0</v>
          </cell>
          <cell r="DD432">
            <v>0</v>
          </cell>
          <cell r="DE432">
            <v>0</v>
          </cell>
          <cell r="DF432">
            <v>0</v>
          </cell>
          <cell r="DG432">
            <v>0</v>
          </cell>
          <cell r="DH432">
            <v>0</v>
          </cell>
          <cell r="DI432">
            <v>0</v>
          </cell>
          <cell r="DJ432">
            <v>0</v>
          </cell>
          <cell r="DK432">
            <v>0</v>
          </cell>
          <cell r="DL432">
            <v>0</v>
          </cell>
          <cell r="DM432">
            <v>0</v>
          </cell>
          <cell r="DN432">
            <v>0</v>
          </cell>
          <cell r="DO432">
            <v>0</v>
          </cell>
          <cell r="DP432">
            <v>0</v>
          </cell>
          <cell r="DQ432">
            <v>0</v>
          </cell>
          <cell r="DR432">
            <v>0</v>
          </cell>
          <cell r="DS432">
            <v>0</v>
          </cell>
          <cell r="DT432">
            <v>0</v>
          </cell>
          <cell r="DU432">
            <v>0</v>
          </cell>
          <cell r="DV432">
            <v>0</v>
          </cell>
          <cell r="DW432">
            <v>0</v>
          </cell>
          <cell r="DX432">
            <v>0</v>
          </cell>
          <cell r="DY432">
            <v>0</v>
          </cell>
          <cell r="DZ432">
            <v>0</v>
          </cell>
          <cell r="EA432">
            <v>0</v>
          </cell>
          <cell r="EB432">
            <v>0</v>
          </cell>
          <cell r="EC432">
            <v>0</v>
          </cell>
          <cell r="ED432">
            <v>0</v>
          </cell>
        </row>
        <row r="433"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  <cell r="BZ433">
            <v>0</v>
          </cell>
          <cell r="CA433">
            <v>0</v>
          </cell>
          <cell r="CB433">
            <v>0</v>
          </cell>
          <cell r="CC433">
            <v>0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P433">
            <v>0</v>
          </cell>
          <cell r="CQ433">
            <v>0</v>
          </cell>
          <cell r="CR433">
            <v>0</v>
          </cell>
          <cell r="CS433">
            <v>0</v>
          </cell>
          <cell r="CT433">
            <v>0</v>
          </cell>
          <cell r="CU433">
            <v>0</v>
          </cell>
          <cell r="CV433">
            <v>0</v>
          </cell>
          <cell r="CW433">
            <v>0</v>
          </cell>
          <cell r="CX433">
            <v>0</v>
          </cell>
          <cell r="CY433">
            <v>0</v>
          </cell>
          <cell r="CZ433">
            <v>0</v>
          </cell>
          <cell r="DA433">
            <v>0</v>
          </cell>
          <cell r="DB433">
            <v>0</v>
          </cell>
          <cell r="DC433">
            <v>0</v>
          </cell>
          <cell r="DD433">
            <v>0</v>
          </cell>
          <cell r="DE433">
            <v>0</v>
          </cell>
          <cell r="DF433">
            <v>0</v>
          </cell>
          <cell r="DG433">
            <v>0</v>
          </cell>
          <cell r="DH433">
            <v>0</v>
          </cell>
          <cell r="DI433">
            <v>0</v>
          </cell>
          <cell r="DJ433">
            <v>0</v>
          </cell>
          <cell r="DK433">
            <v>0</v>
          </cell>
          <cell r="DL433">
            <v>0</v>
          </cell>
          <cell r="DM433">
            <v>0</v>
          </cell>
          <cell r="DN433">
            <v>0</v>
          </cell>
          <cell r="DO433">
            <v>0</v>
          </cell>
          <cell r="DP433">
            <v>0</v>
          </cell>
          <cell r="DQ433">
            <v>0</v>
          </cell>
          <cell r="DR433">
            <v>0</v>
          </cell>
          <cell r="DS433">
            <v>0</v>
          </cell>
          <cell r="DT433">
            <v>0</v>
          </cell>
          <cell r="DU433">
            <v>0</v>
          </cell>
          <cell r="DV433">
            <v>0</v>
          </cell>
          <cell r="DW433">
            <v>0</v>
          </cell>
          <cell r="DX433">
            <v>0</v>
          </cell>
          <cell r="DY433">
            <v>0</v>
          </cell>
          <cell r="DZ433">
            <v>0</v>
          </cell>
          <cell r="EA433">
            <v>0</v>
          </cell>
          <cell r="EB433">
            <v>0</v>
          </cell>
          <cell r="EC433">
            <v>0</v>
          </cell>
          <cell r="ED433">
            <v>0</v>
          </cell>
        </row>
        <row r="434"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  <cell r="BZ434">
            <v>0</v>
          </cell>
          <cell r="CA434">
            <v>0</v>
          </cell>
          <cell r="CB434">
            <v>0</v>
          </cell>
          <cell r="CC434">
            <v>0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P434">
            <v>0</v>
          </cell>
          <cell r="CQ434">
            <v>0</v>
          </cell>
          <cell r="CR434">
            <v>0</v>
          </cell>
          <cell r="CS434">
            <v>0</v>
          </cell>
          <cell r="CT434">
            <v>0</v>
          </cell>
          <cell r="CU434">
            <v>0</v>
          </cell>
          <cell r="CV434">
            <v>0</v>
          </cell>
          <cell r="CW434">
            <v>0</v>
          </cell>
          <cell r="CX434">
            <v>0</v>
          </cell>
          <cell r="CY434">
            <v>0</v>
          </cell>
          <cell r="CZ434">
            <v>0</v>
          </cell>
          <cell r="DA434">
            <v>0</v>
          </cell>
          <cell r="DB434">
            <v>0</v>
          </cell>
          <cell r="DC434">
            <v>0</v>
          </cell>
          <cell r="DD434">
            <v>0</v>
          </cell>
          <cell r="DE434">
            <v>0</v>
          </cell>
          <cell r="DF434">
            <v>0</v>
          </cell>
          <cell r="DG434">
            <v>0</v>
          </cell>
          <cell r="DH434">
            <v>0</v>
          </cell>
          <cell r="DI434">
            <v>0</v>
          </cell>
          <cell r="DJ434">
            <v>0</v>
          </cell>
          <cell r="DK434">
            <v>0</v>
          </cell>
          <cell r="DL434">
            <v>0</v>
          </cell>
          <cell r="DM434">
            <v>0</v>
          </cell>
          <cell r="DN434">
            <v>0</v>
          </cell>
          <cell r="DO434">
            <v>0</v>
          </cell>
          <cell r="DP434">
            <v>0</v>
          </cell>
          <cell r="DQ434">
            <v>0</v>
          </cell>
          <cell r="DR434">
            <v>0</v>
          </cell>
          <cell r="DS434">
            <v>0</v>
          </cell>
          <cell r="DT434">
            <v>0</v>
          </cell>
          <cell r="DU434">
            <v>0</v>
          </cell>
          <cell r="DV434">
            <v>0</v>
          </cell>
          <cell r="DW434">
            <v>0</v>
          </cell>
          <cell r="DX434">
            <v>0</v>
          </cell>
          <cell r="DY434">
            <v>0</v>
          </cell>
          <cell r="DZ434">
            <v>0</v>
          </cell>
          <cell r="EA434">
            <v>0</v>
          </cell>
          <cell r="EB434">
            <v>0</v>
          </cell>
          <cell r="EC434">
            <v>0</v>
          </cell>
          <cell r="ED434">
            <v>0</v>
          </cell>
        </row>
        <row r="435"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0</v>
          </cell>
          <cell r="CB435">
            <v>0</v>
          </cell>
          <cell r="CC435">
            <v>0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P435">
            <v>0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Y435">
            <v>0</v>
          </cell>
          <cell r="CZ435">
            <v>0</v>
          </cell>
          <cell r="DA435">
            <v>0</v>
          </cell>
          <cell r="DB435">
            <v>0</v>
          </cell>
          <cell r="DC435">
            <v>0</v>
          </cell>
          <cell r="DD435">
            <v>0</v>
          </cell>
          <cell r="DE435">
            <v>0</v>
          </cell>
          <cell r="DF435">
            <v>0</v>
          </cell>
          <cell r="DG435">
            <v>0</v>
          </cell>
          <cell r="DH435">
            <v>0</v>
          </cell>
          <cell r="DI435">
            <v>0</v>
          </cell>
          <cell r="DJ435">
            <v>0</v>
          </cell>
          <cell r="DK435">
            <v>0</v>
          </cell>
          <cell r="DL435">
            <v>0</v>
          </cell>
          <cell r="DM435">
            <v>0</v>
          </cell>
          <cell r="DN435">
            <v>0</v>
          </cell>
          <cell r="DO435">
            <v>0</v>
          </cell>
          <cell r="DP435">
            <v>0</v>
          </cell>
          <cell r="DQ435">
            <v>0</v>
          </cell>
          <cell r="DR435">
            <v>0</v>
          </cell>
          <cell r="DS435">
            <v>0</v>
          </cell>
          <cell r="DT435">
            <v>0</v>
          </cell>
          <cell r="DU435">
            <v>0</v>
          </cell>
          <cell r="DV435">
            <v>0</v>
          </cell>
          <cell r="DW435">
            <v>0</v>
          </cell>
          <cell r="DX435">
            <v>0</v>
          </cell>
          <cell r="DY435">
            <v>0</v>
          </cell>
          <cell r="DZ435">
            <v>0</v>
          </cell>
          <cell r="EA435">
            <v>0</v>
          </cell>
          <cell r="EB435">
            <v>0</v>
          </cell>
          <cell r="EC435">
            <v>0</v>
          </cell>
          <cell r="ED435">
            <v>0</v>
          </cell>
        </row>
        <row r="436"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P436">
            <v>0</v>
          </cell>
          <cell r="CQ436">
            <v>0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0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  <cell r="DD436">
            <v>0</v>
          </cell>
          <cell r="DE436">
            <v>0</v>
          </cell>
          <cell r="DF436">
            <v>0</v>
          </cell>
          <cell r="DG436">
            <v>0</v>
          </cell>
          <cell r="DH436">
            <v>0</v>
          </cell>
          <cell r="DI436">
            <v>0</v>
          </cell>
          <cell r="DJ436">
            <v>0</v>
          </cell>
          <cell r="DK436">
            <v>0</v>
          </cell>
          <cell r="DL436">
            <v>0</v>
          </cell>
          <cell r="DM436">
            <v>0</v>
          </cell>
          <cell r="DN436">
            <v>0</v>
          </cell>
          <cell r="DO436">
            <v>0</v>
          </cell>
          <cell r="DP436">
            <v>0</v>
          </cell>
          <cell r="DQ436">
            <v>0</v>
          </cell>
          <cell r="DR436">
            <v>0</v>
          </cell>
          <cell r="DS436">
            <v>0</v>
          </cell>
          <cell r="DT436">
            <v>0</v>
          </cell>
          <cell r="DU436">
            <v>0</v>
          </cell>
          <cell r="DV436">
            <v>0</v>
          </cell>
          <cell r="DW436">
            <v>0</v>
          </cell>
          <cell r="DX436">
            <v>0</v>
          </cell>
          <cell r="DY436">
            <v>0</v>
          </cell>
          <cell r="DZ436">
            <v>0</v>
          </cell>
          <cell r="EA436">
            <v>0</v>
          </cell>
          <cell r="EB436">
            <v>0</v>
          </cell>
          <cell r="EC436">
            <v>0</v>
          </cell>
          <cell r="ED436">
            <v>0</v>
          </cell>
        </row>
        <row r="437"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0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0</v>
          </cell>
          <cell r="DA437">
            <v>0</v>
          </cell>
          <cell r="DB437">
            <v>0</v>
          </cell>
          <cell r="DC437">
            <v>0</v>
          </cell>
          <cell r="DD437">
            <v>0</v>
          </cell>
          <cell r="DE437">
            <v>0</v>
          </cell>
          <cell r="DF437">
            <v>0</v>
          </cell>
          <cell r="DG437">
            <v>0</v>
          </cell>
          <cell r="DH437">
            <v>0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M437">
            <v>0</v>
          </cell>
          <cell r="DN437">
            <v>0</v>
          </cell>
          <cell r="DO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0</v>
          </cell>
          <cell r="DU437">
            <v>0</v>
          </cell>
          <cell r="DV437">
            <v>0</v>
          </cell>
          <cell r="DW437">
            <v>0</v>
          </cell>
          <cell r="DX437">
            <v>0</v>
          </cell>
          <cell r="DY437">
            <v>0</v>
          </cell>
          <cell r="DZ437">
            <v>0</v>
          </cell>
          <cell r="EA437">
            <v>0</v>
          </cell>
          <cell r="EB437">
            <v>0</v>
          </cell>
          <cell r="EC437">
            <v>0</v>
          </cell>
          <cell r="ED437">
            <v>0</v>
          </cell>
        </row>
        <row r="438"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0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P438">
            <v>0</v>
          </cell>
          <cell r="CQ438">
            <v>0</v>
          </cell>
          <cell r="CR438">
            <v>0</v>
          </cell>
          <cell r="CS438">
            <v>0</v>
          </cell>
          <cell r="CT438">
            <v>0</v>
          </cell>
          <cell r="CU438">
            <v>0</v>
          </cell>
          <cell r="CV438">
            <v>0</v>
          </cell>
          <cell r="CW438">
            <v>0</v>
          </cell>
          <cell r="CX438">
            <v>0</v>
          </cell>
          <cell r="CY438">
            <v>0</v>
          </cell>
          <cell r="CZ438">
            <v>0</v>
          </cell>
          <cell r="DA438">
            <v>0</v>
          </cell>
          <cell r="DB438">
            <v>0</v>
          </cell>
          <cell r="DC438">
            <v>0</v>
          </cell>
          <cell r="DD438">
            <v>0</v>
          </cell>
          <cell r="DE438">
            <v>0</v>
          </cell>
          <cell r="DF438">
            <v>0</v>
          </cell>
          <cell r="DG438">
            <v>0</v>
          </cell>
          <cell r="DH438">
            <v>0</v>
          </cell>
          <cell r="DI438">
            <v>0</v>
          </cell>
          <cell r="DJ438">
            <v>0</v>
          </cell>
          <cell r="DK438">
            <v>0</v>
          </cell>
          <cell r="DL438">
            <v>0</v>
          </cell>
          <cell r="DM438">
            <v>0</v>
          </cell>
          <cell r="DN438">
            <v>0</v>
          </cell>
          <cell r="DO438">
            <v>0</v>
          </cell>
          <cell r="DP438">
            <v>0</v>
          </cell>
          <cell r="DQ438">
            <v>0</v>
          </cell>
          <cell r="DR438">
            <v>0</v>
          </cell>
          <cell r="DS438">
            <v>0</v>
          </cell>
          <cell r="DT438">
            <v>0</v>
          </cell>
          <cell r="DU438">
            <v>0</v>
          </cell>
          <cell r="DV438">
            <v>0</v>
          </cell>
          <cell r="DW438">
            <v>0</v>
          </cell>
          <cell r="DX438">
            <v>0</v>
          </cell>
          <cell r="DY438">
            <v>0</v>
          </cell>
          <cell r="DZ438">
            <v>0</v>
          </cell>
          <cell r="EA438">
            <v>0</v>
          </cell>
          <cell r="EB438">
            <v>0</v>
          </cell>
          <cell r="EC438">
            <v>0</v>
          </cell>
          <cell r="ED438">
            <v>0</v>
          </cell>
        </row>
        <row r="439"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  <cell r="BZ439">
            <v>0</v>
          </cell>
          <cell r="CA439">
            <v>0</v>
          </cell>
          <cell r="CB439">
            <v>0</v>
          </cell>
          <cell r="CC439">
            <v>0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P439">
            <v>0</v>
          </cell>
          <cell r="CQ439">
            <v>0</v>
          </cell>
          <cell r="CR439">
            <v>0</v>
          </cell>
          <cell r="CS439">
            <v>0</v>
          </cell>
          <cell r="CT439">
            <v>0</v>
          </cell>
          <cell r="CU439">
            <v>0</v>
          </cell>
          <cell r="CV439">
            <v>0</v>
          </cell>
          <cell r="CW439">
            <v>0</v>
          </cell>
          <cell r="CX439">
            <v>0</v>
          </cell>
          <cell r="CY439">
            <v>0</v>
          </cell>
          <cell r="CZ439">
            <v>0</v>
          </cell>
          <cell r="DA439">
            <v>0</v>
          </cell>
          <cell r="DB439">
            <v>0</v>
          </cell>
          <cell r="DC439">
            <v>0</v>
          </cell>
          <cell r="DD439">
            <v>0</v>
          </cell>
          <cell r="DE439">
            <v>0</v>
          </cell>
          <cell r="DF439">
            <v>0</v>
          </cell>
          <cell r="DG439">
            <v>0</v>
          </cell>
          <cell r="DH439">
            <v>0</v>
          </cell>
          <cell r="DI439">
            <v>0</v>
          </cell>
          <cell r="DJ439">
            <v>0</v>
          </cell>
          <cell r="DK439">
            <v>0</v>
          </cell>
          <cell r="DL439">
            <v>0</v>
          </cell>
          <cell r="DM439">
            <v>0</v>
          </cell>
          <cell r="DN439">
            <v>0</v>
          </cell>
          <cell r="DO439">
            <v>0</v>
          </cell>
          <cell r="DP439">
            <v>0</v>
          </cell>
          <cell r="DQ439">
            <v>0</v>
          </cell>
          <cell r="DR439">
            <v>0</v>
          </cell>
          <cell r="DS439">
            <v>0</v>
          </cell>
          <cell r="DT439">
            <v>0</v>
          </cell>
          <cell r="DU439">
            <v>0</v>
          </cell>
          <cell r="DV439">
            <v>0</v>
          </cell>
          <cell r="DW439">
            <v>0</v>
          </cell>
          <cell r="DX439">
            <v>0</v>
          </cell>
          <cell r="DY439">
            <v>0</v>
          </cell>
          <cell r="DZ439">
            <v>0</v>
          </cell>
          <cell r="EA439">
            <v>0</v>
          </cell>
          <cell r="EB439">
            <v>0</v>
          </cell>
          <cell r="EC439">
            <v>0</v>
          </cell>
          <cell r="ED439">
            <v>0</v>
          </cell>
        </row>
        <row r="440">
          <cell r="F440">
            <v>-54.216458000009879</v>
          </cell>
          <cell r="G440">
            <v>-33.847404300002381</v>
          </cell>
          <cell r="H440">
            <v>10.426026000001002</v>
          </cell>
          <cell r="I440">
            <v>-14.581372000000556</v>
          </cell>
          <cell r="J440">
            <v>15.277517499998794</v>
          </cell>
          <cell r="K440">
            <v>-36.657344999999623</v>
          </cell>
          <cell r="L440">
            <v>-3.0684963000021526</v>
          </cell>
          <cell r="M440">
            <v>-9.6507860000019718</v>
          </cell>
          <cell r="N440">
            <v>-24.885514399997192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  <cell r="BZ440">
            <v>0</v>
          </cell>
          <cell r="CA440">
            <v>0</v>
          </cell>
          <cell r="CB440">
            <v>0</v>
          </cell>
          <cell r="CC440">
            <v>0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P440">
            <v>0</v>
          </cell>
          <cell r="CQ440">
            <v>0</v>
          </cell>
          <cell r="CR440">
            <v>0</v>
          </cell>
          <cell r="CS440">
            <v>0</v>
          </cell>
          <cell r="CT440">
            <v>0</v>
          </cell>
          <cell r="CU440">
            <v>0</v>
          </cell>
          <cell r="CV440">
            <v>0</v>
          </cell>
          <cell r="CW440">
            <v>0</v>
          </cell>
          <cell r="CX440">
            <v>0</v>
          </cell>
          <cell r="CY440">
            <v>0</v>
          </cell>
          <cell r="CZ440">
            <v>0</v>
          </cell>
          <cell r="DA440">
            <v>0</v>
          </cell>
          <cell r="DB440">
            <v>0</v>
          </cell>
          <cell r="DC440">
            <v>0</v>
          </cell>
          <cell r="DD440">
            <v>0</v>
          </cell>
          <cell r="DE440">
            <v>0</v>
          </cell>
          <cell r="DF440">
            <v>0</v>
          </cell>
          <cell r="DG440">
            <v>0</v>
          </cell>
          <cell r="DH440">
            <v>0</v>
          </cell>
          <cell r="DI440">
            <v>0</v>
          </cell>
          <cell r="DJ440">
            <v>0</v>
          </cell>
          <cell r="DK440">
            <v>0</v>
          </cell>
          <cell r="DL440">
            <v>0</v>
          </cell>
          <cell r="DM440">
            <v>0</v>
          </cell>
          <cell r="DN440">
            <v>0</v>
          </cell>
          <cell r="DO440">
            <v>0</v>
          </cell>
          <cell r="DP440">
            <v>0</v>
          </cell>
          <cell r="DQ440">
            <v>0</v>
          </cell>
          <cell r="DR440">
            <v>0</v>
          </cell>
          <cell r="DS440">
            <v>0</v>
          </cell>
          <cell r="DT440">
            <v>0</v>
          </cell>
          <cell r="DU440">
            <v>0</v>
          </cell>
          <cell r="DV440">
            <v>0</v>
          </cell>
          <cell r="DW440">
            <v>0</v>
          </cell>
          <cell r="DX440">
            <v>0</v>
          </cell>
          <cell r="DY440">
            <v>0</v>
          </cell>
          <cell r="DZ440">
            <v>0</v>
          </cell>
          <cell r="EA440">
            <v>0</v>
          </cell>
          <cell r="EB440">
            <v>0</v>
          </cell>
          <cell r="EC440">
            <v>0</v>
          </cell>
          <cell r="ED440">
            <v>0</v>
          </cell>
        </row>
        <row r="441"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P441">
            <v>0</v>
          </cell>
          <cell r="CQ441">
            <v>0</v>
          </cell>
          <cell r="CR441">
            <v>0</v>
          </cell>
          <cell r="CS441">
            <v>0</v>
          </cell>
          <cell r="CT441">
            <v>0</v>
          </cell>
          <cell r="CU441">
            <v>0</v>
          </cell>
          <cell r="CV441">
            <v>0</v>
          </cell>
          <cell r="CW441">
            <v>0</v>
          </cell>
          <cell r="CX441">
            <v>0</v>
          </cell>
          <cell r="CY441">
            <v>0</v>
          </cell>
          <cell r="CZ441">
            <v>0</v>
          </cell>
          <cell r="DA441">
            <v>0</v>
          </cell>
          <cell r="DB441">
            <v>0</v>
          </cell>
          <cell r="DC441">
            <v>0</v>
          </cell>
          <cell r="DD441">
            <v>0</v>
          </cell>
          <cell r="DE441">
            <v>0</v>
          </cell>
          <cell r="DF441">
            <v>0</v>
          </cell>
          <cell r="DG441">
            <v>0</v>
          </cell>
          <cell r="DH441">
            <v>0</v>
          </cell>
          <cell r="DI441">
            <v>0</v>
          </cell>
          <cell r="DJ441">
            <v>0</v>
          </cell>
          <cell r="DK441">
            <v>0</v>
          </cell>
          <cell r="DL441">
            <v>0</v>
          </cell>
          <cell r="DM441">
            <v>0</v>
          </cell>
          <cell r="DN441">
            <v>0</v>
          </cell>
          <cell r="DO441">
            <v>0</v>
          </cell>
          <cell r="DP441">
            <v>0</v>
          </cell>
          <cell r="DQ441">
            <v>0</v>
          </cell>
          <cell r="DR441">
            <v>0</v>
          </cell>
          <cell r="DS441">
            <v>0</v>
          </cell>
          <cell r="DT441">
            <v>0</v>
          </cell>
          <cell r="DU441">
            <v>0</v>
          </cell>
          <cell r="DV441">
            <v>0</v>
          </cell>
          <cell r="DW441">
            <v>0</v>
          </cell>
          <cell r="DX441">
            <v>0</v>
          </cell>
          <cell r="DY441">
            <v>0</v>
          </cell>
          <cell r="DZ441">
            <v>0</v>
          </cell>
          <cell r="EA441">
            <v>0</v>
          </cell>
          <cell r="EB441">
            <v>0</v>
          </cell>
          <cell r="EC441">
            <v>0</v>
          </cell>
          <cell r="ED441">
            <v>0</v>
          </cell>
        </row>
        <row r="443"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P443">
            <v>0</v>
          </cell>
          <cell r="CQ443">
            <v>0</v>
          </cell>
          <cell r="CR443">
            <v>0</v>
          </cell>
          <cell r="CS443">
            <v>0</v>
          </cell>
          <cell r="CT443">
            <v>0</v>
          </cell>
          <cell r="CU443">
            <v>0</v>
          </cell>
          <cell r="CV443">
            <v>0</v>
          </cell>
          <cell r="CW443">
            <v>0</v>
          </cell>
          <cell r="CX443">
            <v>0</v>
          </cell>
          <cell r="CY443">
            <v>0</v>
          </cell>
          <cell r="CZ443">
            <v>0</v>
          </cell>
          <cell r="DA443">
            <v>0</v>
          </cell>
          <cell r="DB443">
            <v>0</v>
          </cell>
          <cell r="DC443">
            <v>0</v>
          </cell>
          <cell r="DD443">
            <v>0</v>
          </cell>
          <cell r="DE443">
            <v>0</v>
          </cell>
          <cell r="DF443">
            <v>0</v>
          </cell>
          <cell r="DG443">
            <v>0</v>
          </cell>
          <cell r="DH443">
            <v>0</v>
          </cell>
          <cell r="DI443">
            <v>0</v>
          </cell>
          <cell r="DJ443">
            <v>0</v>
          </cell>
          <cell r="DK443">
            <v>0</v>
          </cell>
          <cell r="DL443">
            <v>0</v>
          </cell>
          <cell r="DM443">
            <v>0</v>
          </cell>
          <cell r="DN443">
            <v>0</v>
          </cell>
          <cell r="DO443">
            <v>0</v>
          </cell>
          <cell r="DP443">
            <v>0</v>
          </cell>
          <cell r="DQ443">
            <v>0</v>
          </cell>
          <cell r="DR443">
            <v>0</v>
          </cell>
          <cell r="DS443">
            <v>0</v>
          </cell>
          <cell r="DT443">
            <v>0</v>
          </cell>
          <cell r="DU443">
            <v>0</v>
          </cell>
          <cell r="DV443">
            <v>0</v>
          </cell>
          <cell r="DW443">
            <v>0</v>
          </cell>
          <cell r="DX443">
            <v>0</v>
          </cell>
          <cell r="DY443">
            <v>0</v>
          </cell>
          <cell r="DZ443">
            <v>0</v>
          </cell>
          <cell r="EA443">
            <v>0</v>
          </cell>
          <cell r="EB443">
            <v>0</v>
          </cell>
          <cell r="EC443">
            <v>0</v>
          </cell>
          <cell r="ED443">
            <v>0</v>
          </cell>
        </row>
        <row r="444"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  <cell r="BZ444">
            <v>0</v>
          </cell>
          <cell r="CA444">
            <v>0</v>
          </cell>
          <cell r="CB444">
            <v>0</v>
          </cell>
          <cell r="CC444">
            <v>0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P444">
            <v>0</v>
          </cell>
          <cell r="CQ444">
            <v>0</v>
          </cell>
          <cell r="CR444">
            <v>0</v>
          </cell>
          <cell r="CS444">
            <v>0</v>
          </cell>
          <cell r="CT444">
            <v>0</v>
          </cell>
          <cell r="CU444">
            <v>0</v>
          </cell>
          <cell r="CV444">
            <v>0</v>
          </cell>
          <cell r="CW444">
            <v>0</v>
          </cell>
          <cell r="CX444">
            <v>0</v>
          </cell>
          <cell r="CY444">
            <v>0</v>
          </cell>
          <cell r="CZ444">
            <v>0</v>
          </cell>
          <cell r="DA444">
            <v>0</v>
          </cell>
          <cell r="DB444">
            <v>0</v>
          </cell>
          <cell r="DC444">
            <v>0</v>
          </cell>
          <cell r="DD444">
            <v>0</v>
          </cell>
          <cell r="DE444">
            <v>0</v>
          </cell>
          <cell r="DF444">
            <v>0</v>
          </cell>
          <cell r="DG444">
            <v>0</v>
          </cell>
          <cell r="DH444">
            <v>0</v>
          </cell>
          <cell r="DI444">
            <v>0</v>
          </cell>
          <cell r="DJ444">
            <v>0</v>
          </cell>
          <cell r="DK444">
            <v>0</v>
          </cell>
          <cell r="DL444">
            <v>0</v>
          </cell>
          <cell r="DM444">
            <v>0</v>
          </cell>
          <cell r="DN444">
            <v>0</v>
          </cell>
          <cell r="DO444">
            <v>0</v>
          </cell>
          <cell r="DP444">
            <v>0</v>
          </cell>
          <cell r="DQ444">
            <v>0</v>
          </cell>
          <cell r="DR444">
            <v>0</v>
          </cell>
          <cell r="DS444">
            <v>0</v>
          </cell>
          <cell r="DT444">
            <v>0</v>
          </cell>
          <cell r="DU444">
            <v>0</v>
          </cell>
          <cell r="DV444">
            <v>0</v>
          </cell>
          <cell r="DW444">
            <v>0</v>
          </cell>
          <cell r="DX444">
            <v>0</v>
          </cell>
          <cell r="DY444">
            <v>0</v>
          </cell>
          <cell r="DZ444">
            <v>0</v>
          </cell>
          <cell r="EA444">
            <v>0</v>
          </cell>
          <cell r="EB444">
            <v>0</v>
          </cell>
          <cell r="EC444">
            <v>0</v>
          </cell>
          <cell r="ED444">
            <v>0</v>
          </cell>
        </row>
        <row r="445"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P445">
            <v>0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  <cell r="DB445">
            <v>0</v>
          </cell>
          <cell r="DC445">
            <v>0</v>
          </cell>
          <cell r="DD445">
            <v>0</v>
          </cell>
          <cell r="DE445">
            <v>0</v>
          </cell>
          <cell r="DF445">
            <v>0</v>
          </cell>
          <cell r="DG445">
            <v>0</v>
          </cell>
          <cell r="DH445">
            <v>0</v>
          </cell>
          <cell r="DI445">
            <v>0</v>
          </cell>
          <cell r="DJ445">
            <v>0</v>
          </cell>
          <cell r="DK445">
            <v>0</v>
          </cell>
          <cell r="DL445">
            <v>0</v>
          </cell>
          <cell r="DM445">
            <v>0</v>
          </cell>
          <cell r="DN445">
            <v>0</v>
          </cell>
          <cell r="DO445">
            <v>0</v>
          </cell>
          <cell r="DP445">
            <v>0</v>
          </cell>
          <cell r="DQ445">
            <v>0</v>
          </cell>
          <cell r="DR445">
            <v>0</v>
          </cell>
          <cell r="DS445">
            <v>0</v>
          </cell>
          <cell r="DT445">
            <v>0</v>
          </cell>
          <cell r="DU445">
            <v>0</v>
          </cell>
          <cell r="DV445">
            <v>0</v>
          </cell>
          <cell r="DW445">
            <v>0</v>
          </cell>
          <cell r="DX445">
            <v>0</v>
          </cell>
          <cell r="DY445">
            <v>0</v>
          </cell>
          <cell r="DZ445">
            <v>0</v>
          </cell>
          <cell r="EA445">
            <v>0</v>
          </cell>
          <cell r="EB445">
            <v>0</v>
          </cell>
          <cell r="EC445">
            <v>0</v>
          </cell>
          <cell r="ED445">
            <v>0</v>
          </cell>
        </row>
        <row r="447">
          <cell r="F447">
            <v>-54.216458000009879</v>
          </cell>
          <cell r="G447">
            <v>-33.847404300002381</v>
          </cell>
          <cell r="H447">
            <v>-60.241997700009961</v>
          </cell>
          <cell r="I447">
            <v>-18.064521999971475</v>
          </cell>
          <cell r="J447">
            <v>15.277517499984242</v>
          </cell>
          <cell r="K447">
            <v>-50.006588000047486</v>
          </cell>
          <cell r="L447">
            <v>-3.0684963000239804</v>
          </cell>
          <cell r="M447">
            <v>-9.6507860000128858</v>
          </cell>
          <cell r="N447">
            <v>-41.245591399958357</v>
          </cell>
          <cell r="O447">
            <v>-109.91805439995369</v>
          </cell>
          <cell r="P447">
            <v>0</v>
          </cell>
          <cell r="Q447">
            <v>0</v>
          </cell>
          <cell r="R447">
            <v>-695.98454174958169</v>
          </cell>
          <cell r="S447">
            <v>-21.393994500016561</v>
          </cell>
          <cell r="T447">
            <v>-95.439314100018237</v>
          </cell>
          <cell r="U447">
            <v>-52.169216999987839</v>
          </cell>
          <cell r="V447">
            <v>-70.732917999965139</v>
          </cell>
          <cell r="W447">
            <v>-194.58060023997677</v>
          </cell>
          <cell r="X447">
            <v>-51.500832210003864</v>
          </cell>
          <cell r="Y447">
            <v>-17.447226800024509</v>
          </cell>
          <cell r="Z447">
            <v>0</v>
          </cell>
          <cell r="AA447">
            <v>-80.734431000018958</v>
          </cell>
          <cell r="AB447">
            <v>-62.641705899965018</v>
          </cell>
          <cell r="AC447">
            <v>-27.905139000038616</v>
          </cell>
          <cell r="AD447">
            <v>-21.439162999973632</v>
          </cell>
          <cell r="AE447">
            <v>-493.29187470022589</v>
          </cell>
          <cell r="AF447">
            <v>-12.428220999980113</v>
          </cell>
          <cell r="AG447">
            <v>-76.769298000028357</v>
          </cell>
          <cell r="AH447">
            <v>-68.475739999994403</v>
          </cell>
          <cell r="AI447">
            <v>-111.18571620003786</v>
          </cell>
          <cell r="AJ447">
            <v>-66.856625269982032</v>
          </cell>
          <cell r="AK447">
            <v>-71.220217889989726</v>
          </cell>
          <cell r="AL447">
            <v>-2.8359176000230946</v>
          </cell>
          <cell r="AM447">
            <v>-22.947140999953263</v>
          </cell>
          <cell r="AN447">
            <v>-58.448604199977126</v>
          </cell>
          <cell r="AO447">
            <v>3.7140465599950403</v>
          </cell>
          <cell r="AP447">
            <v>4.7707999998237938E-2</v>
          </cell>
          <cell r="AQ447">
            <v>-5.8861481000203639</v>
          </cell>
          <cell r="AR447">
            <v>-686.69399248994887</v>
          </cell>
          <cell r="AS447">
            <v>-29.31402844999684</v>
          </cell>
          <cell r="AT447">
            <v>-71.071784499974456</v>
          </cell>
          <cell r="AU447">
            <v>-88.096737040003063</v>
          </cell>
          <cell r="AV447">
            <v>-92.764954100013711</v>
          </cell>
          <cell r="AW447">
            <v>-126.52501290000509</v>
          </cell>
          <cell r="AX447">
            <v>-28.162689000018872</v>
          </cell>
          <cell r="AY447">
            <v>-12.582734800002072</v>
          </cell>
          <cell r="AZ447">
            <v>-72.565108999959193</v>
          </cell>
          <cell r="BA447">
            <v>-43.830237999965902</v>
          </cell>
          <cell r="BB447">
            <v>-70.966698699980043</v>
          </cell>
          <cell r="BC447">
            <v>-30.21692700003041</v>
          </cell>
          <cell r="BD447">
            <v>-20.597078999970108</v>
          </cell>
          <cell r="BE447">
            <v>-97.528854120057076</v>
          </cell>
          <cell r="BF447">
            <v>0</v>
          </cell>
          <cell r="BG447">
            <v>0</v>
          </cell>
          <cell r="BH447">
            <v>0</v>
          </cell>
          <cell r="BI447">
            <v>-24.854322899947874</v>
          </cell>
          <cell r="BJ447">
            <v>-101.79635432001669</v>
          </cell>
          <cell r="BK447">
            <v>-15.808317999995779</v>
          </cell>
          <cell r="BL447">
            <v>-3.9945367000182159</v>
          </cell>
          <cell r="BM447">
            <v>0</v>
          </cell>
          <cell r="BN447">
            <v>0</v>
          </cell>
          <cell r="BO447">
            <v>48.92467779997969</v>
          </cell>
          <cell r="BP447">
            <v>0</v>
          </cell>
          <cell r="BQ447">
            <v>0</v>
          </cell>
          <cell r="BR447">
            <v>-199.82692130003124</v>
          </cell>
          <cell r="BS447">
            <v>0</v>
          </cell>
          <cell r="BT447">
            <v>0</v>
          </cell>
          <cell r="BU447">
            <v>0</v>
          </cell>
          <cell r="BV447">
            <v>-162.95922030002112</v>
          </cell>
          <cell r="BW447">
            <v>-13.350922000012361</v>
          </cell>
          <cell r="BX447">
            <v>-5.2386200000182725</v>
          </cell>
          <cell r="BY447">
            <v>-2.8984979999950156</v>
          </cell>
          <cell r="BZ447">
            <v>0</v>
          </cell>
          <cell r="CA447">
            <v>2.6912619999493472</v>
          </cell>
          <cell r="CB447">
            <v>-18.070923000050243</v>
          </cell>
          <cell r="CC447">
            <v>0</v>
          </cell>
          <cell r="CD447">
            <v>0</v>
          </cell>
          <cell r="CE447">
            <v>-156.25068623991683</v>
          </cell>
          <cell r="CF447">
            <v>0</v>
          </cell>
          <cell r="CG447">
            <v>0</v>
          </cell>
          <cell r="CH447">
            <v>-26.041520999977365</v>
          </cell>
          <cell r="CI447">
            <v>-6.2736649999860674</v>
          </cell>
          <cell r="CJ447">
            <v>-104.14621000003535</v>
          </cell>
          <cell r="CK447">
            <v>-14.738732700003311</v>
          </cell>
          <cell r="CL447">
            <v>0</v>
          </cell>
          <cell r="CM447">
            <v>-2.8926915400079452</v>
          </cell>
          <cell r="CN447">
            <v>-2.1578660000232048</v>
          </cell>
          <cell r="CO447">
            <v>0</v>
          </cell>
          <cell r="CP447">
            <v>0</v>
          </cell>
          <cell r="CQ447">
            <v>0</v>
          </cell>
          <cell r="CR447">
            <v>-210.24227566970512</v>
          </cell>
          <cell r="CS447">
            <v>0</v>
          </cell>
          <cell r="CT447">
            <v>-4.2814300000318326</v>
          </cell>
          <cell r="CU447">
            <v>0</v>
          </cell>
          <cell r="CV447">
            <v>-27.934110000031069</v>
          </cell>
          <cell r="CW447">
            <v>-97.648822849965654</v>
          </cell>
          <cell r="CX447">
            <v>-30.458875819982495</v>
          </cell>
          <cell r="CY447">
            <v>-23.132901999983005</v>
          </cell>
          <cell r="CZ447">
            <v>1.6014999999897555</v>
          </cell>
          <cell r="DA447">
            <v>-24.270539999997709</v>
          </cell>
          <cell r="DB447">
            <v>-4.1170949999941513</v>
          </cell>
          <cell r="DC447">
            <v>0</v>
          </cell>
          <cell r="DD447">
            <v>0</v>
          </cell>
          <cell r="DE447">
            <v>-224.79834453994408</v>
          </cell>
          <cell r="DF447">
            <v>0</v>
          </cell>
          <cell r="DG447">
            <v>0</v>
          </cell>
          <cell r="DH447">
            <v>-2.2120210000430234</v>
          </cell>
          <cell r="DI447">
            <v>-67.142200400005095</v>
          </cell>
          <cell r="DJ447">
            <v>-58.711895599961281</v>
          </cell>
          <cell r="DK447">
            <v>-16.750464999990072</v>
          </cell>
          <cell r="DL447">
            <v>-41.391332739964128</v>
          </cell>
          <cell r="DM447">
            <v>1.9348141999798827</v>
          </cell>
          <cell r="DN447">
            <v>-32.798218999989331</v>
          </cell>
          <cell r="DO447">
            <v>-7.7270250000292435</v>
          </cell>
          <cell r="DP447">
            <v>0</v>
          </cell>
          <cell r="DQ447">
            <v>0</v>
          </cell>
          <cell r="DR447">
            <v>0</v>
          </cell>
          <cell r="DS447">
            <v>0</v>
          </cell>
          <cell r="DT447">
            <v>0</v>
          </cell>
          <cell r="DU447">
            <v>0</v>
          </cell>
          <cell r="DV447">
            <v>0</v>
          </cell>
          <cell r="DW447">
            <v>0</v>
          </cell>
          <cell r="DX447">
            <v>0</v>
          </cell>
          <cell r="DY447">
            <v>0</v>
          </cell>
          <cell r="DZ447">
            <v>0</v>
          </cell>
          <cell r="EA447">
            <v>0</v>
          </cell>
          <cell r="EB447">
            <v>0</v>
          </cell>
          <cell r="EC447">
            <v>0</v>
          </cell>
          <cell r="ED447">
            <v>0</v>
          </cell>
        </row>
        <row r="450">
          <cell r="F450">
            <v>1480.648553192</v>
          </cell>
          <cell r="G450">
            <v>1444.1647615700001</v>
          </cell>
          <cell r="H450">
            <v>2013.285340122</v>
          </cell>
          <cell r="I450">
            <v>2386.5057244250002</v>
          </cell>
          <cell r="J450">
            <v>3265.8690734639999</v>
          </cell>
          <cell r="K450">
            <v>2992.1202680649999</v>
          </cell>
          <cell r="L450">
            <v>3052.0188464500002</v>
          </cell>
          <cell r="M450">
            <v>2739.3527541220001</v>
          </cell>
          <cell r="N450">
            <v>2613.7907193400001</v>
          </cell>
          <cell r="O450">
            <v>2183.9360568100001</v>
          </cell>
          <cell r="P450">
            <v>1543.48581973</v>
          </cell>
          <cell r="Q450">
            <v>1103.1672358149999</v>
          </cell>
          <cell r="R450">
            <v>26684.253414013998</v>
          </cell>
          <cell r="S450">
            <v>1473.2453111530001</v>
          </cell>
          <cell r="T450">
            <v>1436.94393446</v>
          </cell>
          <cell r="U450">
            <v>2003.2189131299999</v>
          </cell>
          <cell r="V450">
            <v>2374.573162229</v>
          </cell>
          <cell r="W450">
            <v>3249.5396719340001</v>
          </cell>
          <cell r="X450">
            <v>2977.1596694109999</v>
          </cell>
          <cell r="Y450">
            <v>3036.7586895559998</v>
          </cell>
          <cell r="Z450">
            <v>2725.6560675659998</v>
          </cell>
          <cell r="AA450">
            <v>2600.7217740699998</v>
          </cell>
          <cell r="AB450">
            <v>2173.0164275229999</v>
          </cell>
          <cell r="AC450">
            <v>1535.7683934900001</v>
          </cell>
          <cell r="AD450">
            <v>1097.6513994920001</v>
          </cell>
          <cell r="AE450">
            <v>26622.34070031</v>
          </cell>
          <cell r="AF450">
            <v>1465.8790854829999</v>
          </cell>
          <cell r="AG450">
            <v>1501.267887986</v>
          </cell>
          <cell r="AH450">
            <v>1993.202835393</v>
          </cell>
          <cell r="AI450">
            <v>2362.7003350340001</v>
          </cell>
          <cell r="AJ450">
            <v>3233.2919131970002</v>
          </cell>
          <cell r="AK450">
            <v>2962.273854822</v>
          </cell>
          <cell r="AL450">
            <v>3021.5748783270001</v>
          </cell>
          <cell r="AM450">
            <v>2712.0277240099999</v>
          </cell>
          <cell r="AN450">
            <v>2587.7181714100002</v>
          </cell>
          <cell r="AO450">
            <v>2162.1513228109998</v>
          </cell>
          <cell r="AP450">
            <v>1528.0895506300001</v>
          </cell>
          <cell r="AQ450">
            <v>1092.1631412070001</v>
          </cell>
          <cell r="AR450">
            <v>26418.077956860001</v>
          </cell>
          <cell r="AS450">
            <v>1458.549693038</v>
          </cell>
          <cell r="AT450">
            <v>1422.6104229299999</v>
          </cell>
          <cell r="AU450">
            <v>1983.2368266589999</v>
          </cell>
          <cell r="AV450">
            <v>2350.886852735</v>
          </cell>
          <cell r="AW450">
            <v>3217.1254741859998</v>
          </cell>
          <cell r="AX450">
            <v>2947.4624931590001</v>
          </cell>
          <cell r="AY450">
            <v>3006.467023317</v>
          </cell>
          <cell r="AZ450">
            <v>2698.4675940130001</v>
          </cell>
          <cell r="BA450">
            <v>2574.77957913</v>
          </cell>
          <cell r="BB450">
            <v>2151.340570887</v>
          </cell>
          <cell r="BC450">
            <v>1520.4491026000001</v>
          </cell>
          <cell r="BD450">
            <v>1086.702324206</v>
          </cell>
          <cell r="BE450">
            <v>26285.987470557</v>
          </cell>
          <cell r="BF450">
            <v>1451.2569401769999</v>
          </cell>
          <cell r="BG450">
            <v>1415.4973693699999</v>
          </cell>
          <cell r="BH450">
            <v>1973.320655729</v>
          </cell>
          <cell r="BI450">
            <v>2339.1323683350001</v>
          </cell>
          <cell r="BJ450">
            <v>3201.0398011560001</v>
          </cell>
          <cell r="BK450">
            <v>2932.7251855019999</v>
          </cell>
          <cell r="BL450">
            <v>2991.4346427949999</v>
          </cell>
          <cell r="BM450">
            <v>2684.9752785539999</v>
          </cell>
          <cell r="BN450">
            <v>2561.9056769099998</v>
          </cell>
          <cell r="BO450">
            <v>2140.5838813770001</v>
          </cell>
          <cell r="BP450">
            <v>1512.8468582800001</v>
          </cell>
          <cell r="BQ450">
            <v>1081.268812372</v>
          </cell>
          <cell r="BR450">
            <v>26154.557744225</v>
          </cell>
          <cell r="BS450">
            <v>1444.000654724</v>
          </cell>
          <cell r="BT450">
            <v>1408.4198838699999</v>
          </cell>
          <cell r="BU450">
            <v>1963.45404235</v>
          </cell>
          <cell r="BV450">
            <v>2327.4367296800001</v>
          </cell>
          <cell r="BW450">
            <v>3185.0347013099999</v>
          </cell>
          <cell r="BX450">
            <v>2918.0615709899998</v>
          </cell>
          <cell r="BY450">
            <v>2976.4775261979999</v>
          </cell>
          <cell r="BZ450">
            <v>2671.55044284</v>
          </cell>
          <cell r="CA450">
            <v>2549.0961476900002</v>
          </cell>
          <cell r="CB450">
            <v>2129.8809520720001</v>
          </cell>
          <cell r="CC450">
            <v>1505.2826182700001</v>
          </cell>
          <cell r="CD450">
            <v>1075.8624742310001</v>
          </cell>
          <cell r="CE450">
            <v>26093.873890939005</v>
          </cell>
          <cell r="CF450">
            <v>1436.780653754</v>
          </cell>
          <cell r="CG450">
            <v>1471.4669607599999</v>
          </cell>
          <cell r="CH450">
            <v>1953.6367530909999</v>
          </cell>
          <cell r="CI450">
            <v>2315.7995724359998</v>
          </cell>
          <cell r="CJ450">
            <v>3169.1094227799999</v>
          </cell>
          <cell r="CK450">
            <v>2903.4712531129999</v>
          </cell>
          <cell r="CL450">
            <v>2961.5950774309999</v>
          </cell>
          <cell r="CM450">
            <v>2658.1926139379998</v>
          </cell>
          <cell r="CN450">
            <v>2536.3506760199998</v>
          </cell>
          <cell r="CO450">
            <v>2119.2315375779999</v>
          </cell>
          <cell r="CP450">
            <v>1497.75621084</v>
          </cell>
          <cell r="CQ450">
            <v>1070.4831591980001</v>
          </cell>
          <cell r="CR450">
            <v>25893.665925949001</v>
          </cell>
          <cell r="CS450">
            <v>1429.5967499599999</v>
          </cell>
          <cell r="CT450">
            <v>1394.3708908799999</v>
          </cell>
          <cell r="CU450">
            <v>1943.868574672</v>
          </cell>
          <cell r="CV450">
            <v>2304.2205512219998</v>
          </cell>
          <cell r="CW450">
            <v>3153.2639759899998</v>
          </cell>
          <cell r="CX450">
            <v>2888.9538938320002</v>
          </cell>
          <cell r="CY450">
            <v>2946.787172245</v>
          </cell>
          <cell r="CZ450">
            <v>2644.9016831469999</v>
          </cell>
          <cell r="DA450">
            <v>2523.6689046000001</v>
          </cell>
          <cell r="DB450">
            <v>2108.6353622319998</v>
          </cell>
          <cell r="DC450">
            <v>1490.2674248000001</v>
          </cell>
          <cell r="DD450">
            <v>1065.130742369</v>
          </cell>
          <cell r="DE450">
            <v>25764.197567305</v>
          </cell>
          <cell r="DF450">
            <v>1422.4487647650001</v>
          </cell>
          <cell r="DG450">
            <v>1387.3990377</v>
          </cell>
          <cell r="DH450">
            <v>1934.149232209</v>
          </cell>
          <cell r="DI450">
            <v>2292.6994520809999</v>
          </cell>
          <cell r="DJ450">
            <v>3137.497639706</v>
          </cell>
          <cell r="DK450">
            <v>2874.5091234360002</v>
          </cell>
          <cell r="DL450">
            <v>2932.0532098210001</v>
          </cell>
          <cell r="DM450">
            <v>2631.677140707</v>
          </cell>
          <cell r="DN450">
            <v>2511.0505711400001</v>
          </cell>
          <cell r="DO450">
            <v>2098.0922181430001</v>
          </cell>
          <cell r="DP450">
            <v>1482.81608927</v>
          </cell>
          <cell r="DQ450">
            <v>1059.805088327</v>
          </cell>
          <cell r="DR450">
            <v>0</v>
          </cell>
          <cell r="DS450">
            <v>0</v>
          </cell>
          <cell r="DT450">
            <v>0</v>
          </cell>
          <cell r="DU450">
            <v>0</v>
          </cell>
          <cell r="DV450">
            <v>0</v>
          </cell>
          <cell r="DW450">
            <v>0</v>
          </cell>
          <cell r="DX450">
            <v>0</v>
          </cell>
          <cell r="DY450">
            <v>0</v>
          </cell>
          <cell r="DZ450">
            <v>0</v>
          </cell>
          <cell r="EA450">
            <v>0</v>
          </cell>
          <cell r="EB450">
            <v>0</v>
          </cell>
          <cell r="EC450">
            <v>0</v>
          </cell>
          <cell r="ED450">
            <v>0</v>
          </cell>
        </row>
        <row r="451"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  <cell r="BZ451">
            <v>0</v>
          </cell>
          <cell r="CA451">
            <v>0</v>
          </cell>
          <cell r="CB451">
            <v>0</v>
          </cell>
          <cell r="CC451">
            <v>0</v>
          </cell>
          <cell r="CD451">
            <v>0</v>
          </cell>
          <cell r="CE451">
            <v>0</v>
          </cell>
          <cell r="CF451">
            <v>0</v>
          </cell>
          <cell r="CG451">
            <v>0</v>
          </cell>
          <cell r="CH451">
            <v>0</v>
          </cell>
          <cell r="CI451">
            <v>0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P451">
            <v>0</v>
          </cell>
          <cell r="CQ451">
            <v>0</v>
          </cell>
          <cell r="CR451">
            <v>0</v>
          </cell>
          <cell r="CS451">
            <v>0</v>
          </cell>
          <cell r="CT451">
            <v>0</v>
          </cell>
          <cell r="CU451">
            <v>0</v>
          </cell>
          <cell r="CV451">
            <v>0</v>
          </cell>
          <cell r="CW451">
            <v>0</v>
          </cell>
          <cell r="CX451">
            <v>0</v>
          </cell>
          <cell r="CY451">
            <v>0</v>
          </cell>
          <cell r="CZ451">
            <v>0</v>
          </cell>
          <cell r="DA451">
            <v>0</v>
          </cell>
          <cell r="DB451">
            <v>0</v>
          </cell>
          <cell r="DC451">
            <v>0</v>
          </cell>
          <cell r="DD451">
            <v>0</v>
          </cell>
          <cell r="DE451">
            <v>0</v>
          </cell>
          <cell r="DF451">
            <v>0</v>
          </cell>
          <cell r="DG451">
            <v>0</v>
          </cell>
          <cell r="DH451">
            <v>0</v>
          </cell>
          <cell r="DI451">
            <v>0</v>
          </cell>
          <cell r="DJ451">
            <v>0</v>
          </cell>
          <cell r="DK451">
            <v>0</v>
          </cell>
          <cell r="DL451">
            <v>0</v>
          </cell>
          <cell r="DM451">
            <v>0</v>
          </cell>
          <cell r="DN451">
            <v>0</v>
          </cell>
          <cell r="DO451">
            <v>0</v>
          </cell>
          <cell r="DP451">
            <v>0</v>
          </cell>
          <cell r="DQ451">
            <v>0</v>
          </cell>
          <cell r="DR451">
            <v>0</v>
          </cell>
          <cell r="DS451">
            <v>0</v>
          </cell>
          <cell r="DT451">
            <v>0</v>
          </cell>
          <cell r="DU451">
            <v>0</v>
          </cell>
          <cell r="DV451">
            <v>0</v>
          </cell>
          <cell r="DW451">
            <v>0</v>
          </cell>
          <cell r="DX451">
            <v>0</v>
          </cell>
          <cell r="DY451">
            <v>0</v>
          </cell>
          <cell r="DZ451">
            <v>0</v>
          </cell>
          <cell r="EA451">
            <v>0</v>
          </cell>
          <cell r="EB451">
            <v>0</v>
          </cell>
          <cell r="EC451">
            <v>0</v>
          </cell>
          <cell r="ED451">
            <v>0</v>
          </cell>
        </row>
        <row r="452">
          <cell r="F452">
            <v>1480.648553192</v>
          </cell>
          <cell r="G452">
            <v>1444.1647615700001</v>
          </cell>
          <cell r="H452">
            <v>2013.285340122</v>
          </cell>
          <cell r="I452">
            <v>2386.5057244250002</v>
          </cell>
          <cell r="J452">
            <v>3265.8690734639999</v>
          </cell>
          <cell r="K452">
            <v>2992.1202680649999</v>
          </cell>
          <cell r="L452">
            <v>3052.0188464500002</v>
          </cell>
          <cell r="M452">
            <v>2739.3527541220001</v>
          </cell>
          <cell r="N452">
            <v>2613.7907193400001</v>
          </cell>
          <cell r="O452">
            <v>2183.9360568100001</v>
          </cell>
          <cell r="P452">
            <v>1543.48581973</v>
          </cell>
          <cell r="Q452">
            <v>1103.1672358149999</v>
          </cell>
          <cell r="R452">
            <v>26684.253414013998</v>
          </cell>
          <cell r="S452">
            <v>1473.2453111530001</v>
          </cell>
          <cell r="T452">
            <v>1436.94393446</v>
          </cell>
          <cell r="U452">
            <v>2003.2189131299999</v>
          </cell>
          <cell r="V452">
            <v>2374.573162229</v>
          </cell>
          <cell r="W452">
            <v>3249.5396719340001</v>
          </cell>
          <cell r="X452">
            <v>2977.1596694109999</v>
          </cell>
          <cell r="Y452">
            <v>3036.7586895559998</v>
          </cell>
          <cell r="Z452">
            <v>2725.6560675659998</v>
          </cell>
          <cell r="AA452">
            <v>2600.7217740699998</v>
          </cell>
          <cell r="AB452">
            <v>2173.0164275229999</v>
          </cell>
          <cell r="AC452">
            <v>1535.7683934900001</v>
          </cell>
          <cell r="AD452">
            <v>1097.6513994920001</v>
          </cell>
          <cell r="AE452">
            <v>26622.34070031</v>
          </cell>
          <cell r="AF452">
            <v>1465.8790854829999</v>
          </cell>
          <cell r="AG452">
            <v>1501.267887986</v>
          </cell>
          <cell r="AH452">
            <v>1993.202835393</v>
          </cell>
          <cell r="AI452">
            <v>2362.7003350340001</v>
          </cell>
          <cell r="AJ452">
            <v>3233.2919131970002</v>
          </cell>
          <cell r="AK452">
            <v>2962.273854822</v>
          </cell>
          <cell r="AL452">
            <v>3021.5748783270001</v>
          </cell>
          <cell r="AM452">
            <v>2712.0277240099999</v>
          </cell>
          <cell r="AN452">
            <v>2587.7181714100002</v>
          </cell>
          <cell r="AO452">
            <v>2162.1513228109998</v>
          </cell>
          <cell r="AP452">
            <v>1528.0895506300001</v>
          </cell>
          <cell r="AQ452">
            <v>1092.1631412070001</v>
          </cell>
          <cell r="AR452">
            <v>26418.077956860001</v>
          </cell>
          <cell r="AS452">
            <v>1458.549693038</v>
          </cell>
          <cell r="AT452">
            <v>1422.6104229299999</v>
          </cell>
          <cell r="AU452">
            <v>1983.2368266589999</v>
          </cell>
          <cell r="AV452">
            <v>2350.886852735</v>
          </cell>
          <cell r="AW452">
            <v>3217.1254741859998</v>
          </cell>
          <cell r="AX452">
            <v>2947.4624931590001</v>
          </cell>
          <cell r="AY452">
            <v>3006.467023317</v>
          </cell>
          <cell r="AZ452">
            <v>2698.4675940130001</v>
          </cell>
          <cell r="BA452">
            <v>2574.77957913</v>
          </cell>
          <cell r="BB452">
            <v>2151.340570887</v>
          </cell>
          <cell r="BC452">
            <v>1520.4491026000001</v>
          </cell>
          <cell r="BD452">
            <v>1086.702324206</v>
          </cell>
          <cell r="BE452">
            <v>26285.987470557</v>
          </cell>
          <cell r="BF452">
            <v>1451.2569401769999</v>
          </cell>
          <cell r="BG452">
            <v>1415.4973693699999</v>
          </cell>
          <cell r="BH452">
            <v>1973.320655729</v>
          </cell>
          <cell r="BI452">
            <v>2339.1323683350001</v>
          </cell>
          <cell r="BJ452">
            <v>3201.0398011560001</v>
          </cell>
          <cell r="BK452">
            <v>2932.7251855019999</v>
          </cell>
          <cell r="BL452">
            <v>2991.4346427949999</v>
          </cell>
          <cell r="BM452">
            <v>2684.9752785539999</v>
          </cell>
          <cell r="BN452">
            <v>2561.9056769099998</v>
          </cell>
          <cell r="BO452">
            <v>2140.5838813770001</v>
          </cell>
          <cell r="BP452">
            <v>1512.8468582800001</v>
          </cell>
          <cell r="BQ452">
            <v>1081.268812372</v>
          </cell>
          <cell r="BR452">
            <v>26154.557744225</v>
          </cell>
          <cell r="BS452">
            <v>1444.000654724</v>
          </cell>
          <cell r="BT452">
            <v>1408.4198838699999</v>
          </cell>
          <cell r="BU452">
            <v>1963.45404235</v>
          </cell>
          <cell r="BV452">
            <v>2327.4367296800001</v>
          </cell>
          <cell r="BW452">
            <v>3185.0347013099999</v>
          </cell>
          <cell r="BX452">
            <v>2918.0615709899998</v>
          </cell>
          <cell r="BY452">
            <v>2976.4775261979999</v>
          </cell>
          <cell r="BZ452">
            <v>2671.55044284</v>
          </cell>
          <cell r="CA452">
            <v>2549.0961476900002</v>
          </cell>
          <cell r="CB452">
            <v>2129.8809520720001</v>
          </cell>
          <cell r="CC452">
            <v>1505.2826182700001</v>
          </cell>
          <cell r="CD452">
            <v>1075.8624742310001</v>
          </cell>
          <cell r="CE452">
            <v>26093.873890939005</v>
          </cell>
          <cell r="CF452">
            <v>1436.780653754</v>
          </cell>
          <cell r="CG452">
            <v>1471.4669607599999</v>
          </cell>
          <cell r="CH452">
            <v>1953.6367530909999</v>
          </cell>
          <cell r="CI452">
            <v>2315.7995724359998</v>
          </cell>
          <cell r="CJ452">
            <v>3169.1094227799999</v>
          </cell>
          <cell r="CK452">
            <v>2903.4712531129999</v>
          </cell>
          <cell r="CL452">
            <v>2961.5950774309999</v>
          </cell>
          <cell r="CM452">
            <v>2658.1926139379998</v>
          </cell>
          <cell r="CN452">
            <v>2536.3506760199998</v>
          </cell>
          <cell r="CO452">
            <v>2119.2315375779999</v>
          </cell>
          <cell r="CP452">
            <v>1497.75621084</v>
          </cell>
          <cell r="CQ452">
            <v>1070.4831591980001</v>
          </cell>
          <cell r="CR452">
            <v>25893.665925949001</v>
          </cell>
          <cell r="CS452">
            <v>1429.5967499599999</v>
          </cell>
          <cell r="CT452">
            <v>1394.3708908799999</v>
          </cell>
          <cell r="CU452">
            <v>1943.868574672</v>
          </cell>
          <cell r="CV452">
            <v>2304.2205512219998</v>
          </cell>
          <cell r="CW452">
            <v>3153.2639759899998</v>
          </cell>
          <cell r="CX452">
            <v>2888.9538938320002</v>
          </cell>
          <cell r="CY452">
            <v>2946.787172245</v>
          </cell>
          <cell r="CZ452">
            <v>2644.9016831469999</v>
          </cell>
          <cell r="DA452">
            <v>2523.6689046000001</v>
          </cell>
          <cell r="DB452">
            <v>2108.6353622319998</v>
          </cell>
          <cell r="DC452">
            <v>1490.2674248000001</v>
          </cell>
          <cell r="DD452">
            <v>1065.130742369</v>
          </cell>
          <cell r="DE452">
            <v>25764.197567305</v>
          </cell>
          <cell r="DF452">
            <v>1422.4487647650001</v>
          </cell>
          <cell r="DG452">
            <v>1387.3990377</v>
          </cell>
          <cell r="DH452">
            <v>1934.149232209</v>
          </cell>
          <cell r="DI452">
            <v>2292.6994520809999</v>
          </cell>
          <cell r="DJ452">
            <v>3137.497639706</v>
          </cell>
          <cell r="DK452">
            <v>2874.5091234360002</v>
          </cell>
          <cell r="DL452">
            <v>2932.0532098210001</v>
          </cell>
          <cell r="DM452">
            <v>2631.677140707</v>
          </cell>
          <cell r="DN452">
            <v>2511.0505711400001</v>
          </cell>
          <cell r="DO452">
            <v>2098.0922181430001</v>
          </cell>
          <cell r="DP452">
            <v>1482.81608927</v>
          </cell>
          <cell r="DQ452">
            <v>1059.805088327</v>
          </cell>
          <cell r="DR452">
            <v>0</v>
          </cell>
          <cell r="DS452">
            <v>0</v>
          </cell>
          <cell r="DT452">
            <v>0</v>
          </cell>
          <cell r="DU452">
            <v>0</v>
          </cell>
          <cell r="DV452">
            <v>0</v>
          </cell>
          <cell r="DW452">
            <v>0</v>
          </cell>
          <cell r="DX452">
            <v>0</v>
          </cell>
          <cell r="DY452">
            <v>0</v>
          </cell>
          <cell r="DZ452">
            <v>0</v>
          </cell>
          <cell r="EA452">
            <v>0</v>
          </cell>
          <cell r="EB452">
            <v>0</v>
          </cell>
          <cell r="EC452">
            <v>0</v>
          </cell>
          <cell r="ED452">
            <v>0</v>
          </cell>
        </row>
        <row r="454"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  <cell r="CU454">
            <v>0</v>
          </cell>
          <cell r="CV454">
            <v>0</v>
          </cell>
          <cell r="CW454">
            <v>0</v>
          </cell>
          <cell r="CX454">
            <v>0</v>
          </cell>
          <cell r="CY454">
            <v>0</v>
          </cell>
          <cell r="CZ454">
            <v>0</v>
          </cell>
          <cell r="DA454">
            <v>0</v>
          </cell>
          <cell r="DB454">
            <v>0</v>
          </cell>
          <cell r="DC454">
            <v>0</v>
          </cell>
          <cell r="DD454">
            <v>0</v>
          </cell>
          <cell r="DE454">
            <v>0</v>
          </cell>
          <cell r="DF454">
            <v>0</v>
          </cell>
          <cell r="DG454">
            <v>0</v>
          </cell>
          <cell r="DH454">
            <v>0</v>
          </cell>
          <cell r="DI454">
            <v>0</v>
          </cell>
          <cell r="DJ454">
            <v>0</v>
          </cell>
          <cell r="DK454">
            <v>0</v>
          </cell>
          <cell r="DL454">
            <v>0</v>
          </cell>
          <cell r="DM454">
            <v>0</v>
          </cell>
          <cell r="DN454">
            <v>0</v>
          </cell>
          <cell r="DO454">
            <v>0</v>
          </cell>
          <cell r="DP454">
            <v>0</v>
          </cell>
          <cell r="DQ454">
            <v>0</v>
          </cell>
          <cell r="DR454">
            <v>0</v>
          </cell>
          <cell r="DS454">
            <v>0</v>
          </cell>
          <cell r="DT454">
            <v>0</v>
          </cell>
          <cell r="DU454">
            <v>0</v>
          </cell>
          <cell r="DV454">
            <v>0</v>
          </cell>
          <cell r="DW454">
            <v>0</v>
          </cell>
          <cell r="DX454">
            <v>0</v>
          </cell>
          <cell r="DY454">
            <v>0</v>
          </cell>
          <cell r="DZ454">
            <v>0</v>
          </cell>
          <cell r="EA454">
            <v>0</v>
          </cell>
          <cell r="EB454">
            <v>0</v>
          </cell>
          <cell r="EC454">
            <v>0</v>
          </cell>
          <cell r="ED454">
            <v>0</v>
          </cell>
        </row>
        <row r="455"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  <cell r="BZ455">
            <v>0</v>
          </cell>
          <cell r="CA455">
            <v>0</v>
          </cell>
          <cell r="CB455">
            <v>0</v>
          </cell>
          <cell r="CC455">
            <v>0</v>
          </cell>
          <cell r="CD455">
            <v>0</v>
          </cell>
          <cell r="CE455">
            <v>0</v>
          </cell>
          <cell r="CF455">
            <v>0</v>
          </cell>
          <cell r="CG455">
            <v>0</v>
          </cell>
          <cell r="CH455">
            <v>0</v>
          </cell>
          <cell r="CI455">
            <v>0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P455">
            <v>0</v>
          </cell>
          <cell r="CQ455">
            <v>0</v>
          </cell>
          <cell r="CR455">
            <v>0</v>
          </cell>
          <cell r="CS455">
            <v>0</v>
          </cell>
          <cell r="CT455">
            <v>0</v>
          </cell>
          <cell r="CU455">
            <v>0</v>
          </cell>
          <cell r="CV455">
            <v>0</v>
          </cell>
          <cell r="CW455">
            <v>0</v>
          </cell>
          <cell r="CX455">
            <v>0</v>
          </cell>
          <cell r="CY455">
            <v>0</v>
          </cell>
          <cell r="CZ455">
            <v>0</v>
          </cell>
          <cell r="DA455">
            <v>0</v>
          </cell>
          <cell r="DB455">
            <v>0</v>
          </cell>
          <cell r="DC455">
            <v>0</v>
          </cell>
          <cell r="DD455">
            <v>0</v>
          </cell>
          <cell r="DE455">
            <v>0</v>
          </cell>
          <cell r="DF455">
            <v>0</v>
          </cell>
          <cell r="DG455">
            <v>0</v>
          </cell>
          <cell r="DH455">
            <v>0</v>
          </cell>
          <cell r="DI455">
            <v>0</v>
          </cell>
          <cell r="DJ455">
            <v>0</v>
          </cell>
          <cell r="DK455">
            <v>0</v>
          </cell>
          <cell r="DL455">
            <v>0</v>
          </cell>
          <cell r="DM455">
            <v>0</v>
          </cell>
          <cell r="DN455">
            <v>0</v>
          </cell>
          <cell r="DO455">
            <v>0</v>
          </cell>
          <cell r="DP455">
            <v>0</v>
          </cell>
          <cell r="DQ455">
            <v>0</v>
          </cell>
          <cell r="DR455">
            <v>0</v>
          </cell>
          <cell r="DS455">
            <v>0</v>
          </cell>
          <cell r="DT455">
            <v>0</v>
          </cell>
          <cell r="DU455">
            <v>0</v>
          </cell>
          <cell r="DV455">
            <v>0</v>
          </cell>
          <cell r="DW455">
            <v>0</v>
          </cell>
          <cell r="DX455">
            <v>0</v>
          </cell>
          <cell r="DY455">
            <v>0</v>
          </cell>
          <cell r="DZ455">
            <v>0</v>
          </cell>
          <cell r="EA455">
            <v>0</v>
          </cell>
          <cell r="EB455">
            <v>0</v>
          </cell>
          <cell r="EC455">
            <v>0</v>
          </cell>
          <cell r="ED455">
            <v>0</v>
          </cell>
        </row>
        <row r="456"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0</v>
          </cell>
          <cell r="CY456">
            <v>0</v>
          </cell>
          <cell r="CZ456">
            <v>0</v>
          </cell>
          <cell r="DA456">
            <v>0</v>
          </cell>
          <cell r="DB456">
            <v>0</v>
          </cell>
          <cell r="DC456">
            <v>0</v>
          </cell>
          <cell r="DD456">
            <v>0</v>
          </cell>
          <cell r="DE456">
            <v>0</v>
          </cell>
          <cell r="DF456">
            <v>0</v>
          </cell>
          <cell r="DG456">
            <v>0</v>
          </cell>
          <cell r="DH456">
            <v>0</v>
          </cell>
          <cell r="DI456">
            <v>0</v>
          </cell>
          <cell r="DJ456">
            <v>0</v>
          </cell>
          <cell r="DK456">
            <v>0</v>
          </cell>
          <cell r="DL456">
            <v>0</v>
          </cell>
          <cell r="DM456">
            <v>0</v>
          </cell>
          <cell r="DN456">
            <v>0</v>
          </cell>
          <cell r="DO456">
            <v>0</v>
          </cell>
          <cell r="DP456">
            <v>0</v>
          </cell>
          <cell r="DQ456">
            <v>0</v>
          </cell>
          <cell r="DR456">
            <v>0</v>
          </cell>
          <cell r="DS456">
            <v>0</v>
          </cell>
          <cell r="DT456">
            <v>0</v>
          </cell>
          <cell r="DU456">
            <v>0</v>
          </cell>
          <cell r="DV456">
            <v>0</v>
          </cell>
          <cell r="DW456">
            <v>0</v>
          </cell>
          <cell r="DX456">
            <v>0</v>
          </cell>
          <cell r="DY456">
            <v>0</v>
          </cell>
          <cell r="DZ456">
            <v>0</v>
          </cell>
          <cell r="EA456">
            <v>0</v>
          </cell>
          <cell r="EB456">
            <v>0</v>
          </cell>
          <cell r="EC456">
            <v>0</v>
          </cell>
          <cell r="ED456">
            <v>0</v>
          </cell>
        </row>
        <row r="457"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0</v>
          </cell>
          <cell r="BZ457">
            <v>0</v>
          </cell>
          <cell r="CA457">
            <v>0</v>
          </cell>
          <cell r="CB457">
            <v>0</v>
          </cell>
          <cell r="CC457">
            <v>0</v>
          </cell>
          <cell r="CD457">
            <v>0</v>
          </cell>
          <cell r="CE457">
            <v>0</v>
          </cell>
          <cell r="CF457">
            <v>0</v>
          </cell>
          <cell r="CG457">
            <v>0</v>
          </cell>
          <cell r="CH457">
            <v>0</v>
          </cell>
          <cell r="CI457">
            <v>0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  <cell r="CP457">
            <v>0</v>
          </cell>
          <cell r="CQ457">
            <v>0</v>
          </cell>
          <cell r="CR457">
            <v>0</v>
          </cell>
          <cell r="CS457">
            <v>0</v>
          </cell>
          <cell r="CT457">
            <v>0</v>
          </cell>
          <cell r="CU457">
            <v>0</v>
          </cell>
          <cell r="CV457">
            <v>0</v>
          </cell>
          <cell r="CW457">
            <v>0</v>
          </cell>
          <cell r="CX457">
            <v>0</v>
          </cell>
          <cell r="CY457">
            <v>0</v>
          </cell>
          <cell r="CZ457">
            <v>0</v>
          </cell>
          <cell r="DA457">
            <v>0</v>
          </cell>
          <cell r="DB457">
            <v>0</v>
          </cell>
          <cell r="DC457">
            <v>0</v>
          </cell>
          <cell r="DD457">
            <v>0</v>
          </cell>
          <cell r="DE457">
            <v>0</v>
          </cell>
          <cell r="DF457">
            <v>0</v>
          </cell>
          <cell r="DG457">
            <v>0</v>
          </cell>
          <cell r="DH457">
            <v>0</v>
          </cell>
          <cell r="DI457">
            <v>0</v>
          </cell>
          <cell r="DJ457">
            <v>0</v>
          </cell>
          <cell r="DK457">
            <v>0</v>
          </cell>
          <cell r="DL457">
            <v>0</v>
          </cell>
          <cell r="DM457">
            <v>0</v>
          </cell>
          <cell r="DN457">
            <v>0</v>
          </cell>
          <cell r="DO457">
            <v>0</v>
          </cell>
          <cell r="DP457">
            <v>0</v>
          </cell>
          <cell r="DQ457">
            <v>0</v>
          </cell>
          <cell r="DR457">
            <v>0</v>
          </cell>
          <cell r="DS457">
            <v>0</v>
          </cell>
          <cell r="DT457">
            <v>0</v>
          </cell>
          <cell r="DU457">
            <v>0</v>
          </cell>
          <cell r="DV457">
            <v>0</v>
          </cell>
          <cell r="DW457">
            <v>0</v>
          </cell>
          <cell r="DX457">
            <v>0</v>
          </cell>
          <cell r="DY457">
            <v>0</v>
          </cell>
          <cell r="DZ457">
            <v>0</v>
          </cell>
          <cell r="EA457">
            <v>0</v>
          </cell>
          <cell r="EB457">
            <v>0</v>
          </cell>
          <cell r="EC457">
            <v>0</v>
          </cell>
          <cell r="ED457">
            <v>0</v>
          </cell>
        </row>
        <row r="458"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  <cell r="BZ458">
            <v>0</v>
          </cell>
          <cell r="CA458">
            <v>0</v>
          </cell>
          <cell r="CB458">
            <v>0</v>
          </cell>
          <cell r="CC458">
            <v>0</v>
          </cell>
          <cell r="CD458">
            <v>0</v>
          </cell>
          <cell r="CE458">
            <v>0</v>
          </cell>
          <cell r="CF458">
            <v>0</v>
          </cell>
          <cell r="CG458">
            <v>0</v>
          </cell>
          <cell r="CH458">
            <v>0</v>
          </cell>
          <cell r="CI458">
            <v>0</v>
          </cell>
          <cell r="CJ458">
            <v>0</v>
          </cell>
          <cell r="CK458">
            <v>0</v>
          </cell>
          <cell r="CL458">
            <v>0</v>
          </cell>
          <cell r="CM458">
            <v>0</v>
          </cell>
          <cell r="CN458">
            <v>0</v>
          </cell>
          <cell r="CO458">
            <v>0</v>
          </cell>
          <cell r="CP458">
            <v>0</v>
          </cell>
          <cell r="CQ458">
            <v>0</v>
          </cell>
          <cell r="CR458">
            <v>0</v>
          </cell>
          <cell r="CS458">
            <v>0</v>
          </cell>
          <cell r="CT458">
            <v>0</v>
          </cell>
          <cell r="CU458">
            <v>0</v>
          </cell>
          <cell r="CV458">
            <v>0</v>
          </cell>
          <cell r="CW458">
            <v>0</v>
          </cell>
          <cell r="CX458">
            <v>0</v>
          </cell>
          <cell r="CY458">
            <v>0</v>
          </cell>
          <cell r="CZ458">
            <v>0</v>
          </cell>
          <cell r="DA458">
            <v>0</v>
          </cell>
          <cell r="DB458">
            <v>0</v>
          </cell>
          <cell r="DC458">
            <v>0</v>
          </cell>
          <cell r="DD458">
            <v>0</v>
          </cell>
          <cell r="DE458">
            <v>0</v>
          </cell>
          <cell r="DF458">
            <v>0</v>
          </cell>
          <cell r="DG458">
            <v>0</v>
          </cell>
          <cell r="DH458">
            <v>0</v>
          </cell>
          <cell r="DI458">
            <v>0</v>
          </cell>
          <cell r="DJ458">
            <v>0</v>
          </cell>
          <cell r="DK458">
            <v>0</v>
          </cell>
          <cell r="DL458">
            <v>0</v>
          </cell>
          <cell r="DM458">
            <v>0</v>
          </cell>
          <cell r="DN458">
            <v>0</v>
          </cell>
          <cell r="DO458">
            <v>0</v>
          </cell>
          <cell r="DP458">
            <v>0</v>
          </cell>
          <cell r="DQ458">
            <v>0</v>
          </cell>
          <cell r="DR458">
            <v>0</v>
          </cell>
          <cell r="DS458">
            <v>0</v>
          </cell>
          <cell r="DT458">
            <v>0</v>
          </cell>
          <cell r="DU458">
            <v>0</v>
          </cell>
          <cell r="DV458">
            <v>0</v>
          </cell>
          <cell r="DW458">
            <v>0</v>
          </cell>
          <cell r="DX458">
            <v>0</v>
          </cell>
          <cell r="DY458">
            <v>0</v>
          </cell>
          <cell r="DZ458">
            <v>0</v>
          </cell>
          <cell r="EA458">
            <v>0</v>
          </cell>
          <cell r="EB458">
            <v>0</v>
          </cell>
          <cell r="EC458">
            <v>0</v>
          </cell>
          <cell r="ED458">
            <v>0</v>
          </cell>
        </row>
        <row r="459"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  <cell r="BZ459">
            <v>0</v>
          </cell>
          <cell r="CA459">
            <v>0</v>
          </cell>
          <cell r="CB459">
            <v>0</v>
          </cell>
          <cell r="CC459">
            <v>0</v>
          </cell>
          <cell r="CD459">
            <v>0</v>
          </cell>
          <cell r="CE459">
            <v>0</v>
          </cell>
          <cell r="CF459">
            <v>0</v>
          </cell>
          <cell r="CG459">
            <v>0</v>
          </cell>
          <cell r="CH459">
            <v>0</v>
          </cell>
          <cell r="CI459">
            <v>0</v>
          </cell>
          <cell r="CJ459">
            <v>0</v>
          </cell>
          <cell r="CK459">
            <v>0</v>
          </cell>
          <cell r="CL459">
            <v>0</v>
          </cell>
          <cell r="CM459">
            <v>0</v>
          </cell>
          <cell r="CN459">
            <v>0</v>
          </cell>
          <cell r="CO459">
            <v>0</v>
          </cell>
          <cell r="CP459">
            <v>0</v>
          </cell>
          <cell r="CQ459">
            <v>0</v>
          </cell>
          <cell r="CR459">
            <v>0</v>
          </cell>
          <cell r="CS459">
            <v>0</v>
          </cell>
          <cell r="CT459">
            <v>0</v>
          </cell>
          <cell r="CU459">
            <v>0</v>
          </cell>
          <cell r="CV459">
            <v>0</v>
          </cell>
          <cell r="CW459">
            <v>0</v>
          </cell>
          <cell r="CX459">
            <v>0</v>
          </cell>
          <cell r="CY459">
            <v>0</v>
          </cell>
          <cell r="CZ459">
            <v>0</v>
          </cell>
          <cell r="DA459">
            <v>0</v>
          </cell>
          <cell r="DB459">
            <v>0</v>
          </cell>
          <cell r="DC459">
            <v>0</v>
          </cell>
          <cell r="DD459">
            <v>0</v>
          </cell>
          <cell r="DE459">
            <v>0</v>
          </cell>
          <cell r="DF459">
            <v>0</v>
          </cell>
          <cell r="DG459">
            <v>0</v>
          </cell>
          <cell r="DH459">
            <v>0</v>
          </cell>
          <cell r="DI459">
            <v>0</v>
          </cell>
          <cell r="DJ459">
            <v>0</v>
          </cell>
          <cell r="DK459">
            <v>0</v>
          </cell>
          <cell r="DL459">
            <v>0</v>
          </cell>
          <cell r="DM459">
            <v>0</v>
          </cell>
          <cell r="DN459">
            <v>0</v>
          </cell>
          <cell r="DO459">
            <v>0</v>
          </cell>
          <cell r="DP459">
            <v>0</v>
          </cell>
          <cell r="DQ459">
            <v>0</v>
          </cell>
          <cell r="DR459">
            <v>0</v>
          </cell>
          <cell r="DS459">
            <v>0</v>
          </cell>
          <cell r="DT459">
            <v>0</v>
          </cell>
          <cell r="DU459">
            <v>0</v>
          </cell>
          <cell r="DV459">
            <v>0</v>
          </cell>
          <cell r="DW459">
            <v>0</v>
          </cell>
          <cell r="DX459">
            <v>0</v>
          </cell>
          <cell r="DY459">
            <v>0</v>
          </cell>
          <cell r="DZ459">
            <v>0</v>
          </cell>
          <cell r="EA459">
            <v>0</v>
          </cell>
          <cell r="EB459">
            <v>0</v>
          </cell>
          <cell r="EC459">
            <v>0</v>
          </cell>
          <cell r="ED459">
            <v>0</v>
          </cell>
        </row>
        <row r="460"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  <cell r="BZ460">
            <v>0</v>
          </cell>
          <cell r="CA460">
            <v>0</v>
          </cell>
          <cell r="CB460">
            <v>0</v>
          </cell>
          <cell r="CC460">
            <v>0</v>
          </cell>
          <cell r="CD460">
            <v>0</v>
          </cell>
          <cell r="CE460">
            <v>0</v>
          </cell>
          <cell r="CF460">
            <v>0</v>
          </cell>
          <cell r="CG460">
            <v>0</v>
          </cell>
          <cell r="CH460">
            <v>0</v>
          </cell>
          <cell r="CI460">
            <v>0</v>
          </cell>
          <cell r="CJ460">
            <v>0</v>
          </cell>
          <cell r="CK460">
            <v>0</v>
          </cell>
          <cell r="CL460">
            <v>0</v>
          </cell>
          <cell r="CM460">
            <v>0</v>
          </cell>
          <cell r="CN460">
            <v>0</v>
          </cell>
          <cell r="CO460">
            <v>0</v>
          </cell>
          <cell r="CP460">
            <v>0</v>
          </cell>
          <cell r="CQ460">
            <v>0</v>
          </cell>
          <cell r="CR460">
            <v>0</v>
          </cell>
          <cell r="CS460">
            <v>0</v>
          </cell>
          <cell r="CT460">
            <v>0</v>
          </cell>
          <cell r="CU460">
            <v>0</v>
          </cell>
          <cell r="CV460">
            <v>0</v>
          </cell>
          <cell r="CW460">
            <v>0</v>
          </cell>
          <cell r="CX460">
            <v>0</v>
          </cell>
          <cell r="CY460">
            <v>0</v>
          </cell>
          <cell r="CZ460">
            <v>0</v>
          </cell>
          <cell r="DA460">
            <v>0</v>
          </cell>
          <cell r="DB460">
            <v>0</v>
          </cell>
          <cell r="DC460">
            <v>0</v>
          </cell>
          <cell r="DD460">
            <v>0</v>
          </cell>
          <cell r="DE460">
            <v>0</v>
          </cell>
          <cell r="DF460">
            <v>0</v>
          </cell>
          <cell r="DG460">
            <v>0</v>
          </cell>
          <cell r="DH460">
            <v>0</v>
          </cell>
          <cell r="DI460">
            <v>0</v>
          </cell>
          <cell r="DJ460">
            <v>0</v>
          </cell>
          <cell r="DK460">
            <v>0</v>
          </cell>
          <cell r="DL460">
            <v>0</v>
          </cell>
          <cell r="DM460">
            <v>0</v>
          </cell>
          <cell r="DN460">
            <v>0</v>
          </cell>
          <cell r="DO460">
            <v>0</v>
          </cell>
          <cell r="DP460">
            <v>0</v>
          </cell>
          <cell r="DQ460">
            <v>0</v>
          </cell>
          <cell r="DR460">
            <v>0</v>
          </cell>
          <cell r="DS460">
            <v>0</v>
          </cell>
          <cell r="DT460">
            <v>0</v>
          </cell>
          <cell r="DU460">
            <v>0</v>
          </cell>
          <cell r="DV460">
            <v>0</v>
          </cell>
          <cell r="DW460">
            <v>0</v>
          </cell>
          <cell r="DX460">
            <v>0</v>
          </cell>
          <cell r="DY460">
            <v>0</v>
          </cell>
          <cell r="DZ460">
            <v>0</v>
          </cell>
          <cell r="EA460">
            <v>0</v>
          </cell>
          <cell r="EB460">
            <v>0</v>
          </cell>
          <cell r="EC460">
            <v>0</v>
          </cell>
          <cell r="ED460">
            <v>0</v>
          </cell>
        </row>
        <row r="461"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  <cell r="BZ461">
            <v>0</v>
          </cell>
          <cell r="CA461">
            <v>0</v>
          </cell>
          <cell r="CB461">
            <v>0</v>
          </cell>
          <cell r="CC461">
            <v>0</v>
          </cell>
          <cell r="CD461">
            <v>0</v>
          </cell>
          <cell r="CE461">
            <v>0</v>
          </cell>
          <cell r="CF461">
            <v>0</v>
          </cell>
          <cell r="CG461">
            <v>0</v>
          </cell>
          <cell r="CH461">
            <v>0</v>
          </cell>
          <cell r="CI461">
            <v>0</v>
          </cell>
          <cell r="CJ461">
            <v>0</v>
          </cell>
          <cell r="CK461">
            <v>0</v>
          </cell>
          <cell r="CL461">
            <v>0</v>
          </cell>
          <cell r="CM461">
            <v>0</v>
          </cell>
          <cell r="CN461">
            <v>0</v>
          </cell>
          <cell r="CO461">
            <v>0</v>
          </cell>
          <cell r="CP461">
            <v>0</v>
          </cell>
          <cell r="CQ461">
            <v>0</v>
          </cell>
          <cell r="CR461">
            <v>0</v>
          </cell>
          <cell r="CS461">
            <v>0</v>
          </cell>
          <cell r="CT461">
            <v>0</v>
          </cell>
          <cell r="CU461">
            <v>0</v>
          </cell>
          <cell r="CV461">
            <v>0</v>
          </cell>
          <cell r="CW461">
            <v>0</v>
          </cell>
          <cell r="CX461">
            <v>0</v>
          </cell>
          <cell r="CY461">
            <v>0</v>
          </cell>
          <cell r="CZ461">
            <v>0</v>
          </cell>
          <cell r="DA461">
            <v>0</v>
          </cell>
          <cell r="DB461">
            <v>0</v>
          </cell>
          <cell r="DC461">
            <v>0</v>
          </cell>
          <cell r="DD461">
            <v>0</v>
          </cell>
          <cell r="DE461">
            <v>0</v>
          </cell>
          <cell r="DF461">
            <v>0</v>
          </cell>
          <cell r="DG461">
            <v>0</v>
          </cell>
          <cell r="DH461">
            <v>0</v>
          </cell>
          <cell r="DI461">
            <v>0</v>
          </cell>
          <cell r="DJ461">
            <v>0</v>
          </cell>
          <cell r="DK461">
            <v>0</v>
          </cell>
          <cell r="DL461">
            <v>0</v>
          </cell>
          <cell r="DM461">
            <v>0</v>
          </cell>
          <cell r="DN461">
            <v>0</v>
          </cell>
          <cell r="DO461">
            <v>0</v>
          </cell>
          <cell r="DP461">
            <v>0</v>
          </cell>
          <cell r="DQ461">
            <v>0</v>
          </cell>
          <cell r="DR461">
            <v>0</v>
          </cell>
          <cell r="DS461">
            <v>0</v>
          </cell>
          <cell r="DT461">
            <v>0</v>
          </cell>
          <cell r="DU461">
            <v>0</v>
          </cell>
          <cell r="DV461">
            <v>0</v>
          </cell>
          <cell r="DW461">
            <v>0</v>
          </cell>
          <cell r="DX461">
            <v>0</v>
          </cell>
          <cell r="DY461">
            <v>0</v>
          </cell>
          <cell r="DZ461">
            <v>0</v>
          </cell>
          <cell r="EA461">
            <v>0</v>
          </cell>
          <cell r="EB461">
            <v>0</v>
          </cell>
          <cell r="EC461">
            <v>0</v>
          </cell>
          <cell r="ED461">
            <v>0</v>
          </cell>
        </row>
        <row r="462"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W462">
            <v>0</v>
          </cell>
          <cell r="BX462">
            <v>0</v>
          </cell>
          <cell r="BY462">
            <v>0</v>
          </cell>
          <cell r="BZ462">
            <v>0</v>
          </cell>
          <cell r="CA462">
            <v>0</v>
          </cell>
          <cell r="CB462">
            <v>0</v>
          </cell>
          <cell r="CC462">
            <v>0</v>
          </cell>
          <cell r="CD462">
            <v>0</v>
          </cell>
          <cell r="CE462">
            <v>0</v>
          </cell>
          <cell r="CF462">
            <v>0</v>
          </cell>
          <cell r="CG462">
            <v>0</v>
          </cell>
          <cell r="CH462">
            <v>0</v>
          </cell>
          <cell r="CI462">
            <v>0</v>
          </cell>
          <cell r="CJ462">
            <v>0</v>
          </cell>
          <cell r="CK462">
            <v>0</v>
          </cell>
          <cell r="CL462">
            <v>0</v>
          </cell>
          <cell r="CM462">
            <v>0</v>
          </cell>
          <cell r="CN462">
            <v>0</v>
          </cell>
          <cell r="CO462">
            <v>0</v>
          </cell>
          <cell r="CP462">
            <v>0</v>
          </cell>
          <cell r="CQ462">
            <v>0</v>
          </cell>
          <cell r="CR462">
            <v>0</v>
          </cell>
          <cell r="CS462">
            <v>0</v>
          </cell>
          <cell r="CT462">
            <v>0</v>
          </cell>
          <cell r="CU462">
            <v>0</v>
          </cell>
          <cell r="CV462">
            <v>0</v>
          </cell>
          <cell r="CW462">
            <v>0</v>
          </cell>
          <cell r="CX462">
            <v>0</v>
          </cell>
          <cell r="CY462">
            <v>0</v>
          </cell>
          <cell r="CZ462">
            <v>0</v>
          </cell>
          <cell r="DA462">
            <v>0</v>
          </cell>
          <cell r="DB462">
            <v>0</v>
          </cell>
          <cell r="DC462">
            <v>0</v>
          </cell>
          <cell r="DD462">
            <v>0</v>
          </cell>
          <cell r="DE462">
            <v>0</v>
          </cell>
          <cell r="DF462">
            <v>0</v>
          </cell>
          <cell r="DG462">
            <v>0</v>
          </cell>
          <cell r="DH462">
            <v>0</v>
          </cell>
          <cell r="DI462">
            <v>0</v>
          </cell>
          <cell r="DJ462">
            <v>0</v>
          </cell>
          <cell r="DK462">
            <v>0</v>
          </cell>
          <cell r="DL462">
            <v>0</v>
          </cell>
          <cell r="DM462">
            <v>0</v>
          </cell>
          <cell r="DN462">
            <v>0</v>
          </cell>
          <cell r="DO462">
            <v>0</v>
          </cell>
          <cell r="DP462">
            <v>0</v>
          </cell>
          <cell r="DQ462">
            <v>0</v>
          </cell>
          <cell r="DR462">
            <v>0</v>
          </cell>
          <cell r="DS462">
            <v>0</v>
          </cell>
          <cell r="DT462">
            <v>0</v>
          </cell>
          <cell r="DU462">
            <v>0</v>
          </cell>
          <cell r="DV462">
            <v>0</v>
          </cell>
          <cell r="DW462">
            <v>0</v>
          </cell>
          <cell r="DX462">
            <v>0</v>
          </cell>
          <cell r="DY462">
            <v>0</v>
          </cell>
          <cell r="DZ462">
            <v>0</v>
          </cell>
          <cell r="EA462">
            <v>0</v>
          </cell>
          <cell r="EB462">
            <v>0</v>
          </cell>
          <cell r="EC462">
            <v>0</v>
          </cell>
          <cell r="ED462">
            <v>0</v>
          </cell>
        </row>
        <row r="463"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  <cell r="BZ463">
            <v>0</v>
          </cell>
          <cell r="CA463">
            <v>0</v>
          </cell>
          <cell r="CB463">
            <v>0</v>
          </cell>
          <cell r="CC463">
            <v>0</v>
          </cell>
          <cell r="CD463">
            <v>0</v>
          </cell>
          <cell r="CE463">
            <v>0</v>
          </cell>
          <cell r="CF463">
            <v>0</v>
          </cell>
          <cell r="CG463">
            <v>0</v>
          </cell>
          <cell r="CH463">
            <v>0</v>
          </cell>
          <cell r="CI463">
            <v>0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P463">
            <v>0</v>
          </cell>
          <cell r="CQ463">
            <v>0</v>
          </cell>
          <cell r="CR463">
            <v>0</v>
          </cell>
          <cell r="CS463">
            <v>0</v>
          </cell>
          <cell r="CT463">
            <v>0</v>
          </cell>
          <cell r="CU463">
            <v>0</v>
          </cell>
          <cell r="CV463">
            <v>0</v>
          </cell>
          <cell r="CW463">
            <v>0</v>
          </cell>
          <cell r="CX463">
            <v>0</v>
          </cell>
          <cell r="CY463">
            <v>0</v>
          </cell>
          <cell r="CZ463">
            <v>0</v>
          </cell>
          <cell r="DA463">
            <v>0</v>
          </cell>
          <cell r="DB463">
            <v>0</v>
          </cell>
          <cell r="DC463">
            <v>0</v>
          </cell>
          <cell r="DD463">
            <v>0</v>
          </cell>
          <cell r="DE463">
            <v>0</v>
          </cell>
          <cell r="DF463">
            <v>0</v>
          </cell>
          <cell r="DG463">
            <v>0</v>
          </cell>
          <cell r="DH463">
            <v>0</v>
          </cell>
          <cell r="DI463">
            <v>0</v>
          </cell>
          <cell r="DJ463">
            <v>0</v>
          </cell>
          <cell r="DK463">
            <v>0</v>
          </cell>
          <cell r="DL463">
            <v>0</v>
          </cell>
          <cell r="DM463">
            <v>0</v>
          </cell>
          <cell r="DN463">
            <v>0</v>
          </cell>
          <cell r="DO463">
            <v>0</v>
          </cell>
          <cell r="DP463">
            <v>0</v>
          </cell>
          <cell r="DQ463">
            <v>0</v>
          </cell>
          <cell r="DR463">
            <v>0</v>
          </cell>
          <cell r="DS463">
            <v>0</v>
          </cell>
          <cell r="DT463">
            <v>0</v>
          </cell>
          <cell r="DU463">
            <v>0</v>
          </cell>
          <cell r="DV463">
            <v>0</v>
          </cell>
          <cell r="DW463">
            <v>0</v>
          </cell>
          <cell r="DX463">
            <v>0</v>
          </cell>
          <cell r="DY463">
            <v>0</v>
          </cell>
          <cell r="DZ463">
            <v>0</v>
          </cell>
          <cell r="EA463">
            <v>0</v>
          </cell>
          <cell r="EB463">
            <v>0</v>
          </cell>
          <cell r="EC463">
            <v>0</v>
          </cell>
          <cell r="ED463">
            <v>0</v>
          </cell>
        </row>
        <row r="464"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  <cell r="CU464">
            <v>0</v>
          </cell>
          <cell r="CV464">
            <v>0</v>
          </cell>
          <cell r="CW464">
            <v>0</v>
          </cell>
          <cell r="CX464">
            <v>0</v>
          </cell>
          <cell r="CY464">
            <v>0</v>
          </cell>
          <cell r="CZ464">
            <v>0</v>
          </cell>
          <cell r="DA464">
            <v>0</v>
          </cell>
          <cell r="DB464">
            <v>0</v>
          </cell>
          <cell r="DC464">
            <v>0</v>
          </cell>
          <cell r="DD464">
            <v>0</v>
          </cell>
          <cell r="DE464">
            <v>0</v>
          </cell>
          <cell r="DF464">
            <v>0</v>
          </cell>
          <cell r="DG464">
            <v>0</v>
          </cell>
          <cell r="DH464">
            <v>0</v>
          </cell>
          <cell r="DI464">
            <v>0</v>
          </cell>
          <cell r="DJ464">
            <v>0</v>
          </cell>
          <cell r="DK464">
            <v>0</v>
          </cell>
          <cell r="DL464">
            <v>0</v>
          </cell>
          <cell r="DM464">
            <v>0</v>
          </cell>
          <cell r="DN464">
            <v>0</v>
          </cell>
          <cell r="DO464">
            <v>0</v>
          </cell>
          <cell r="DP464">
            <v>0</v>
          </cell>
          <cell r="DQ464">
            <v>0</v>
          </cell>
          <cell r="DR464">
            <v>0</v>
          </cell>
          <cell r="DS464">
            <v>0</v>
          </cell>
          <cell r="DT464">
            <v>0</v>
          </cell>
          <cell r="DU464">
            <v>0</v>
          </cell>
          <cell r="DV464">
            <v>0</v>
          </cell>
          <cell r="DW464">
            <v>0</v>
          </cell>
          <cell r="DX464">
            <v>0</v>
          </cell>
          <cell r="DY464">
            <v>0</v>
          </cell>
          <cell r="DZ464">
            <v>0</v>
          </cell>
          <cell r="EA464">
            <v>0</v>
          </cell>
          <cell r="EB464">
            <v>0</v>
          </cell>
          <cell r="EC464">
            <v>0</v>
          </cell>
          <cell r="ED464">
            <v>0</v>
          </cell>
        </row>
        <row r="467"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  <cell r="BZ467">
            <v>0</v>
          </cell>
          <cell r="CA467">
            <v>0</v>
          </cell>
          <cell r="CB467">
            <v>0</v>
          </cell>
          <cell r="CC467">
            <v>0</v>
          </cell>
          <cell r="CD467">
            <v>0</v>
          </cell>
          <cell r="CE467">
            <v>0</v>
          </cell>
          <cell r="CF467">
            <v>0</v>
          </cell>
          <cell r="CG467">
            <v>0</v>
          </cell>
          <cell r="CH467">
            <v>0</v>
          </cell>
          <cell r="CI467">
            <v>0</v>
          </cell>
          <cell r="CJ467">
            <v>0</v>
          </cell>
          <cell r="CK467">
            <v>0</v>
          </cell>
          <cell r="CL467">
            <v>0</v>
          </cell>
          <cell r="CM467">
            <v>0</v>
          </cell>
          <cell r="CN467">
            <v>0</v>
          </cell>
          <cell r="CO467">
            <v>0</v>
          </cell>
          <cell r="CP467">
            <v>0</v>
          </cell>
          <cell r="CQ467">
            <v>0</v>
          </cell>
          <cell r="CR467">
            <v>0</v>
          </cell>
          <cell r="CS467">
            <v>0</v>
          </cell>
          <cell r="CT467">
            <v>0</v>
          </cell>
          <cell r="CU467">
            <v>0</v>
          </cell>
          <cell r="CV467">
            <v>0</v>
          </cell>
          <cell r="CW467">
            <v>0</v>
          </cell>
          <cell r="CX467">
            <v>0</v>
          </cell>
          <cell r="CY467">
            <v>0</v>
          </cell>
          <cell r="CZ467">
            <v>0</v>
          </cell>
          <cell r="DA467">
            <v>0</v>
          </cell>
          <cell r="DB467">
            <v>0</v>
          </cell>
          <cell r="DC467">
            <v>0</v>
          </cell>
          <cell r="DD467">
            <v>0</v>
          </cell>
          <cell r="DE467">
            <v>0</v>
          </cell>
          <cell r="DF467">
            <v>0</v>
          </cell>
          <cell r="DG467">
            <v>0</v>
          </cell>
          <cell r="DH467">
            <v>0</v>
          </cell>
          <cell r="DI467">
            <v>0</v>
          </cell>
          <cell r="DJ467">
            <v>0</v>
          </cell>
          <cell r="DK467">
            <v>0</v>
          </cell>
          <cell r="DL467">
            <v>0</v>
          </cell>
          <cell r="DM467">
            <v>0</v>
          </cell>
          <cell r="DN467">
            <v>0</v>
          </cell>
          <cell r="DO467">
            <v>0</v>
          </cell>
          <cell r="DP467">
            <v>0</v>
          </cell>
          <cell r="DQ467">
            <v>0</v>
          </cell>
          <cell r="DR467">
            <v>0</v>
          </cell>
          <cell r="DS467">
            <v>0</v>
          </cell>
          <cell r="DT467">
            <v>0</v>
          </cell>
          <cell r="DU467">
            <v>0</v>
          </cell>
          <cell r="DV467">
            <v>0</v>
          </cell>
          <cell r="DW467">
            <v>0</v>
          </cell>
          <cell r="DX467">
            <v>0</v>
          </cell>
          <cell r="DY467">
            <v>0</v>
          </cell>
          <cell r="DZ467">
            <v>0</v>
          </cell>
          <cell r="EA467">
            <v>0</v>
          </cell>
          <cell r="EB467">
            <v>0</v>
          </cell>
          <cell r="EC467">
            <v>0</v>
          </cell>
          <cell r="ED467">
            <v>0</v>
          </cell>
        </row>
        <row r="468"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  <cell r="BZ468">
            <v>0</v>
          </cell>
          <cell r="CA468">
            <v>0</v>
          </cell>
          <cell r="CB468">
            <v>0</v>
          </cell>
          <cell r="CC468">
            <v>0</v>
          </cell>
          <cell r="CD468">
            <v>0</v>
          </cell>
          <cell r="CE468">
            <v>0</v>
          </cell>
          <cell r="CF468">
            <v>0</v>
          </cell>
          <cell r="CG468">
            <v>0</v>
          </cell>
          <cell r="CH468">
            <v>0</v>
          </cell>
          <cell r="CI468">
            <v>0</v>
          </cell>
          <cell r="CJ468">
            <v>0</v>
          </cell>
          <cell r="CK468">
            <v>0</v>
          </cell>
          <cell r="CL468">
            <v>0</v>
          </cell>
          <cell r="CM468">
            <v>0</v>
          </cell>
          <cell r="CN468">
            <v>0</v>
          </cell>
          <cell r="CO468">
            <v>0</v>
          </cell>
          <cell r="CP468">
            <v>0</v>
          </cell>
          <cell r="CQ468">
            <v>0</v>
          </cell>
          <cell r="CR468">
            <v>0</v>
          </cell>
          <cell r="CS468">
            <v>0</v>
          </cell>
          <cell r="CT468">
            <v>0</v>
          </cell>
          <cell r="CU468">
            <v>0</v>
          </cell>
          <cell r="CV468">
            <v>0</v>
          </cell>
          <cell r="CW468">
            <v>0</v>
          </cell>
          <cell r="CX468">
            <v>0</v>
          </cell>
          <cell r="CY468">
            <v>0</v>
          </cell>
          <cell r="CZ468">
            <v>0</v>
          </cell>
          <cell r="DA468">
            <v>0</v>
          </cell>
          <cell r="DB468">
            <v>0</v>
          </cell>
          <cell r="DC468">
            <v>0</v>
          </cell>
          <cell r="DD468">
            <v>0</v>
          </cell>
          <cell r="DE468">
            <v>0</v>
          </cell>
          <cell r="DF468">
            <v>0</v>
          </cell>
          <cell r="DG468">
            <v>0</v>
          </cell>
          <cell r="DH468">
            <v>0</v>
          </cell>
          <cell r="DI468">
            <v>0</v>
          </cell>
          <cell r="DJ468">
            <v>0</v>
          </cell>
          <cell r="DK468">
            <v>0</v>
          </cell>
          <cell r="DL468">
            <v>0</v>
          </cell>
          <cell r="DM468">
            <v>0</v>
          </cell>
          <cell r="DN468">
            <v>0</v>
          </cell>
          <cell r="DO468">
            <v>0</v>
          </cell>
          <cell r="DP468">
            <v>0</v>
          </cell>
          <cell r="DQ468">
            <v>0</v>
          </cell>
          <cell r="DR468">
            <v>0</v>
          </cell>
          <cell r="DS468">
            <v>0</v>
          </cell>
          <cell r="DT468">
            <v>0</v>
          </cell>
          <cell r="DU468">
            <v>0</v>
          </cell>
          <cell r="DV468">
            <v>0</v>
          </cell>
          <cell r="DW468">
            <v>0</v>
          </cell>
          <cell r="DX468">
            <v>0</v>
          </cell>
          <cell r="DY468">
            <v>0</v>
          </cell>
          <cell r="DZ468">
            <v>0</v>
          </cell>
          <cell r="EA468">
            <v>0</v>
          </cell>
          <cell r="EB468">
            <v>0</v>
          </cell>
          <cell r="EC468">
            <v>0</v>
          </cell>
          <cell r="ED468">
            <v>0</v>
          </cell>
        </row>
        <row r="469"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  <cell r="BZ469">
            <v>0</v>
          </cell>
          <cell r="CA469">
            <v>0</v>
          </cell>
          <cell r="CB469">
            <v>0</v>
          </cell>
          <cell r="CC469">
            <v>0</v>
          </cell>
          <cell r="CD469">
            <v>0</v>
          </cell>
          <cell r="CE469">
            <v>0</v>
          </cell>
          <cell r="CF469">
            <v>0</v>
          </cell>
          <cell r="CG469">
            <v>0</v>
          </cell>
          <cell r="CH469">
            <v>0</v>
          </cell>
          <cell r="CI469">
            <v>0</v>
          </cell>
          <cell r="CJ469">
            <v>0</v>
          </cell>
          <cell r="CK469">
            <v>0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P469">
            <v>0</v>
          </cell>
          <cell r="CQ469">
            <v>0</v>
          </cell>
          <cell r="CR469">
            <v>0</v>
          </cell>
          <cell r="CS469">
            <v>0</v>
          </cell>
          <cell r="CT469">
            <v>0</v>
          </cell>
          <cell r="CU469">
            <v>0</v>
          </cell>
          <cell r="CV469">
            <v>0</v>
          </cell>
          <cell r="CW469">
            <v>0</v>
          </cell>
          <cell r="CX469">
            <v>0</v>
          </cell>
          <cell r="CY469">
            <v>0</v>
          </cell>
          <cell r="CZ469">
            <v>0</v>
          </cell>
          <cell r="DA469">
            <v>0</v>
          </cell>
          <cell r="DB469">
            <v>0</v>
          </cell>
          <cell r="DC469">
            <v>0</v>
          </cell>
          <cell r="DD469">
            <v>0</v>
          </cell>
          <cell r="DE469">
            <v>0</v>
          </cell>
          <cell r="DF469">
            <v>0</v>
          </cell>
          <cell r="DG469">
            <v>0</v>
          </cell>
          <cell r="DH469">
            <v>0</v>
          </cell>
          <cell r="DI469">
            <v>0</v>
          </cell>
          <cell r="DJ469">
            <v>0</v>
          </cell>
          <cell r="DK469">
            <v>0</v>
          </cell>
          <cell r="DL469">
            <v>0</v>
          </cell>
          <cell r="DM469">
            <v>0</v>
          </cell>
          <cell r="DN469">
            <v>0</v>
          </cell>
          <cell r="DO469">
            <v>0</v>
          </cell>
          <cell r="DP469">
            <v>0</v>
          </cell>
          <cell r="DQ469">
            <v>0</v>
          </cell>
          <cell r="DR469">
            <v>0</v>
          </cell>
          <cell r="DS469">
            <v>0</v>
          </cell>
          <cell r="DT469">
            <v>0</v>
          </cell>
          <cell r="DU469">
            <v>0</v>
          </cell>
          <cell r="DV469">
            <v>0</v>
          </cell>
          <cell r="DW469">
            <v>0</v>
          </cell>
          <cell r="DX469">
            <v>0</v>
          </cell>
          <cell r="DY469">
            <v>0</v>
          </cell>
          <cell r="DZ469">
            <v>0</v>
          </cell>
          <cell r="EA469">
            <v>0</v>
          </cell>
          <cell r="EB469">
            <v>0</v>
          </cell>
          <cell r="EC469">
            <v>0</v>
          </cell>
          <cell r="ED469">
            <v>0</v>
          </cell>
        </row>
        <row r="470"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  <cell r="BZ470">
            <v>0</v>
          </cell>
          <cell r="CA470">
            <v>0</v>
          </cell>
          <cell r="CB470">
            <v>0</v>
          </cell>
          <cell r="CC470">
            <v>0</v>
          </cell>
          <cell r="CD470">
            <v>0</v>
          </cell>
          <cell r="CE470">
            <v>0</v>
          </cell>
          <cell r="CF470">
            <v>0</v>
          </cell>
          <cell r="CG470">
            <v>0</v>
          </cell>
          <cell r="CH470">
            <v>0</v>
          </cell>
          <cell r="CI470">
            <v>0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P470">
            <v>0</v>
          </cell>
          <cell r="CQ470">
            <v>0</v>
          </cell>
          <cell r="CR470">
            <v>0</v>
          </cell>
          <cell r="CS470">
            <v>0</v>
          </cell>
          <cell r="CT470">
            <v>0</v>
          </cell>
          <cell r="CU470">
            <v>0</v>
          </cell>
          <cell r="CV470">
            <v>0</v>
          </cell>
          <cell r="CW470">
            <v>0</v>
          </cell>
          <cell r="CX470">
            <v>0</v>
          </cell>
          <cell r="CY470">
            <v>0</v>
          </cell>
          <cell r="CZ470">
            <v>0</v>
          </cell>
          <cell r="DA470">
            <v>0</v>
          </cell>
          <cell r="DB470">
            <v>0</v>
          </cell>
          <cell r="DC470">
            <v>0</v>
          </cell>
          <cell r="DD470">
            <v>0</v>
          </cell>
          <cell r="DE470">
            <v>0</v>
          </cell>
          <cell r="DF470">
            <v>0</v>
          </cell>
          <cell r="DG470">
            <v>0</v>
          </cell>
          <cell r="DH470">
            <v>0</v>
          </cell>
          <cell r="DI470">
            <v>0</v>
          </cell>
          <cell r="DJ470">
            <v>0</v>
          </cell>
          <cell r="DK470">
            <v>0</v>
          </cell>
          <cell r="DL470">
            <v>0</v>
          </cell>
          <cell r="DM470">
            <v>0</v>
          </cell>
          <cell r="DN470">
            <v>0</v>
          </cell>
          <cell r="DO470">
            <v>0</v>
          </cell>
          <cell r="DP470">
            <v>0</v>
          </cell>
          <cell r="DQ470">
            <v>0</v>
          </cell>
          <cell r="DR470">
            <v>0</v>
          </cell>
          <cell r="DS470">
            <v>0</v>
          </cell>
          <cell r="DT470">
            <v>0</v>
          </cell>
          <cell r="DU470">
            <v>0</v>
          </cell>
          <cell r="DV470">
            <v>0</v>
          </cell>
          <cell r="DW470">
            <v>0</v>
          </cell>
          <cell r="DX470">
            <v>0</v>
          </cell>
          <cell r="DY470">
            <v>0</v>
          </cell>
          <cell r="DZ470">
            <v>0</v>
          </cell>
          <cell r="EA470">
            <v>0</v>
          </cell>
          <cell r="EB470">
            <v>0</v>
          </cell>
          <cell r="EC470">
            <v>0</v>
          </cell>
          <cell r="ED470">
            <v>0</v>
          </cell>
        </row>
        <row r="471"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  <cell r="BZ471">
            <v>0</v>
          </cell>
          <cell r="CA471">
            <v>0</v>
          </cell>
          <cell r="CB471">
            <v>0</v>
          </cell>
          <cell r="CC471">
            <v>0</v>
          </cell>
          <cell r="CD471">
            <v>0</v>
          </cell>
          <cell r="CE471">
            <v>0</v>
          </cell>
          <cell r="CF471">
            <v>0</v>
          </cell>
          <cell r="CG471">
            <v>0</v>
          </cell>
          <cell r="CH471">
            <v>0</v>
          </cell>
          <cell r="CI471">
            <v>0</v>
          </cell>
          <cell r="CJ471">
            <v>0</v>
          </cell>
          <cell r="CK471">
            <v>0</v>
          </cell>
          <cell r="CL471">
            <v>0</v>
          </cell>
          <cell r="CM471">
            <v>0</v>
          </cell>
          <cell r="CN471">
            <v>0</v>
          </cell>
          <cell r="CO471">
            <v>0</v>
          </cell>
          <cell r="CP471">
            <v>0</v>
          </cell>
          <cell r="CQ471">
            <v>0</v>
          </cell>
          <cell r="CR471">
            <v>0</v>
          </cell>
          <cell r="CS471">
            <v>0</v>
          </cell>
          <cell r="CT471">
            <v>0</v>
          </cell>
          <cell r="CU471">
            <v>0</v>
          </cell>
          <cell r="CV471">
            <v>0</v>
          </cell>
          <cell r="CW471">
            <v>0</v>
          </cell>
          <cell r="CX471">
            <v>0</v>
          </cell>
          <cell r="CY471">
            <v>0</v>
          </cell>
          <cell r="CZ471">
            <v>0</v>
          </cell>
          <cell r="DA471">
            <v>0</v>
          </cell>
          <cell r="DB471">
            <v>0</v>
          </cell>
          <cell r="DC471">
            <v>0</v>
          </cell>
          <cell r="DD471">
            <v>0</v>
          </cell>
          <cell r="DE471">
            <v>0</v>
          </cell>
          <cell r="DF471">
            <v>0</v>
          </cell>
          <cell r="DG471">
            <v>0</v>
          </cell>
          <cell r="DH471">
            <v>0</v>
          </cell>
          <cell r="DI471">
            <v>0</v>
          </cell>
          <cell r="DJ471">
            <v>0</v>
          </cell>
          <cell r="DK471">
            <v>0</v>
          </cell>
          <cell r="DL471">
            <v>0</v>
          </cell>
          <cell r="DM471">
            <v>0</v>
          </cell>
          <cell r="DN471">
            <v>0</v>
          </cell>
          <cell r="DO471">
            <v>0</v>
          </cell>
          <cell r="DP471">
            <v>0</v>
          </cell>
          <cell r="DQ471">
            <v>0</v>
          </cell>
          <cell r="DR471">
            <v>0</v>
          </cell>
          <cell r="DS471">
            <v>0</v>
          </cell>
          <cell r="DT471">
            <v>0</v>
          </cell>
          <cell r="DU471">
            <v>0</v>
          </cell>
          <cell r="DV471">
            <v>0</v>
          </cell>
          <cell r="DW471">
            <v>0</v>
          </cell>
          <cell r="DX471">
            <v>0</v>
          </cell>
          <cell r="DY471">
            <v>0</v>
          </cell>
          <cell r="DZ471">
            <v>0</v>
          </cell>
          <cell r="EA471">
            <v>0</v>
          </cell>
          <cell r="EB471">
            <v>0</v>
          </cell>
          <cell r="EC471">
            <v>0</v>
          </cell>
          <cell r="ED471">
            <v>0</v>
          </cell>
        </row>
        <row r="472"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  <cell r="BZ472">
            <v>0</v>
          </cell>
          <cell r="CA472">
            <v>0</v>
          </cell>
          <cell r="CB472">
            <v>0</v>
          </cell>
          <cell r="CC472">
            <v>0</v>
          </cell>
          <cell r="CD472">
            <v>0</v>
          </cell>
          <cell r="CE472">
            <v>0</v>
          </cell>
          <cell r="CF472">
            <v>0</v>
          </cell>
          <cell r="CG472">
            <v>0</v>
          </cell>
          <cell r="CH472">
            <v>0</v>
          </cell>
          <cell r="CI472">
            <v>0</v>
          </cell>
          <cell r="CJ472">
            <v>0</v>
          </cell>
          <cell r="CK472">
            <v>0</v>
          </cell>
          <cell r="CL472">
            <v>0</v>
          </cell>
          <cell r="CM472">
            <v>0</v>
          </cell>
          <cell r="CN472">
            <v>0</v>
          </cell>
          <cell r="CO472">
            <v>0</v>
          </cell>
          <cell r="CP472">
            <v>0</v>
          </cell>
          <cell r="CQ472">
            <v>0</v>
          </cell>
          <cell r="CR472">
            <v>0</v>
          </cell>
          <cell r="CS472">
            <v>0</v>
          </cell>
          <cell r="CT472">
            <v>0</v>
          </cell>
          <cell r="CU472">
            <v>0</v>
          </cell>
          <cell r="CV472">
            <v>0</v>
          </cell>
          <cell r="CW472">
            <v>0</v>
          </cell>
          <cell r="CX472">
            <v>0</v>
          </cell>
          <cell r="CY472">
            <v>0</v>
          </cell>
          <cell r="CZ472">
            <v>0</v>
          </cell>
          <cell r="DA472">
            <v>0</v>
          </cell>
          <cell r="DB472">
            <v>0</v>
          </cell>
          <cell r="DC472">
            <v>0</v>
          </cell>
          <cell r="DD472">
            <v>0</v>
          </cell>
          <cell r="DE472">
            <v>0</v>
          </cell>
          <cell r="DF472">
            <v>0</v>
          </cell>
          <cell r="DG472">
            <v>0</v>
          </cell>
          <cell r="DH472">
            <v>0</v>
          </cell>
          <cell r="DI472">
            <v>0</v>
          </cell>
          <cell r="DJ472">
            <v>0</v>
          </cell>
          <cell r="DK472">
            <v>0</v>
          </cell>
          <cell r="DL472">
            <v>0</v>
          </cell>
          <cell r="DM472">
            <v>0</v>
          </cell>
          <cell r="DN472">
            <v>0</v>
          </cell>
          <cell r="DO472">
            <v>0</v>
          </cell>
          <cell r="DP472">
            <v>0</v>
          </cell>
          <cell r="DQ472">
            <v>0</v>
          </cell>
          <cell r="DR472">
            <v>0</v>
          </cell>
          <cell r="DS472">
            <v>0</v>
          </cell>
          <cell r="DT472">
            <v>0</v>
          </cell>
          <cell r="DU472">
            <v>0</v>
          </cell>
          <cell r="DV472">
            <v>0</v>
          </cell>
          <cell r="DW472">
            <v>0</v>
          </cell>
          <cell r="DX472">
            <v>0</v>
          </cell>
          <cell r="DY472">
            <v>0</v>
          </cell>
          <cell r="DZ472">
            <v>0</v>
          </cell>
          <cell r="EA472">
            <v>0</v>
          </cell>
          <cell r="EB472">
            <v>0</v>
          </cell>
          <cell r="EC472">
            <v>0</v>
          </cell>
          <cell r="ED472">
            <v>0</v>
          </cell>
        </row>
        <row r="473"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  <cell r="BZ473">
            <v>0</v>
          </cell>
          <cell r="CA473">
            <v>0</v>
          </cell>
          <cell r="CB473">
            <v>0</v>
          </cell>
          <cell r="CC473">
            <v>0</v>
          </cell>
          <cell r="CD473">
            <v>0</v>
          </cell>
          <cell r="CE473">
            <v>0</v>
          </cell>
          <cell r="CF473">
            <v>0</v>
          </cell>
          <cell r="CG473">
            <v>0</v>
          </cell>
          <cell r="CH473">
            <v>0</v>
          </cell>
          <cell r="CI473">
            <v>0</v>
          </cell>
          <cell r="CJ473">
            <v>0</v>
          </cell>
          <cell r="CK473">
            <v>0</v>
          </cell>
          <cell r="CL473">
            <v>0</v>
          </cell>
          <cell r="CM473">
            <v>0</v>
          </cell>
          <cell r="CN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  <cell r="CU473">
            <v>0</v>
          </cell>
          <cell r="CV473">
            <v>0</v>
          </cell>
          <cell r="CW473">
            <v>0</v>
          </cell>
          <cell r="CX473">
            <v>0</v>
          </cell>
          <cell r="CY473">
            <v>0</v>
          </cell>
          <cell r="CZ473">
            <v>0</v>
          </cell>
          <cell r="DA473">
            <v>0</v>
          </cell>
          <cell r="DB473">
            <v>0</v>
          </cell>
          <cell r="DC473">
            <v>0</v>
          </cell>
          <cell r="DD473">
            <v>0</v>
          </cell>
          <cell r="DE473">
            <v>0</v>
          </cell>
          <cell r="DF473">
            <v>0</v>
          </cell>
          <cell r="DG473">
            <v>0</v>
          </cell>
          <cell r="DH473">
            <v>0</v>
          </cell>
          <cell r="DI473">
            <v>0</v>
          </cell>
          <cell r="DJ473">
            <v>0</v>
          </cell>
          <cell r="DK473">
            <v>0</v>
          </cell>
          <cell r="DL473">
            <v>0</v>
          </cell>
          <cell r="DM473">
            <v>0</v>
          </cell>
          <cell r="DN473">
            <v>0</v>
          </cell>
          <cell r="DO473">
            <v>0</v>
          </cell>
          <cell r="DP473">
            <v>0</v>
          </cell>
          <cell r="DQ473">
            <v>0</v>
          </cell>
          <cell r="DR473">
            <v>0</v>
          </cell>
          <cell r="DS473">
            <v>0</v>
          </cell>
          <cell r="DT473">
            <v>0</v>
          </cell>
          <cell r="DU473">
            <v>0</v>
          </cell>
          <cell r="DV473">
            <v>0</v>
          </cell>
          <cell r="DW473">
            <v>0</v>
          </cell>
          <cell r="DX473">
            <v>0</v>
          </cell>
          <cell r="DY473">
            <v>0</v>
          </cell>
          <cell r="DZ473">
            <v>0</v>
          </cell>
          <cell r="EA473">
            <v>0</v>
          </cell>
          <cell r="EB473">
            <v>0</v>
          </cell>
          <cell r="EC473">
            <v>0</v>
          </cell>
          <cell r="ED473">
            <v>0</v>
          </cell>
        </row>
        <row r="475"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  <cell r="BZ475">
            <v>0</v>
          </cell>
          <cell r="CA475">
            <v>0</v>
          </cell>
          <cell r="CB475">
            <v>0</v>
          </cell>
          <cell r="CC475">
            <v>0</v>
          </cell>
          <cell r="CD475">
            <v>0</v>
          </cell>
          <cell r="CE475">
            <v>0</v>
          </cell>
          <cell r="CF475">
            <v>0</v>
          </cell>
          <cell r="CG475">
            <v>0</v>
          </cell>
          <cell r="CH475">
            <v>0</v>
          </cell>
          <cell r="CI475">
            <v>0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P475">
            <v>0</v>
          </cell>
          <cell r="CQ475">
            <v>0</v>
          </cell>
          <cell r="CR475">
            <v>0</v>
          </cell>
          <cell r="CS475">
            <v>0</v>
          </cell>
          <cell r="CT475">
            <v>0</v>
          </cell>
          <cell r="CU475">
            <v>0</v>
          </cell>
          <cell r="CV475">
            <v>0</v>
          </cell>
          <cell r="CW475">
            <v>0</v>
          </cell>
          <cell r="CX475">
            <v>0</v>
          </cell>
          <cell r="CY475">
            <v>0</v>
          </cell>
          <cell r="CZ475">
            <v>0</v>
          </cell>
          <cell r="DA475">
            <v>0</v>
          </cell>
          <cell r="DB475">
            <v>0</v>
          </cell>
          <cell r="DC475">
            <v>0</v>
          </cell>
          <cell r="DD475">
            <v>0</v>
          </cell>
          <cell r="DE475">
            <v>0</v>
          </cell>
          <cell r="DF475">
            <v>0</v>
          </cell>
          <cell r="DG475">
            <v>0</v>
          </cell>
          <cell r="DH475">
            <v>0</v>
          </cell>
          <cell r="DI475">
            <v>0</v>
          </cell>
          <cell r="DJ475">
            <v>0</v>
          </cell>
          <cell r="DK475">
            <v>0</v>
          </cell>
          <cell r="DL475">
            <v>0</v>
          </cell>
          <cell r="DM475">
            <v>0</v>
          </cell>
          <cell r="DN475">
            <v>0</v>
          </cell>
          <cell r="DO475">
            <v>0</v>
          </cell>
          <cell r="DP475">
            <v>0</v>
          </cell>
          <cell r="DQ475">
            <v>0</v>
          </cell>
          <cell r="DR475">
            <v>0</v>
          </cell>
          <cell r="DS475">
            <v>0</v>
          </cell>
          <cell r="DT475">
            <v>0</v>
          </cell>
          <cell r="DU475">
            <v>0</v>
          </cell>
          <cell r="DV475">
            <v>0</v>
          </cell>
          <cell r="DW475">
            <v>0</v>
          </cell>
          <cell r="DX475">
            <v>0</v>
          </cell>
          <cell r="DY475">
            <v>0</v>
          </cell>
          <cell r="DZ475">
            <v>0</v>
          </cell>
          <cell r="EA475">
            <v>0</v>
          </cell>
          <cell r="EB475">
            <v>0</v>
          </cell>
          <cell r="EC475">
            <v>0</v>
          </cell>
          <cell r="ED475">
            <v>0</v>
          </cell>
        </row>
        <row r="476"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  <cell r="BZ476">
            <v>0</v>
          </cell>
          <cell r="CA476">
            <v>0</v>
          </cell>
          <cell r="CB476">
            <v>0</v>
          </cell>
          <cell r="CC476">
            <v>0</v>
          </cell>
          <cell r="CD476">
            <v>0</v>
          </cell>
          <cell r="CE476">
            <v>0</v>
          </cell>
          <cell r="CF476">
            <v>0</v>
          </cell>
          <cell r="CG476">
            <v>0</v>
          </cell>
          <cell r="CH476">
            <v>0</v>
          </cell>
          <cell r="CI476">
            <v>0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P476">
            <v>0</v>
          </cell>
          <cell r="CQ476">
            <v>0</v>
          </cell>
          <cell r="CR476">
            <v>0</v>
          </cell>
          <cell r="CS476">
            <v>0</v>
          </cell>
          <cell r="CT476">
            <v>0</v>
          </cell>
          <cell r="CU476">
            <v>0</v>
          </cell>
          <cell r="CV476">
            <v>0</v>
          </cell>
          <cell r="CW476">
            <v>0</v>
          </cell>
          <cell r="CX476">
            <v>0</v>
          </cell>
          <cell r="CY476">
            <v>0</v>
          </cell>
          <cell r="CZ476">
            <v>0</v>
          </cell>
          <cell r="DA476">
            <v>0</v>
          </cell>
          <cell r="DB476">
            <v>0</v>
          </cell>
          <cell r="DC476">
            <v>0</v>
          </cell>
          <cell r="DD476">
            <v>0</v>
          </cell>
          <cell r="DE476">
            <v>0</v>
          </cell>
          <cell r="DF476">
            <v>0</v>
          </cell>
          <cell r="DG476">
            <v>0</v>
          </cell>
          <cell r="DH476">
            <v>0</v>
          </cell>
          <cell r="DI476">
            <v>0</v>
          </cell>
          <cell r="DJ476">
            <v>0</v>
          </cell>
          <cell r="DK476">
            <v>0</v>
          </cell>
          <cell r="DL476">
            <v>0</v>
          </cell>
          <cell r="DM476">
            <v>0</v>
          </cell>
          <cell r="DN476">
            <v>0</v>
          </cell>
          <cell r="DO476">
            <v>0</v>
          </cell>
          <cell r="DP476">
            <v>0</v>
          </cell>
          <cell r="DQ476">
            <v>0</v>
          </cell>
          <cell r="DR476">
            <v>0</v>
          </cell>
          <cell r="DS476">
            <v>0</v>
          </cell>
          <cell r="DT476">
            <v>0</v>
          </cell>
          <cell r="DU476">
            <v>0</v>
          </cell>
          <cell r="DV476">
            <v>0</v>
          </cell>
          <cell r="DW476">
            <v>0</v>
          </cell>
          <cell r="DX476">
            <v>0</v>
          </cell>
          <cell r="DY476">
            <v>0</v>
          </cell>
          <cell r="DZ476">
            <v>0</v>
          </cell>
          <cell r="EA476">
            <v>0</v>
          </cell>
          <cell r="EB476">
            <v>0</v>
          </cell>
          <cell r="EC476">
            <v>0</v>
          </cell>
          <cell r="ED476">
            <v>0</v>
          </cell>
        </row>
        <row r="477"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  <cell r="BZ477">
            <v>0</v>
          </cell>
          <cell r="CA477">
            <v>0</v>
          </cell>
          <cell r="CB477">
            <v>0</v>
          </cell>
          <cell r="CC477">
            <v>0</v>
          </cell>
          <cell r="CD477">
            <v>0</v>
          </cell>
          <cell r="CE477">
            <v>0</v>
          </cell>
          <cell r="CF477">
            <v>0</v>
          </cell>
          <cell r="CG477">
            <v>0</v>
          </cell>
          <cell r="CH477">
            <v>0</v>
          </cell>
          <cell r="CI477">
            <v>0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P477">
            <v>0</v>
          </cell>
          <cell r="CQ477">
            <v>0</v>
          </cell>
          <cell r="CR477">
            <v>0</v>
          </cell>
          <cell r="CS477">
            <v>0</v>
          </cell>
          <cell r="CT477">
            <v>0</v>
          </cell>
          <cell r="CU477">
            <v>0</v>
          </cell>
          <cell r="CV477">
            <v>0</v>
          </cell>
          <cell r="CW477">
            <v>0</v>
          </cell>
          <cell r="CX477">
            <v>0</v>
          </cell>
          <cell r="CY477">
            <v>0</v>
          </cell>
          <cell r="CZ477">
            <v>0</v>
          </cell>
          <cell r="DA477">
            <v>0</v>
          </cell>
          <cell r="DB477">
            <v>0</v>
          </cell>
          <cell r="DC477">
            <v>0</v>
          </cell>
          <cell r="DD477">
            <v>0</v>
          </cell>
          <cell r="DE477">
            <v>0</v>
          </cell>
          <cell r="DF477">
            <v>0</v>
          </cell>
          <cell r="DG477">
            <v>0</v>
          </cell>
          <cell r="DH477">
            <v>0</v>
          </cell>
          <cell r="DI477">
            <v>0</v>
          </cell>
          <cell r="DJ477">
            <v>0</v>
          </cell>
          <cell r="DK477">
            <v>0</v>
          </cell>
          <cell r="DL477">
            <v>0</v>
          </cell>
          <cell r="DM477">
            <v>0</v>
          </cell>
          <cell r="DN477">
            <v>0</v>
          </cell>
          <cell r="DO477">
            <v>0</v>
          </cell>
          <cell r="DP477">
            <v>0</v>
          </cell>
          <cell r="DQ477">
            <v>0</v>
          </cell>
          <cell r="DR477">
            <v>0</v>
          </cell>
          <cell r="DS477">
            <v>0</v>
          </cell>
          <cell r="DT477">
            <v>0</v>
          </cell>
          <cell r="DU477">
            <v>0</v>
          </cell>
          <cell r="DV477">
            <v>0</v>
          </cell>
          <cell r="DW477">
            <v>0</v>
          </cell>
          <cell r="DX477">
            <v>0</v>
          </cell>
          <cell r="DY477">
            <v>0</v>
          </cell>
          <cell r="DZ477">
            <v>0</v>
          </cell>
          <cell r="EA477">
            <v>0</v>
          </cell>
          <cell r="EB477">
            <v>0</v>
          </cell>
          <cell r="EC477">
            <v>0</v>
          </cell>
          <cell r="ED477">
            <v>0</v>
          </cell>
        </row>
        <row r="478"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  <cell r="BZ478">
            <v>0</v>
          </cell>
          <cell r="CA478">
            <v>0</v>
          </cell>
          <cell r="CB478">
            <v>0</v>
          </cell>
          <cell r="CC478">
            <v>0</v>
          </cell>
          <cell r="CD478">
            <v>0</v>
          </cell>
          <cell r="CE478">
            <v>0</v>
          </cell>
          <cell r="CF478">
            <v>0</v>
          </cell>
          <cell r="CG478">
            <v>0</v>
          </cell>
          <cell r="CH478">
            <v>0</v>
          </cell>
          <cell r="CI478">
            <v>0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P478">
            <v>0</v>
          </cell>
          <cell r="CQ478">
            <v>0</v>
          </cell>
          <cell r="CR478">
            <v>0</v>
          </cell>
          <cell r="CS478">
            <v>0</v>
          </cell>
          <cell r="CT478">
            <v>0</v>
          </cell>
          <cell r="CU478">
            <v>0</v>
          </cell>
          <cell r="CV478">
            <v>0</v>
          </cell>
          <cell r="CW478">
            <v>0</v>
          </cell>
          <cell r="CX478">
            <v>0</v>
          </cell>
          <cell r="CY478">
            <v>0</v>
          </cell>
          <cell r="CZ478">
            <v>0</v>
          </cell>
          <cell r="DA478">
            <v>0</v>
          </cell>
          <cell r="DB478">
            <v>0</v>
          </cell>
          <cell r="DC478">
            <v>0</v>
          </cell>
          <cell r="DD478">
            <v>0</v>
          </cell>
          <cell r="DE478">
            <v>0</v>
          </cell>
          <cell r="DF478">
            <v>0</v>
          </cell>
          <cell r="DG478">
            <v>0</v>
          </cell>
          <cell r="DH478">
            <v>0</v>
          </cell>
          <cell r="DI478">
            <v>0</v>
          </cell>
          <cell r="DJ478">
            <v>0</v>
          </cell>
          <cell r="DK478">
            <v>0</v>
          </cell>
          <cell r="DL478">
            <v>0</v>
          </cell>
          <cell r="DM478">
            <v>0</v>
          </cell>
          <cell r="DN478">
            <v>0</v>
          </cell>
          <cell r="DO478">
            <v>0</v>
          </cell>
          <cell r="DP478">
            <v>0</v>
          </cell>
          <cell r="DQ478">
            <v>0</v>
          </cell>
          <cell r="DR478">
            <v>0</v>
          </cell>
          <cell r="DS478">
            <v>0</v>
          </cell>
          <cell r="DT478">
            <v>0</v>
          </cell>
          <cell r="DU478">
            <v>0</v>
          </cell>
          <cell r="DV478">
            <v>0</v>
          </cell>
          <cell r="DW478">
            <v>0</v>
          </cell>
          <cell r="DX478">
            <v>0</v>
          </cell>
          <cell r="DY478">
            <v>0</v>
          </cell>
          <cell r="DZ478">
            <v>0</v>
          </cell>
          <cell r="EA478">
            <v>0</v>
          </cell>
          <cell r="EB478">
            <v>0</v>
          </cell>
          <cell r="EC478">
            <v>0</v>
          </cell>
          <cell r="ED478">
            <v>0</v>
          </cell>
        </row>
        <row r="479"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  <cell r="BZ479">
            <v>0</v>
          </cell>
          <cell r="CA479">
            <v>0</v>
          </cell>
          <cell r="CB479">
            <v>0</v>
          </cell>
          <cell r="CC479">
            <v>0</v>
          </cell>
          <cell r="CD479">
            <v>0</v>
          </cell>
          <cell r="CE479">
            <v>0</v>
          </cell>
          <cell r="CF479">
            <v>0</v>
          </cell>
          <cell r="CG479">
            <v>0</v>
          </cell>
          <cell r="CH479">
            <v>0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P479">
            <v>0</v>
          </cell>
          <cell r="CQ479">
            <v>0</v>
          </cell>
          <cell r="CR479">
            <v>0</v>
          </cell>
          <cell r="CS479">
            <v>0</v>
          </cell>
          <cell r="CT479">
            <v>0</v>
          </cell>
          <cell r="CU479">
            <v>0</v>
          </cell>
          <cell r="CV479">
            <v>0</v>
          </cell>
          <cell r="CW479">
            <v>0</v>
          </cell>
          <cell r="CX479">
            <v>0</v>
          </cell>
          <cell r="CY479">
            <v>0</v>
          </cell>
          <cell r="CZ479">
            <v>0</v>
          </cell>
          <cell r="DA479">
            <v>0</v>
          </cell>
          <cell r="DB479">
            <v>0</v>
          </cell>
          <cell r="DC479">
            <v>0</v>
          </cell>
          <cell r="DD479">
            <v>0</v>
          </cell>
          <cell r="DE479">
            <v>0</v>
          </cell>
          <cell r="DF479">
            <v>0</v>
          </cell>
          <cell r="DG479">
            <v>0</v>
          </cell>
          <cell r="DH479">
            <v>0</v>
          </cell>
          <cell r="DI479">
            <v>0</v>
          </cell>
          <cell r="DJ479">
            <v>0</v>
          </cell>
          <cell r="DK479">
            <v>0</v>
          </cell>
          <cell r="DL479">
            <v>0</v>
          </cell>
          <cell r="DM479">
            <v>0</v>
          </cell>
          <cell r="DN479">
            <v>0</v>
          </cell>
          <cell r="DO479">
            <v>0</v>
          </cell>
          <cell r="DP479">
            <v>0</v>
          </cell>
          <cell r="DQ479">
            <v>0</v>
          </cell>
          <cell r="DR479">
            <v>0</v>
          </cell>
          <cell r="DS479">
            <v>0</v>
          </cell>
          <cell r="DT479">
            <v>0</v>
          </cell>
          <cell r="DU479">
            <v>0</v>
          </cell>
          <cell r="DV479">
            <v>0</v>
          </cell>
          <cell r="DW479">
            <v>0</v>
          </cell>
          <cell r="DX479">
            <v>0</v>
          </cell>
          <cell r="DY479">
            <v>0</v>
          </cell>
          <cell r="DZ479">
            <v>0</v>
          </cell>
          <cell r="EA479">
            <v>0</v>
          </cell>
          <cell r="EB479">
            <v>0</v>
          </cell>
          <cell r="EC479">
            <v>0</v>
          </cell>
          <cell r="ED479">
            <v>0</v>
          </cell>
        </row>
        <row r="480"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  <cell r="BZ480">
            <v>0</v>
          </cell>
          <cell r="CA480">
            <v>0</v>
          </cell>
          <cell r="CB480">
            <v>0</v>
          </cell>
          <cell r="CC480">
            <v>0</v>
          </cell>
          <cell r="CD480">
            <v>0</v>
          </cell>
          <cell r="CE480">
            <v>0</v>
          </cell>
          <cell r="CF480">
            <v>0</v>
          </cell>
          <cell r="CG480">
            <v>0</v>
          </cell>
          <cell r="CH480">
            <v>0</v>
          </cell>
          <cell r="CI480">
            <v>0</v>
          </cell>
          <cell r="CJ480">
            <v>0</v>
          </cell>
          <cell r="CK480">
            <v>0</v>
          </cell>
          <cell r="CL480">
            <v>0</v>
          </cell>
          <cell r="CM480">
            <v>0</v>
          </cell>
          <cell r="CN480">
            <v>0</v>
          </cell>
          <cell r="CO480">
            <v>0</v>
          </cell>
          <cell r="CP480">
            <v>0</v>
          </cell>
          <cell r="CQ480">
            <v>0</v>
          </cell>
          <cell r="CR480">
            <v>0</v>
          </cell>
          <cell r="CS480">
            <v>0</v>
          </cell>
          <cell r="CT480">
            <v>0</v>
          </cell>
          <cell r="CU480">
            <v>0</v>
          </cell>
          <cell r="CV480">
            <v>0</v>
          </cell>
          <cell r="CW480">
            <v>0</v>
          </cell>
          <cell r="CX480">
            <v>0</v>
          </cell>
          <cell r="CY480">
            <v>0</v>
          </cell>
          <cell r="CZ480">
            <v>0</v>
          </cell>
          <cell r="DA480">
            <v>0</v>
          </cell>
          <cell r="DB480">
            <v>0</v>
          </cell>
          <cell r="DC480">
            <v>0</v>
          </cell>
          <cell r="DD480">
            <v>0</v>
          </cell>
          <cell r="DE480">
            <v>0</v>
          </cell>
          <cell r="DF480">
            <v>0</v>
          </cell>
          <cell r="DG480">
            <v>0</v>
          </cell>
          <cell r="DH480">
            <v>0</v>
          </cell>
          <cell r="DI480">
            <v>0</v>
          </cell>
          <cell r="DJ480">
            <v>0</v>
          </cell>
          <cell r="DK480">
            <v>0</v>
          </cell>
          <cell r="DL480">
            <v>0</v>
          </cell>
          <cell r="DM480">
            <v>0</v>
          </cell>
          <cell r="DN480">
            <v>0</v>
          </cell>
          <cell r="DO480">
            <v>0</v>
          </cell>
          <cell r="DP480">
            <v>0</v>
          </cell>
          <cell r="DQ480">
            <v>0</v>
          </cell>
          <cell r="DR480">
            <v>0</v>
          </cell>
          <cell r="DS480">
            <v>0</v>
          </cell>
          <cell r="DT480">
            <v>0</v>
          </cell>
          <cell r="DU480">
            <v>0</v>
          </cell>
          <cell r="DV480">
            <v>0</v>
          </cell>
          <cell r="DW480">
            <v>0</v>
          </cell>
          <cell r="DX480">
            <v>0</v>
          </cell>
          <cell r="DY480">
            <v>0</v>
          </cell>
          <cell r="DZ480">
            <v>0</v>
          </cell>
          <cell r="EA480">
            <v>0</v>
          </cell>
          <cell r="EB480">
            <v>0</v>
          </cell>
          <cell r="EC480">
            <v>0</v>
          </cell>
          <cell r="ED480">
            <v>0</v>
          </cell>
        </row>
        <row r="481"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  <cell r="BZ481">
            <v>0</v>
          </cell>
          <cell r="CA481">
            <v>0</v>
          </cell>
          <cell r="CB481">
            <v>0</v>
          </cell>
          <cell r="CC481">
            <v>0</v>
          </cell>
          <cell r="CD481">
            <v>0</v>
          </cell>
          <cell r="CE481">
            <v>0</v>
          </cell>
          <cell r="CF481">
            <v>0</v>
          </cell>
          <cell r="CG481">
            <v>0</v>
          </cell>
          <cell r="CH481">
            <v>0</v>
          </cell>
          <cell r="CI481">
            <v>0</v>
          </cell>
          <cell r="CJ481">
            <v>0</v>
          </cell>
          <cell r="CK481">
            <v>0</v>
          </cell>
          <cell r="CL481">
            <v>0</v>
          </cell>
          <cell r="CM481">
            <v>0</v>
          </cell>
          <cell r="CN481">
            <v>0</v>
          </cell>
          <cell r="CO481">
            <v>0</v>
          </cell>
          <cell r="CP481">
            <v>0</v>
          </cell>
          <cell r="CQ481">
            <v>0</v>
          </cell>
          <cell r="CR481">
            <v>0</v>
          </cell>
          <cell r="CS481">
            <v>0</v>
          </cell>
          <cell r="CT481">
            <v>0</v>
          </cell>
          <cell r="CU481">
            <v>0</v>
          </cell>
          <cell r="CV481">
            <v>0</v>
          </cell>
          <cell r="CW481">
            <v>0</v>
          </cell>
          <cell r="CX481">
            <v>0</v>
          </cell>
          <cell r="CY481">
            <v>0</v>
          </cell>
          <cell r="CZ481">
            <v>0</v>
          </cell>
          <cell r="DA481">
            <v>0</v>
          </cell>
          <cell r="DB481">
            <v>0</v>
          </cell>
          <cell r="DC481">
            <v>0</v>
          </cell>
          <cell r="DD481">
            <v>0</v>
          </cell>
          <cell r="DE481">
            <v>0</v>
          </cell>
          <cell r="DF481">
            <v>0</v>
          </cell>
          <cell r="DG481">
            <v>0</v>
          </cell>
          <cell r="DH481">
            <v>0</v>
          </cell>
          <cell r="DI481">
            <v>0</v>
          </cell>
          <cell r="DJ481">
            <v>0</v>
          </cell>
          <cell r="DK481">
            <v>0</v>
          </cell>
          <cell r="DL481">
            <v>0</v>
          </cell>
          <cell r="DM481">
            <v>0</v>
          </cell>
          <cell r="DN481">
            <v>0</v>
          </cell>
          <cell r="DO481">
            <v>0</v>
          </cell>
          <cell r="DP481">
            <v>0</v>
          </cell>
          <cell r="DQ481">
            <v>0</v>
          </cell>
          <cell r="DR481">
            <v>0</v>
          </cell>
          <cell r="DS481">
            <v>0</v>
          </cell>
          <cell r="DT481">
            <v>0</v>
          </cell>
          <cell r="DU481">
            <v>0</v>
          </cell>
          <cell r="DV481">
            <v>0</v>
          </cell>
          <cell r="DW481">
            <v>0</v>
          </cell>
          <cell r="DX481">
            <v>0</v>
          </cell>
          <cell r="DY481">
            <v>0</v>
          </cell>
          <cell r="DZ481">
            <v>0</v>
          </cell>
          <cell r="EA481">
            <v>0</v>
          </cell>
          <cell r="EB481">
            <v>0</v>
          </cell>
          <cell r="EC481">
            <v>0</v>
          </cell>
          <cell r="ED481">
            <v>0</v>
          </cell>
        </row>
        <row r="482"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0</v>
          </cell>
          <cell r="CA482">
            <v>0</v>
          </cell>
          <cell r="CB482">
            <v>0</v>
          </cell>
          <cell r="CC482">
            <v>0</v>
          </cell>
          <cell r="CD482">
            <v>0</v>
          </cell>
          <cell r="CE482">
            <v>0</v>
          </cell>
          <cell r="CF482">
            <v>0</v>
          </cell>
          <cell r="CG482">
            <v>0</v>
          </cell>
          <cell r="CH482">
            <v>0</v>
          </cell>
          <cell r="CI482">
            <v>0</v>
          </cell>
          <cell r="CJ482">
            <v>0</v>
          </cell>
          <cell r="CK482">
            <v>0</v>
          </cell>
          <cell r="CL482">
            <v>0</v>
          </cell>
          <cell r="CM482">
            <v>0</v>
          </cell>
          <cell r="CN482">
            <v>0</v>
          </cell>
          <cell r="CO482">
            <v>0</v>
          </cell>
          <cell r="CP482">
            <v>0</v>
          </cell>
          <cell r="CQ482">
            <v>0</v>
          </cell>
          <cell r="CR482">
            <v>0</v>
          </cell>
          <cell r="CS482">
            <v>0</v>
          </cell>
          <cell r="CT482">
            <v>0</v>
          </cell>
          <cell r="CU482">
            <v>0</v>
          </cell>
          <cell r="CV482">
            <v>0</v>
          </cell>
          <cell r="CW482">
            <v>0</v>
          </cell>
          <cell r="CX482">
            <v>0</v>
          </cell>
          <cell r="CY482">
            <v>0</v>
          </cell>
          <cell r="CZ482">
            <v>0</v>
          </cell>
          <cell r="DA482">
            <v>0</v>
          </cell>
          <cell r="DB482">
            <v>0</v>
          </cell>
          <cell r="DC482">
            <v>0</v>
          </cell>
          <cell r="DD482">
            <v>0</v>
          </cell>
          <cell r="DE482">
            <v>0</v>
          </cell>
          <cell r="DF482">
            <v>0</v>
          </cell>
          <cell r="DG482">
            <v>0</v>
          </cell>
          <cell r="DH482">
            <v>0</v>
          </cell>
          <cell r="DI482">
            <v>0</v>
          </cell>
          <cell r="DJ482">
            <v>0</v>
          </cell>
          <cell r="DK482">
            <v>0</v>
          </cell>
          <cell r="DL482">
            <v>0</v>
          </cell>
          <cell r="DM482">
            <v>0</v>
          </cell>
          <cell r="DN482">
            <v>0</v>
          </cell>
          <cell r="DO482">
            <v>0</v>
          </cell>
          <cell r="DP482">
            <v>0</v>
          </cell>
          <cell r="DQ482">
            <v>0</v>
          </cell>
          <cell r="DR482">
            <v>0</v>
          </cell>
          <cell r="DS482">
            <v>0</v>
          </cell>
          <cell r="DT482">
            <v>0</v>
          </cell>
          <cell r="DU482">
            <v>0</v>
          </cell>
          <cell r="DV482">
            <v>0</v>
          </cell>
          <cell r="DW482">
            <v>0</v>
          </cell>
          <cell r="DX482">
            <v>0</v>
          </cell>
          <cell r="DY482">
            <v>0</v>
          </cell>
          <cell r="DZ482">
            <v>0</v>
          </cell>
          <cell r="EA482">
            <v>0</v>
          </cell>
          <cell r="EB482">
            <v>0</v>
          </cell>
          <cell r="EC482">
            <v>0</v>
          </cell>
          <cell r="ED482">
            <v>0</v>
          </cell>
        </row>
        <row r="483"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  <cell r="BZ483">
            <v>0</v>
          </cell>
          <cell r="CA483">
            <v>0</v>
          </cell>
          <cell r="CB483">
            <v>0</v>
          </cell>
          <cell r="CC483">
            <v>0</v>
          </cell>
          <cell r="CD483">
            <v>0</v>
          </cell>
          <cell r="CE483">
            <v>0</v>
          </cell>
          <cell r="CF483">
            <v>0</v>
          </cell>
          <cell r="CG483">
            <v>0</v>
          </cell>
          <cell r="CH483">
            <v>0</v>
          </cell>
          <cell r="CI483">
            <v>0</v>
          </cell>
          <cell r="CJ483">
            <v>0</v>
          </cell>
          <cell r="CK483">
            <v>0</v>
          </cell>
          <cell r="CL483">
            <v>0</v>
          </cell>
          <cell r="CM483">
            <v>0</v>
          </cell>
          <cell r="CN483">
            <v>0</v>
          </cell>
          <cell r="CO483">
            <v>0</v>
          </cell>
          <cell r="CP483">
            <v>0</v>
          </cell>
          <cell r="CQ483">
            <v>0</v>
          </cell>
          <cell r="CR483">
            <v>0</v>
          </cell>
          <cell r="CS483">
            <v>0</v>
          </cell>
          <cell r="CT483">
            <v>0</v>
          </cell>
          <cell r="CU483">
            <v>0</v>
          </cell>
          <cell r="CV483">
            <v>0</v>
          </cell>
          <cell r="CW483">
            <v>0</v>
          </cell>
          <cell r="CX483">
            <v>0</v>
          </cell>
          <cell r="CY483">
            <v>0</v>
          </cell>
          <cell r="CZ483">
            <v>0</v>
          </cell>
          <cell r="DA483">
            <v>0</v>
          </cell>
          <cell r="DB483">
            <v>0</v>
          </cell>
          <cell r="DC483">
            <v>0</v>
          </cell>
          <cell r="DD483">
            <v>0</v>
          </cell>
          <cell r="DE483">
            <v>0</v>
          </cell>
          <cell r="DF483">
            <v>0</v>
          </cell>
          <cell r="DG483">
            <v>0</v>
          </cell>
          <cell r="DH483">
            <v>0</v>
          </cell>
          <cell r="DI483">
            <v>0</v>
          </cell>
          <cell r="DJ483">
            <v>0</v>
          </cell>
          <cell r="DK483">
            <v>0</v>
          </cell>
          <cell r="DL483">
            <v>0</v>
          </cell>
          <cell r="DM483">
            <v>0</v>
          </cell>
          <cell r="DN483">
            <v>0</v>
          </cell>
          <cell r="DO483">
            <v>0</v>
          </cell>
          <cell r="DP483">
            <v>0</v>
          </cell>
          <cell r="DQ483">
            <v>0</v>
          </cell>
          <cell r="DR483">
            <v>0</v>
          </cell>
          <cell r="DS483">
            <v>0</v>
          </cell>
          <cell r="DT483">
            <v>0</v>
          </cell>
          <cell r="DU483">
            <v>0</v>
          </cell>
          <cell r="DV483">
            <v>0</v>
          </cell>
          <cell r="DW483">
            <v>0</v>
          </cell>
          <cell r="DX483">
            <v>0</v>
          </cell>
          <cell r="DY483">
            <v>0</v>
          </cell>
          <cell r="DZ483">
            <v>0</v>
          </cell>
          <cell r="EA483">
            <v>0</v>
          </cell>
          <cell r="EB483">
            <v>0</v>
          </cell>
          <cell r="EC483">
            <v>0</v>
          </cell>
          <cell r="ED483">
            <v>0</v>
          </cell>
        </row>
        <row r="484"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  <cell r="BZ484">
            <v>0</v>
          </cell>
          <cell r="CA484">
            <v>0</v>
          </cell>
          <cell r="CB484">
            <v>0</v>
          </cell>
          <cell r="CC484">
            <v>0</v>
          </cell>
          <cell r="CD484">
            <v>0</v>
          </cell>
          <cell r="CE484">
            <v>0</v>
          </cell>
          <cell r="CF484">
            <v>0</v>
          </cell>
          <cell r="CG484">
            <v>0</v>
          </cell>
          <cell r="CH484">
            <v>0</v>
          </cell>
          <cell r="CI484">
            <v>0</v>
          </cell>
          <cell r="CJ484">
            <v>0</v>
          </cell>
          <cell r="CK484">
            <v>0</v>
          </cell>
          <cell r="CL484">
            <v>0</v>
          </cell>
          <cell r="CM484">
            <v>0</v>
          </cell>
          <cell r="CN484">
            <v>0</v>
          </cell>
          <cell r="CO484">
            <v>0</v>
          </cell>
          <cell r="CP484">
            <v>0</v>
          </cell>
          <cell r="CQ484">
            <v>0</v>
          </cell>
          <cell r="CR484">
            <v>0</v>
          </cell>
          <cell r="CS484">
            <v>0</v>
          </cell>
          <cell r="CT484">
            <v>0</v>
          </cell>
          <cell r="CU484">
            <v>0</v>
          </cell>
          <cell r="CV484">
            <v>0</v>
          </cell>
          <cell r="CW484">
            <v>0</v>
          </cell>
          <cell r="CX484">
            <v>0</v>
          </cell>
          <cell r="CY484">
            <v>0</v>
          </cell>
          <cell r="CZ484">
            <v>0</v>
          </cell>
          <cell r="DA484">
            <v>0</v>
          </cell>
          <cell r="DB484">
            <v>0</v>
          </cell>
          <cell r="DC484">
            <v>0</v>
          </cell>
          <cell r="DD484">
            <v>0</v>
          </cell>
          <cell r="DE484">
            <v>0</v>
          </cell>
          <cell r="DF484">
            <v>0</v>
          </cell>
          <cell r="DG484">
            <v>0</v>
          </cell>
          <cell r="DH484">
            <v>0</v>
          </cell>
          <cell r="DI484">
            <v>0</v>
          </cell>
          <cell r="DJ484">
            <v>0</v>
          </cell>
          <cell r="DK484">
            <v>0</v>
          </cell>
          <cell r="DL484">
            <v>0</v>
          </cell>
          <cell r="DM484">
            <v>0</v>
          </cell>
          <cell r="DN484">
            <v>0</v>
          </cell>
          <cell r="DO484">
            <v>0</v>
          </cell>
          <cell r="DP484">
            <v>0</v>
          </cell>
          <cell r="DQ484">
            <v>0</v>
          </cell>
          <cell r="DR484">
            <v>0</v>
          </cell>
          <cell r="DS484">
            <v>0</v>
          </cell>
          <cell r="DT484">
            <v>0</v>
          </cell>
          <cell r="DU484">
            <v>0</v>
          </cell>
          <cell r="DV484">
            <v>0</v>
          </cell>
          <cell r="DW484">
            <v>0</v>
          </cell>
          <cell r="DX484">
            <v>0</v>
          </cell>
          <cell r="DY484">
            <v>0</v>
          </cell>
          <cell r="DZ484">
            <v>0</v>
          </cell>
          <cell r="EA484">
            <v>0</v>
          </cell>
          <cell r="EB484">
            <v>0</v>
          </cell>
          <cell r="EC484">
            <v>0</v>
          </cell>
          <cell r="ED484">
            <v>0</v>
          </cell>
        </row>
        <row r="485"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  <cell r="BZ485">
            <v>0</v>
          </cell>
          <cell r="CA485">
            <v>0</v>
          </cell>
          <cell r="CB485">
            <v>0</v>
          </cell>
          <cell r="CC485">
            <v>0</v>
          </cell>
          <cell r="CD485">
            <v>0</v>
          </cell>
          <cell r="CE485">
            <v>0</v>
          </cell>
          <cell r="CF485">
            <v>0</v>
          </cell>
          <cell r="CG485">
            <v>0</v>
          </cell>
          <cell r="CH485">
            <v>0</v>
          </cell>
          <cell r="CI485">
            <v>0</v>
          </cell>
          <cell r="CJ485">
            <v>0</v>
          </cell>
          <cell r="CK485">
            <v>0</v>
          </cell>
          <cell r="CL485">
            <v>0</v>
          </cell>
          <cell r="CM485">
            <v>0</v>
          </cell>
          <cell r="CN485">
            <v>0</v>
          </cell>
          <cell r="CO485">
            <v>0</v>
          </cell>
          <cell r="CP485">
            <v>0</v>
          </cell>
          <cell r="CQ485">
            <v>0</v>
          </cell>
          <cell r="CR485">
            <v>0</v>
          </cell>
          <cell r="CS485">
            <v>0</v>
          </cell>
          <cell r="CT485">
            <v>0</v>
          </cell>
          <cell r="CU485">
            <v>0</v>
          </cell>
          <cell r="CV485">
            <v>0</v>
          </cell>
          <cell r="CW485">
            <v>0</v>
          </cell>
          <cell r="CX485">
            <v>0</v>
          </cell>
          <cell r="CY485">
            <v>0</v>
          </cell>
          <cell r="CZ485">
            <v>0</v>
          </cell>
          <cell r="DA485">
            <v>0</v>
          </cell>
          <cell r="DB485">
            <v>0</v>
          </cell>
          <cell r="DC485">
            <v>0</v>
          </cell>
          <cell r="DD485">
            <v>0</v>
          </cell>
          <cell r="DE485">
            <v>0</v>
          </cell>
          <cell r="DF485">
            <v>0</v>
          </cell>
          <cell r="DG485">
            <v>0</v>
          </cell>
          <cell r="DH485">
            <v>0</v>
          </cell>
          <cell r="DI485">
            <v>0</v>
          </cell>
          <cell r="DJ485">
            <v>0</v>
          </cell>
          <cell r="DK485">
            <v>0</v>
          </cell>
          <cell r="DL485">
            <v>0</v>
          </cell>
          <cell r="DM485">
            <v>0</v>
          </cell>
          <cell r="DN485">
            <v>0</v>
          </cell>
          <cell r="DO485">
            <v>0</v>
          </cell>
          <cell r="DP485">
            <v>0</v>
          </cell>
          <cell r="DQ485">
            <v>0</v>
          </cell>
          <cell r="DR485">
            <v>0</v>
          </cell>
          <cell r="DS485">
            <v>0</v>
          </cell>
          <cell r="DT485">
            <v>0</v>
          </cell>
          <cell r="DU485">
            <v>0</v>
          </cell>
          <cell r="DV485">
            <v>0</v>
          </cell>
          <cell r="DW485">
            <v>0</v>
          </cell>
          <cell r="DX485">
            <v>0</v>
          </cell>
          <cell r="DY485">
            <v>0</v>
          </cell>
          <cell r="DZ485">
            <v>0</v>
          </cell>
          <cell r="EA485">
            <v>0</v>
          </cell>
          <cell r="EB485">
            <v>0</v>
          </cell>
          <cell r="EC485">
            <v>0</v>
          </cell>
          <cell r="ED485">
            <v>0</v>
          </cell>
        </row>
        <row r="486"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  <cell r="BZ486">
            <v>0</v>
          </cell>
          <cell r="CA486">
            <v>0</v>
          </cell>
          <cell r="CB486">
            <v>0</v>
          </cell>
          <cell r="CC486">
            <v>0</v>
          </cell>
          <cell r="CD486">
            <v>0</v>
          </cell>
          <cell r="CE486">
            <v>0</v>
          </cell>
          <cell r="CF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  <cell r="CU486">
            <v>0</v>
          </cell>
          <cell r="CV486">
            <v>0</v>
          </cell>
          <cell r="CW486">
            <v>0</v>
          </cell>
          <cell r="CX486">
            <v>0</v>
          </cell>
          <cell r="CY486">
            <v>0</v>
          </cell>
          <cell r="CZ486">
            <v>0</v>
          </cell>
          <cell r="DA486">
            <v>0</v>
          </cell>
          <cell r="DB486">
            <v>0</v>
          </cell>
          <cell r="DC486">
            <v>0</v>
          </cell>
          <cell r="DD486">
            <v>0</v>
          </cell>
          <cell r="DE486">
            <v>0</v>
          </cell>
          <cell r="DF486">
            <v>0</v>
          </cell>
          <cell r="DG486">
            <v>0</v>
          </cell>
          <cell r="DH486">
            <v>0</v>
          </cell>
          <cell r="DI486">
            <v>0</v>
          </cell>
          <cell r="DJ486">
            <v>0</v>
          </cell>
          <cell r="DK486">
            <v>0</v>
          </cell>
          <cell r="DL486">
            <v>0</v>
          </cell>
          <cell r="DM486">
            <v>0</v>
          </cell>
          <cell r="DN486">
            <v>0</v>
          </cell>
          <cell r="DO486">
            <v>0</v>
          </cell>
          <cell r="DP486">
            <v>0</v>
          </cell>
          <cell r="DQ486">
            <v>0</v>
          </cell>
          <cell r="DR486">
            <v>0</v>
          </cell>
          <cell r="DS486">
            <v>0</v>
          </cell>
          <cell r="DT486">
            <v>0</v>
          </cell>
          <cell r="DU486">
            <v>0</v>
          </cell>
          <cell r="DV486">
            <v>0</v>
          </cell>
          <cell r="DW486">
            <v>0</v>
          </cell>
          <cell r="DX486">
            <v>0</v>
          </cell>
          <cell r="DY486">
            <v>0</v>
          </cell>
          <cell r="DZ486">
            <v>0</v>
          </cell>
          <cell r="EA486">
            <v>0</v>
          </cell>
          <cell r="EB486">
            <v>0</v>
          </cell>
          <cell r="EC486">
            <v>0</v>
          </cell>
          <cell r="ED486">
            <v>0</v>
          </cell>
        </row>
        <row r="487"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  <cell r="BZ487">
            <v>0</v>
          </cell>
          <cell r="CA487">
            <v>0</v>
          </cell>
          <cell r="CB487">
            <v>0</v>
          </cell>
          <cell r="CC487">
            <v>0</v>
          </cell>
          <cell r="CD487">
            <v>0</v>
          </cell>
          <cell r="CE487">
            <v>0</v>
          </cell>
          <cell r="CF487">
            <v>0</v>
          </cell>
          <cell r="CG487">
            <v>0</v>
          </cell>
          <cell r="CH487">
            <v>0</v>
          </cell>
          <cell r="CI487">
            <v>0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P487">
            <v>0</v>
          </cell>
          <cell r="CQ487">
            <v>0</v>
          </cell>
          <cell r="CR487">
            <v>0</v>
          </cell>
          <cell r="CS487">
            <v>0</v>
          </cell>
          <cell r="CT487">
            <v>0</v>
          </cell>
          <cell r="CU487">
            <v>0</v>
          </cell>
          <cell r="CV487">
            <v>0</v>
          </cell>
          <cell r="CW487">
            <v>0</v>
          </cell>
          <cell r="CX487">
            <v>0</v>
          </cell>
          <cell r="CY487">
            <v>0</v>
          </cell>
          <cell r="CZ487">
            <v>0</v>
          </cell>
          <cell r="DA487">
            <v>0</v>
          </cell>
          <cell r="DB487">
            <v>0</v>
          </cell>
          <cell r="DC487">
            <v>0</v>
          </cell>
          <cell r="DD487">
            <v>0</v>
          </cell>
          <cell r="DE487">
            <v>0</v>
          </cell>
          <cell r="DF487">
            <v>0</v>
          </cell>
          <cell r="DG487">
            <v>0</v>
          </cell>
          <cell r="DH487">
            <v>0</v>
          </cell>
          <cell r="DI487">
            <v>0</v>
          </cell>
          <cell r="DJ487">
            <v>0</v>
          </cell>
          <cell r="DK487">
            <v>0</v>
          </cell>
          <cell r="DL487">
            <v>0</v>
          </cell>
          <cell r="DM487">
            <v>0</v>
          </cell>
          <cell r="DN487">
            <v>0</v>
          </cell>
          <cell r="DO487">
            <v>0</v>
          </cell>
          <cell r="DP487">
            <v>0</v>
          </cell>
          <cell r="DQ487">
            <v>0</v>
          </cell>
          <cell r="DR487">
            <v>0</v>
          </cell>
          <cell r="DS487">
            <v>0</v>
          </cell>
          <cell r="DT487">
            <v>0</v>
          </cell>
          <cell r="DU487">
            <v>0</v>
          </cell>
          <cell r="DV487">
            <v>0</v>
          </cell>
          <cell r="DW487">
            <v>0</v>
          </cell>
          <cell r="DX487">
            <v>0</v>
          </cell>
          <cell r="DY487">
            <v>0</v>
          </cell>
          <cell r="DZ487">
            <v>0</v>
          </cell>
          <cell r="EA487">
            <v>0</v>
          </cell>
          <cell r="EB487">
            <v>0</v>
          </cell>
          <cell r="EC487">
            <v>0</v>
          </cell>
          <cell r="ED487">
            <v>0</v>
          </cell>
        </row>
        <row r="488"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  <cell r="BZ488">
            <v>0</v>
          </cell>
          <cell r="CA488">
            <v>0</v>
          </cell>
          <cell r="CB488">
            <v>0</v>
          </cell>
          <cell r="CC488">
            <v>0</v>
          </cell>
          <cell r="CD488">
            <v>0</v>
          </cell>
          <cell r="CE488">
            <v>0</v>
          </cell>
          <cell r="CF488">
            <v>0</v>
          </cell>
          <cell r="CG488">
            <v>0</v>
          </cell>
          <cell r="CH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Q488">
            <v>0</v>
          </cell>
          <cell r="CR488">
            <v>0</v>
          </cell>
          <cell r="CS488">
            <v>0</v>
          </cell>
          <cell r="CT488">
            <v>0</v>
          </cell>
          <cell r="CU488">
            <v>0</v>
          </cell>
          <cell r="CV488">
            <v>0</v>
          </cell>
          <cell r="CW488">
            <v>0</v>
          </cell>
          <cell r="CX488">
            <v>0</v>
          </cell>
          <cell r="CY488">
            <v>0</v>
          </cell>
          <cell r="CZ488">
            <v>0</v>
          </cell>
          <cell r="DA488">
            <v>0</v>
          </cell>
          <cell r="DB488">
            <v>0</v>
          </cell>
          <cell r="DC488">
            <v>0</v>
          </cell>
          <cell r="DD488">
            <v>0</v>
          </cell>
          <cell r="DE488">
            <v>0</v>
          </cell>
          <cell r="DF488">
            <v>0</v>
          </cell>
          <cell r="DG488">
            <v>0</v>
          </cell>
          <cell r="DH488">
            <v>0</v>
          </cell>
          <cell r="DI488">
            <v>0</v>
          </cell>
          <cell r="DJ488">
            <v>0</v>
          </cell>
          <cell r="DK488">
            <v>0</v>
          </cell>
          <cell r="DL488">
            <v>0</v>
          </cell>
          <cell r="DM488">
            <v>0</v>
          </cell>
          <cell r="DN488">
            <v>0</v>
          </cell>
          <cell r="DO488">
            <v>0</v>
          </cell>
          <cell r="DP488">
            <v>0</v>
          </cell>
          <cell r="DQ488">
            <v>0</v>
          </cell>
          <cell r="DR488">
            <v>0</v>
          </cell>
          <cell r="DS488">
            <v>0</v>
          </cell>
          <cell r="DT488">
            <v>0</v>
          </cell>
          <cell r="DU488">
            <v>0</v>
          </cell>
          <cell r="DV488">
            <v>0</v>
          </cell>
          <cell r="DW488">
            <v>0</v>
          </cell>
          <cell r="DX488">
            <v>0</v>
          </cell>
          <cell r="DY488">
            <v>0</v>
          </cell>
          <cell r="DZ488">
            <v>0</v>
          </cell>
          <cell r="EA488">
            <v>0</v>
          </cell>
          <cell r="EB488">
            <v>0</v>
          </cell>
          <cell r="EC488">
            <v>0</v>
          </cell>
          <cell r="ED488">
            <v>0</v>
          </cell>
        </row>
        <row r="489"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  <cell r="BZ489">
            <v>0</v>
          </cell>
          <cell r="CA489">
            <v>0</v>
          </cell>
          <cell r="CB489">
            <v>0</v>
          </cell>
          <cell r="CC489">
            <v>0</v>
          </cell>
          <cell r="CD489">
            <v>0</v>
          </cell>
          <cell r="CE489">
            <v>0</v>
          </cell>
          <cell r="CF489">
            <v>0</v>
          </cell>
          <cell r="CG489">
            <v>0</v>
          </cell>
          <cell r="CH489">
            <v>0</v>
          </cell>
          <cell r="CI489">
            <v>0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P489">
            <v>0</v>
          </cell>
          <cell r="CQ489">
            <v>0</v>
          </cell>
          <cell r="CR489">
            <v>0</v>
          </cell>
          <cell r="CS489">
            <v>0</v>
          </cell>
          <cell r="CT489">
            <v>0</v>
          </cell>
          <cell r="CU489">
            <v>0</v>
          </cell>
          <cell r="CV489">
            <v>0</v>
          </cell>
          <cell r="CW489">
            <v>0</v>
          </cell>
          <cell r="CX489">
            <v>0</v>
          </cell>
          <cell r="CY489">
            <v>0</v>
          </cell>
          <cell r="CZ489">
            <v>0</v>
          </cell>
          <cell r="DA489">
            <v>0</v>
          </cell>
          <cell r="DB489">
            <v>0</v>
          </cell>
          <cell r="DC489">
            <v>0</v>
          </cell>
          <cell r="DD489">
            <v>0</v>
          </cell>
          <cell r="DE489">
            <v>0</v>
          </cell>
          <cell r="DF489">
            <v>0</v>
          </cell>
          <cell r="DG489">
            <v>0</v>
          </cell>
          <cell r="DH489">
            <v>0</v>
          </cell>
          <cell r="DI489">
            <v>0</v>
          </cell>
          <cell r="DJ489">
            <v>0</v>
          </cell>
          <cell r="DK489">
            <v>0</v>
          </cell>
          <cell r="DL489">
            <v>0</v>
          </cell>
          <cell r="DM489">
            <v>0</v>
          </cell>
          <cell r="DN489">
            <v>0</v>
          </cell>
          <cell r="DO489">
            <v>0</v>
          </cell>
          <cell r="DP489">
            <v>0</v>
          </cell>
          <cell r="DQ489">
            <v>0</v>
          </cell>
          <cell r="DR489">
            <v>0</v>
          </cell>
          <cell r="DS489">
            <v>0</v>
          </cell>
          <cell r="DT489">
            <v>0</v>
          </cell>
          <cell r="DU489">
            <v>0</v>
          </cell>
          <cell r="DV489">
            <v>0</v>
          </cell>
          <cell r="DW489">
            <v>0</v>
          </cell>
          <cell r="DX489">
            <v>0</v>
          </cell>
          <cell r="DY489">
            <v>0</v>
          </cell>
          <cell r="DZ489">
            <v>0</v>
          </cell>
          <cell r="EA489">
            <v>0</v>
          </cell>
          <cell r="EB489">
            <v>0</v>
          </cell>
          <cell r="EC489">
            <v>0</v>
          </cell>
          <cell r="ED489">
            <v>0</v>
          </cell>
        </row>
        <row r="490"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  <cell r="BZ490">
            <v>0</v>
          </cell>
          <cell r="CA490">
            <v>0</v>
          </cell>
          <cell r="CB490">
            <v>0</v>
          </cell>
          <cell r="CC490">
            <v>0</v>
          </cell>
          <cell r="CD490">
            <v>0</v>
          </cell>
          <cell r="CE490">
            <v>0</v>
          </cell>
          <cell r="CF490">
            <v>0</v>
          </cell>
          <cell r="CG490">
            <v>0</v>
          </cell>
          <cell r="CH490">
            <v>0</v>
          </cell>
          <cell r="CI490">
            <v>0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P490">
            <v>0</v>
          </cell>
          <cell r="CQ490">
            <v>0</v>
          </cell>
          <cell r="CR490">
            <v>0</v>
          </cell>
          <cell r="CS490">
            <v>0</v>
          </cell>
          <cell r="CT490">
            <v>0</v>
          </cell>
          <cell r="CU490">
            <v>0</v>
          </cell>
          <cell r="CV490">
            <v>0</v>
          </cell>
          <cell r="CW490">
            <v>0</v>
          </cell>
          <cell r="CX490">
            <v>0</v>
          </cell>
          <cell r="CY490">
            <v>0</v>
          </cell>
          <cell r="CZ490">
            <v>0</v>
          </cell>
          <cell r="DA490">
            <v>0</v>
          </cell>
          <cell r="DB490">
            <v>0</v>
          </cell>
          <cell r="DC490">
            <v>0</v>
          </cell>
          <cell r="DD490">
            <v>0</v>
          </cell>
          <cell r="DE490">
            <v>0</v>
          </cell>
          <cell r="DF490">
            <v>0</v>
          </cell>
          <cell r="DG490">
            <v>0</v>
          </cell>
          <cell r="DH490">
            <v>0</v>
          </cell>
          <cell r="DI490">
            <v>0</v>
          </cell>
          <cell r="DJ490">
            <v>0</v>
          </cell>
          <cell r="DK490">
            <v>0</v>
          </cell>
          <cell r="DL490">
            <v>0</v>
          </cell>
          <cell r="DM490">
            <v>0</v>
          </cell>
          <cell r="DN490">
            <v>0</v>
          </cell>
          <cell r="DO490">
            <v>0</v>
          </cell>
          <cell r="DP490">
            <v>0</v>
          </cell>
          <cell r="DQ490">
            <v>0</v>
          </cell>
          <cell r="DR490">
            <v>0</v>
          </cell>
          <cell r="DS490">
            <v>0</v>
          </cell>
          <cell r="DT490">
            <v>0</v>
          </cell>
          <cell r="DU490">
            <v>0</v>
          </cell>
          <cell r="DV490">
            <v>0</v>
          </cell>
          <cell r="DW490">
            <v>0</v>
          </cell>
          <cell r="DX490">
            <v>0</v>
          </cell>
          <cell r="DY490">
            <v>0</v>
          </cell>
          <cell r="DZ490">
            <v>0</v>
          </cell>
          <cell r="EA490">
            <v>0</v>
          </cell>
          <cell r="EB490">
            <v>0</v>
          </cell>
          <cell r="EC490">
            <v>0</v>
          </cell>
          <cell r="ED490">
            <v>0</v>
          </cell>
        </row>
        <row r="491"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  <cell r="BZ491">
            <v>0</v>
          </cell>
          <cell r="CA491">
            <v>0</v>
          </cell>
          <cell r="CB491">
            <v>0</v>
          </cell>
          <cell r="CC491">
            <v>0</v>
          </cell>
          <cell r="CD491">
            <v>0</v>
          </cell>
          <cell r="CE491">
            <v>0</v>
          </cell>
          <cell r="CF491">
            <v>0</v>
          </cell>
          <cell r="CG491">
            <v>0</v>
          </cell>
          <cell r="CH491">
            <v>0</v>
          </cell>
          <cell r="CI491">
            <v>0</v>
          </cell>
          <cell r="CJ491">
            <v>0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P491">
            <v>0</v>
          </cell>
          <cell r="CQ491">
            <v>0</v>
          </cell>
          <cell r="CR491">
            <v>0</v>
          </cell>
          <cell r="CS491">
            <v>0</v>
          </cell>
          <cell r="CT491">
            <v>0</v>
          </cell>
          <cell r="CU491">
            <v>0</v>
          </cell>
          <cell r="CV491">
            <v>0</v>
          </cell>
          <cell r="CW491">
            <v>0</v>
          </cell>
          <cell r="CX491">
            <v>0</v>
          </cell>
          <cell r="CY491">
            <v>0</v>
          </cell>
          <cell r="CZ491">
            <v>0</v>
          </cell>
          <cell r="DA491">
            <v>0</v>
          </cell>
          <cell r="DB491">
            <v>0</v>
          </cell>
          <cell r="DC491">
            <v>0</v>
          </cell>
          <cell r="DD491">
            <v>0</v>
          </cell>
          <cell r="DE491">
            <v>0</v>
          </cell>
          <cell r="DF491">
            <v>0</v>
          </cell>
          <cell r="DG491">
            <v>0</v>
          </cell>
          <cell r="DH491">
            <v>0</v>
          </cell>
          <cell r="DI491">
            <v>0</v>
          </cell>
          <cell r="DJ491">
            <v>0</v>
          </cell>
          <cell r="DK491">
            <v>0</v>
          </cell>
          <cell r="DL491">
            <v>0</v>
          </cell>
          <cell r="DM491">
            <v>0</v>
          </cell>
          <cell r="DN491">
            <v>0</v>
          </cell>
          <cell r="DO491">
            <v>0</v>
          </cell>
          <cell r="DP491">
            <v>0</v>
          </cell>
          <cell r="DQ491">
            <v>0</v>
          </cell>
          <cell r="DR491">
            <v>0</v>
          </cell>
          <cell r="DS491">
            <v>0</v>
          </cell>
          <cell r="DT491">
            <v>0</v>
          </cell>
          <cell r="DU491">
            <v>0</v>
          </cell>
          <cell r="DV491">
            <v>0</v>
          </cell>
          <cell r="DW491">
            <v>0</v>
          </cell>
          <cell r="DX491">
            <v>0</v>
          </cell>
          <cell r="DY491">
            <v>0</v>
          </cell>
          <cell r="DZ491">
            <v>0</v>
          </cell>
          <cell r="EA491">
            <v>0</v>
          </cell>
          <cell r="EB491">
            <v>0</v>
          </cell>
          <cell r="EC491">
            <v>0</v>
          </cell>
          <cell r="ED491">
            <v>0</v>
          </cell>
        </row>
        <row r="492"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  <cell r="BZ492">
            <v>0</v>
          </cell>
          <cell r="CA492">
            <v>0</v>
          </cell>
          <cell r="CB492">
            <v>0</v>
          </cell>
          <cell r="CC492">
            <v>0</v>
          </cell>
          <cell r="CD492">
            <v>0</v>
          </cell>
          <cell r="CE492">
            <v>0</v>
          </cell>
          <cell r="CF492">
            <v>0</v>
          </cell>
          <cell r="CG492">
            <v>0</v>
          </cell>
          <cell r="CH492">
            <v>0</v>
          </cell>
          <cell r="CI492">
            <v>0</v>
          </cell>
          <cell r="CJ492">
            <v>0</v>
          </cell>
          <cell r="CK492">
            <v>0</v>
          </cell>
          <cell r="CL492">
            <v>0</v>
          </cell>
          <cell r="CM492">
            <v>0</v>
          </cell>
          <cell r="CN492">
            <v>0</v>
          </cell>
          <cell r="CO492">
            <v>0</v>
          </cell>
          <cell r="CP492">
            <v>0</v>
          </cell>
          <cell r="CQ492">
            <v>0</v>
          </cell>
          <cell r="CR492">
            <v>0</v>
          </cell>
          <cell r="CS492">
            <v>0</v>
          </cell>
          <cell r="CT492">
            <v>0</v>
          </cell>
          <cell r="CU492">
            <v>0</v>
          </cell>
          <cell r="CV492">
            <v>0</v>
          </cell>
          <cell r="CW492">
            <v>0</v>
          </cell>
          <cell r="CX492">
            <v>0</v>
          </cell>
          <cell r="CY492">
            <v>0</v>
          </cell>
          <cell r="CZ492">
            <v>0</v>
          </cell>
          <cell r="DA492">
            <v>0</v>
          </cell>
          <cell r="DB492">
            <v>0</v>
          </cell>
          <cell r="DC492">
            <v>0</v>
          </cell>
          <cell r="DD492">
            <v>0</v>
          </cell>
          <cell r="DE492">
            <v>0</v>
          </cell>
          <cell r="DF492">
            <v>0</v>
          </cell>
          <cell r="DG492">
            <v>0</v>
          </cell>
          <cell r="DH492">
            <v>0</v>
          </cell>
          <cell r="DI492">
            <v>0</v>
          </cell>
          <cell r="DJ492">
            <v>0</v>
          </cell>
          <cell r="DK492">
            <v>0</v>
          </cell>
          <cell r="DL492">
            <v>0</v>
          </cell>
          <cell r="DM492">
            <v>0</v>
          </cell>
          <cell r="DN492">
            <v>0</v>
          </cell>
          <cell r="DO492">
            <v>0</v>
          </cell>
          <cell r="DP492">
            <v>0</v>
          </cell>
          <cell r="DQ492">
            <v>0</v>
          </cell>
          <cell r="DR492">
            <v>0</v>
          </cell>
          <cell r="DS492">
            <v>0</v>
          </cell>
          <cell r="DT492">
            <v>0</v>
          </cell>
          <cell r="DU492">
            <v>0</v>
          </cell>
          <cell r="DV492">
            <v>0</v>
          </cell>
          <cell r="DW492">
            <v>0</v>
          </cell>
          <cell r="DX492">
            <v>0</v>
          </cell>
          <cell r="DY492">
            <v>0</v>
          </cell>
          <cell r="DZ492">
            <v>0</v>
          </cell>
          <cell r="EA492">
            <v>0</v>
          </cell>
          <cell r="EB492">
            <v>0</v>
          </cell>
          <cell r="EC492">
            <v>0</v>
          </cell>
          <cell r="ED492">
            <v>0</v>
          </cell>
        </row>
        <row r="493"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  <cell r="BZ493">
            <v>0</v>
          </cell>
          <cell r="CA493">
            <v>0</v>
          </cell>
          <cell r="CB493">
            <v>0</v>
          </cell>
          <cell r="CC493">
            <v>0</v>
          </cell>
          <cell r="CD493">
            <v>0</v>
          </cell>
          <cell r="CE493">
            <v>0</v>
          </cell>
          <cell r="CF493">
            <v>0</v>
          </cell>
          <cell r="CG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0</v>
          </cell>
          <cell r="CM493">
            <v>0</v>
          </cell>
          <cell r="CN493">
            <v>0</v>
          </cell>
          <cell r="CO493">
            <v>0</v>
          </cell>
          <cell r="CP493">
            <v>0</v>
          </cell>
          <cell r="CQ493">
            <v>0</v>
          </cell>
          <cell r="CR493">
            <v>0</v>
          </cell>
          <cell r="CS493">
            <v>0</v>
          </cell>
          <cell r="CT493">
            <v>0</v>
          </cell>
          <cell r="CU493">
            <v>0</v>
          </cell>
          <cell r="CV493">
            <v>0</v>
          </cell>
          <cell r="CW493">
            <v>0</v>
          </cell>
          <cell r="CX493">
            <v>0</v>
          </cell>
          <cell r="CY493">
            <v>0</v>
          </cell>
          <cell r="CZ493">
            <v>0</v>
          </cell>
          <cell r="DA493">
            <v>0</v>
          </cell>
          <cell r="DB493">
            <v>0</v>
          </cell>
          <cell r="DC493">
            <v>0</v>
          </cell>
          <cell r="DD493">
            <v>0</v>
          </cell>
          <cell r="DE493">
            <v>0</v>
          </cell>
          <cell r="DF493">
            <v>0</v>
          </cell>
          <cell r="DG493">
            <v>0</v>
          </cell>
          <cell r="DH493">
            <v>0</v>
          </cell>
          <cell r="DI493">
            <v>0</v>
          </cell>
          <cell r="DJ493">
            <v>0</v>
          </cell>
          <cell r="DK493">
            <v>0</v>
          </cell>
          <cell r="DL493">
            <v>0</v>
          </cell>
          <cell r="DM493">
            <v>0</v>
          </cell>
          <cell r="DN493">
            <v>0</v>
          </cell>
          <cell r="DO493">
            <v>0</v>
          </cell>
          <cell r="DP493">
            <v>0</v>
          </cell>
          <cell r="DQ493">
            <v>0</v>
          </cell>
          <cell r="DR493">
            <v>0</v>
          </cell>
          <cell r="DS493">
            <v>0</v>
          </cell>
          <cell r="DT493">
            <v>0</v>
          </cell>
          <cell r="DU493">
            <v>0</v>
          </cell>
          <cell r="DV493">
            <v>0</v>
          </cell>
          <cell r="DW493">
            <v>0</v>
          </cell>
          <cell r="DX493">
            <v>0</v>
          </cell>
          <cell r="DY493">
            <v>0</v>
          </cell>
          <cell r="DZ493">
            <v>0</v>
          </cell>
          <cell r="EA493">
            <v>0</v>
          </cell>
          <cell r="EB493">
            <v>0</v>
          </cell>
          <cell r="EC493">
            <v>0</v>
          </cell>
          <cell r="ED493">
            <v>0</v>
          </cell>
        </row>
        <row r="494"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  <cell r="BY494">
            <v>0</v>
          </cell>
          <cell r="BZ494">
            <v>0</v>
          </cell>
          <cell r="CA494">
            <v>0</v>
          </cell>
          <cell r="CB494">
            <v>0</v>
          </cell>
          <cell r="CC494">
            <v>0</v>
          </cell>
          <cell r="CD494">
            <v>0</v>
          </cell>
          <cell r="CE494">
            <v>0</v>
          </cell>
          <cell r="CF494">
            <v>0</v>
          </cell>
          <cell r="CG494">
            <v>0</v>
          </cell>
          <cell r="CH494">
            <v>0</v>
          </cell>
          <cell r="CI494">
            <v>0</v>
          </cell>
          <cell r="CJ494">
            <v>0</v>
          </cell>
          <cell r="CK494">
            <v>0</v>
          </cell>
          <cell r="CL494">
            <v>0</v>
          </cell>
          <cell r="CM494">
            <v>0</v>
          </cell>
          <cell r="CN494">
            <v>0</v>
          </cell>
          <cell r="CO494">
            <v>0</v>
          </cell>
          <cell r="CP494">
            <v>0</v>
          </cell>
          <cell r="CQ494">
            <v>0</v>
          </cell>
          <cell r="CR494">
            <v>0</v>
          </cell>
          <cell r="CS494">
            <v>0</v>
          </cell>
          <cell r="CT494">
            <v>0</v>
          </cell>
          <cell r="CU494">
            <v>0</v>
          </cell>
          <cell r="CV494">
            <v>0</v>
          </cell>
          <cell r="CW494">
            <v>0</v>
          </cell>
          <cell r="CX494">
            <v>0</v>
          </cell>
          <cell r="CY494">
            <v>0</v>
          </cell>
          <cell r="CZ494">
            <v>0</v>
          </cell>
          <cell r="DA494">
            <v>0</v>
          </cell>
          <cell r="DB494">
            <v>0</v>
          </cell>
          <cell r="DC494">
            <v>0</v>
          </cell>
          <cell r="DD494">
            <v>0</v>
          </cell>
          <cell r="DE494">
            <v>0</v>
          </cell>
          <cell r="DF494">
            <v>0</v>
          </cell>
          <cell r="DG494">
            <v>0</v>
          </cell>
          <cell r="DH494">
            <v>0</v>
          </cell>
          <cell r="DI494">
            <v>0</v>
          </cell>
          <cell r="DJ494">
            <v>0</v>
          </cell>
          <cell r="DK494">
            <v>0</v>
          </cell>
          <cell r="DL494">
            <v>0</v>
          </cell>
          <cell r="DM494">
            <v>0</v>
          </cell>
          <cell r="DN494">
            <v>0</v>
          </cell>
          <cell r="DO494">
            <v>0</v>
          </cell>
          <cell r="DP494">
            <v>0</v>
          </cell>
          <cell r="DQ494">
            <v>0</v>
          </cell>
          <cell r="DR494">
            <v>0</v>
          </cell>
          <cell r="DS494">
            <v>0</v>
          </cell>
          <cell r="DT494">
            <v>0</v>
          </cell>
          <cell r="DU494">
            <v>0</v>
          </cell>
          <cell r="DV494">
            <v>0</v>
          </cell>
          <cell r="DW494">
            <v>0</v>
          </cell>
          <cell r="DX494">
            <v>0</v>
          </cell>
          <cell r="DY494">
            <v>0</v>
          </cell>
          <cell r="DZ494">
            <v>0</v>
          </cell>
          <cell r="EA494">
            <v>0</v>
          </cell>
          <cell r="EB494">
            <v>0</v>
          </cell>
          <cell r="EC494">
            <v>0</v>
          </cell>
          <cell r="ED494">
            <v>0</v>
          </cell>
        </row>
        <row r="495"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  <cell r="BZ495">
            <v>0</v>
          </cell>
          <cell r="CA495">
            <v>0</v>
          </cell>
          <cell r="CB495">
            <v>0</v>
          </cell>
          <cell r="CC495">
            <v>0</v>
          </cell>
          <cell r="CD495">
            <v>0</v>
          </cell>
          <cell r="CE495">
            <v>0</v>
          </cell>
          <cell r="CF495">
            <v>0</v>
          </cell>
          <cell r="CG495">
            <v>0</v>
          </cell>
          <cell r="CH495">
            <v>0</v>
          </cell>
          <cell r="CI495">
            <v>0</v>
          </cell>
          <cell r="CJ495">
            <v>0</v>
          </cell>
          <cell r="CK495">
            <v>0</v>
          </cell>
          <cell r="CL495">
            <v>0</v>
          </cell>
          <cell r="CM495">
            <v>0</v>
          </cell>
          <cell r="CN495">
            <v>0</v>
          </cell>
          <cell r="CO495">
            <v>0</v>
          </cell>
          <cell r="CP495">
            <v>0</v>
          </cell>
          <cell r="CQ495">
            <v>0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CX495">
            <v>0</v>
          </cell>
          <cell r="CY495">
            <v>0</v>
          </cell>
          <cell r="CZ495">
            <v>0</v>
          </cell>
          <cell r="DA495">
            <v>0</v>
          </cell>
          <cell r="DB495">
            <v>0</v>
          </cell>
          <cell r="DC495">
            <v>0</v>
          </cell>
          <cell r="DD495">
            <v>0</v>
          </cell>
          <cell r="DE495">
            <v>0</v>
          </cell>
          <cell r="DF495">
            <v>0</v>
          </cell>
          <cell r="DG495">
            <v>0</v>
          </cell>
          <cell r="DH495">
            <v>0</v>
          </cell>
          <cell r="DI495">
            <v>0</v>
          </cell>
          <cell r="DJ495">
            <v>0</v>
          </cell>
          <cell r="DK495">
            <v>0</v>
          </cell>
          <cell r="DL495">
            <v>0</v>
          </cell>
          <cell r="DM495">
            <v>0</v>
          </cell>
          <cell r="DN495">
            <v>0</v>
          </cell>
          <cell r="DO495">
            <v>0</v>
          </cell>
          <cell r="DP495">
            <v>0</v>
          </cell>
          <cell r="DQ495">
            <v>0</v>
          </cell>
          <cell r="DR495">
            <v>0</v>
          </cell>
          <cell r="DS495">
            <v>0</v>
          </cell>
          <cell r="DT495">
            <v>0</v>
          </cell>
          <cell r="DU495">
            <v>0</v>
          </cell>
          <cell r="DV495">
            <v>0</v>
          </cell>
          <cell r="DW495">
            <v>0</v>
          </cell>
          <cell r="DX495">
            <v>0</v>
          </cell>
          <cell r="DY495">
            <v>0</v>
          </cell>
          <cell r="DZ495">
            <v>0</v>
          </cell>
          <cell r="EA495">
            <v>0</v>
          </cell>
          <cell r="EB495">
            <v>0</v>
          </cell>
          <cell r="EC495">
            <v>0</v>
          </cell>
          <cell r="ED495">
            <v>0</v>
          </cell>
        </row>
        <row r="496"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  <cell r="BZ496">
            <v>0</v>
          </cell>
          <cell r="CA496">
            <v>0</v>
          </cell>
          <cell r="CB496">
            <v>0</v>
          </cell>
          <cell r="CC496">
            <v>0</v>
          </cell>
          <cell r="CD496">
            <v>0</v>
          </cell>
          <cell r="CE496">
            <v>0</v>
          </cell>
          <cell r="CF496">
            <v>0</v>
          </cell>
          <cell r="CG496">
            <v>0</v>
          </cell>
          <cell r="CH496">
            <v>0</v>
          </cell>
          <cell r="CI496">
            <v>0</v>
          </cell>
          <cell r="CJ496">
            <v>0</v>
          </cell>
          <cell r="CK496">
            <v>0</v>
          </cell>
          <cell r="CL496">
            <v>0</v>
          </cell>
          <cell r="CM496">
            <v>0</v>
          </cell>
          <cell r="CN496">
            <v>0</v>
          </cell>
          <cell r="CO496">
            <v>0</v>
          </cell>
          <cell r="CP496">
            <v>0</v>
          </cell>
          <cell r="CQ496">
            <v>0</v>
          </cell>
          <cell r="CR496">
            <v>0</v>
          </cell>
          <cell r="CS496">
            <v>0</v>
          </cell>
          <cell r="CT496">
            <v>0</v>
          </cell>
          <cell r="CU496">
            <v>0</v>
          </cell>
          <cell r="CV496">
            <v>0</v>
          </cell>
          <cell r="CW496">
            <v>0</v>
          </cell>
          <cell r="CX496">
            <v>0</v>
          </cell>
          <cell r="CY496">
            <v>0</v>
          </cell>
          <cell r="CZ496">
            <v>0</v>
          </cell>
          <cell r="DA496">
            <v>0</v>
          </cell>
          <cell r="DB496">
            <v>0</v>
          </cell>
          <cell r="DC496">
            <v>0</v>
          </cell>
          <cell r="DD496">
            <v>0</v>
          </cell>
          <cell r="DE496">
            <v>0</v>
          </cell>
          <cell r="DF496">
            <v>0</v>
          </cell>
          <cell r="DG496">
            <v>0</v>
          </cell>
          <cell r="DH496">
            <v>0</v>
          </cell>
          <cell r="DI496">
            <v>0</v>
          </cell>
          <cell r="DJ496">
            <v>0</v>
          </cell>
          <cell r="DK496">
            <v>0</v>
          </cell>
          <cell r="DL496">
            <v>0</v>
          </cell>
          <cell r="DM496">
            <v>0</v>
          </cell>
          <cell r="DN496">
            <v>0</v>
          </cell>
          <cell r="DO496">
            <v>0</v>
          </cell>
          <cell r="DP496">
            <v>0</v>
          </cell>
          <cell r="DQ496">
            <v>0</v>
          </cell>
          <cell r="DR496">
            <v>0</v>
          </cell>
          <cell r="DS496">
            <v>0</v>
          </cell>
          <cell r="DT496">
            <v>0</v>
          </cell>
          <cell r="DU496">
            <v>0</v>
          </cell>
          <cell r="DV496">
            <v>0</v>
          </cell>
          <cell r="DW496">
            <v>0</v>
          </cell>
          <cell r="DX496">
            <v>0</v>
          </cell>
          <cell r="DY496">
            <v>0</v>
          </cell>
          <cell r="DZ496">
            <v>0</v>
          </cell>
          <cell r="EA496">
            <v>0</v>
          </cell>
          <cell r="EB496">
            <v>0</v>
          </cell>
          <cell r="EC496">
            <v>0</v>
          </cell>
          <cell r="ED496">
            <v>0</v>
          </cell>
        </row>
        <row r="497"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0</v>
          </cell>
          <cell r="BY497">
            <v>0</v>
          </cell>
          <cell r="BZ497">
            <v>0</v>
          </cell>
          <cell r="CA497">
            <v>0</v>
          </cell>
          <cell r="CB497">
            <v>0</v>
          </cell>
          <cell r="CC497">
            <v>0</v>
          </cell>
          <cell r="CD497">
            <v>0</v>
          </cell>
          <cell r="CE497">
            <v>0</v>
          </cell>
          <cell r="CF497">
            <v>0</v>
          </cell>
          <cell r="CG497">
            <v>0</v>
          </cell>
          <cell r="CH497">
            <v>0</v>
          </cell>
          <cell r="CI497">
            <v>0</v>
          </cell>
          <cell r="CJ497">
            <v>0</v>
          </cell>
          <cell r="CK497">
            <v>0</v>
          </cell>
          <cell r="CL497">
            <v>0</v>
          </cell>
          <cell r="CM497">
            <v>0</v>
          </cell>
          <cell r="CN497">
            <v>0</v>
          </cell>
          <cell r="CO497">
            <v>0</v>
          </cell>
          <cell r="CP497">
            <v>0</v>
          </cell>
          <cell r="CQ497">
            <v>0</v>
          </cell>
          <cell r="CR497">
            <v>0</v>
          </cell>
          <cell r="CS497">
            <v>0</v>
          </cell>
          <cell r="CT497">
            <v>0</v>
          </cell>
          <cell r="CU497">
            <v>0</v>
          </cell>
          <cell r="CV497">
            <v>0</v>
          </cell>
          <cell r="CW497">
            <v>0</v>
          </cell>
          <cell r="CX497">
            <v>0</v>
          </cell>
          <cell r="CY497">
            <v>0</v>
          </cell>
          <cell r="CZ497">
            <v>0</v>
          </cell>
          <cell r="DA497">
            <v>0</v>
          </cell>
          <cell r="DB497">
            <v>0</v>
          </cell>
          <cell r="DC497">
            <v>0</v>
          </cell>
          <cell r="DD497">
            <v>0</v>
          </cell>
          <cell r="DE497">
            <v>0</v>
          </cell>
          <cell r="DF497">
            <v>0</v>
          </cell>
          <cell r="DG497">
            <v>0</v>
          </cell>
          <cell r="DH497">
            <v>0</v>
          </cell>
          <cell r="DI497">
            <v>0</v>
          </cell>
          <cell r="DJ497">
            <v>0</v>
          </cell>
          <cell r="DK497">
            <v>0</v>
          </cell>
          <cell r="DL497">
            <v>0</v>
          </cell>
          <cell r="DM497">
            <v>0</v>
          </cell>
          <cell r="DN497">
            <v>0</v>
          </cell>
          <cell r="DO497">
            <v>0</v>
          </cell>
          <cell r="DP497">
            <v>0</v>
          </cell>
          <cell r="DQ497">
            <v>0</v>
          </cell>
          <cell r="DR497">
            <v>0</v>
          </cell>
          <cell r="DS497">
            <v>0</v>
          </cell>
          <cell r="DT497">
            <v>0</v>
          </cell>
          <cell r="DU497">
            <v>0</v>
          </cell>
          <cell r="DV497">
            <v>0</v>
          </cell>
          <cell r="DW497">
            <v>0</v>
          </cell>
          <cell r="DX497">
            <v>0</v>
          </cell>
          <cell r="DY497">
            <v>0</v>
          </cell>
          <cell r="DZ497">
            <v>0</v>
          </cell>
          <cell r="EA497">
            <v>0</v>
          </cell>
          <cell r="EB497">
            <v>0</v>
          </cell>
          <cell r="EC497">
            <v>0</v>
          </cell>
          <cell r="ED497">
            <v>0</v>
          </cell>
        </row>
        <row r="498"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  <cell r="BZ498">
            <v>0</v>
          </cell>
          <cell r="CA498">
            <v>0</v>
          </cell>
          <cell r="CB498">
            <v>0</v>
          </cell>
          <cell r="CC498">
            <v>0</v>
          </cell>
          <cell r="CD498">
            <v>0</v>
          </cell>
          <cell r="CE498">
            <v>0</v>
          </cell>
          <cell r="CF498">
            <v>0</v>
          </cell>
          <cell r="CG498">
            <v>0</v>
          </cell>
          <cell r="CH498">
            <v>0</v>
          </cell>
          <cell r="CI498">
            <v>0</v>
          </cell>
          <cell r="CJ498">
            <v>0</v>
          </cell>
          <cell r="CK498">
            <v>0</v>
          </cell>
          <cell r="CL498">
            <v>0</v>
          </cell>
          <cell r="CM498">
            <v>0</v>
          </cell>
          <cell r="CN498">
            <v>0</v>
          </cell>
          <cell r="CO498">
            <v>0</v>
          </cell>
          <cell r="CP498">
            <v>0</v>
          </cell>
          <cell r="CQ498">
            <v>0</v>
          </cell>
          <cell r="CR498">
            <v>0</v>
          </cell>
          <cell r="CS498">
            <v>0</v>
          </cell>
          <cell r="CT498">
            <v>0</v>
          </cell>
          <cell r="CU498">
            <v>0</v>
          </cell>
          <cell r="CV498">
            <v>0</v>
          </cell>
          <cell r="CW498">
            <v>0</v>
          </cell>
          <cell r="CX498">
            <v>0</v>
          </cell>
          <cell r="CY498">
            <v>0</v>
          </cell>
          <cell r="CZ498">
            <v>0</v>
          </cell>
          <cell r="DA498">
            <v>0</v>
          </cell>
          <cell r="DB498">
            <v>0</v>
          </cell>
          <cell r="DC498">
            <v>0</v>
          </cell>
          <cell r="DD498">
            <v>0</v>
          </cell>
          <cell r="DE498">
            <v>0</v>
          </cell>
          <cell r="DF498">
            <v>0</v>
          </cell>
          <cell r="DG498">
            <v>0</v>
          </cell>
          <cell r="DH498">
            <v>0</v>
          </cell>
          <cell r="DI498">
            <v>0</v>
          </cell>
          <cell r="DJ498">
            <v>0</v>
          </cell>
          <cell r="DK498">
            <v>0</v>
          </cell>
          <cell r="DL498">
            <v>0</v>
          </cell>
          <cell r="DM498">
            <v>0</v>
          </cell>
          <cell r="DN498">
            <v>0</v>
          </cell>
          <cell r="DO498">
            <v>0</v>
          </cell>
          <cell r="DP498">
            <v>0</v>
          </cell>
          <cell r="DQ498">
            <v>0</v>
          </cell>
          <cell r="DR498">
            <v>0</v>
          </cell>
          <cell r="DS498">
            <v>0</v>
          </cell>
          <cell r="DT498">
            <v>0</v>
          </cell>
          <cell r="DU498">
            <v>0</v>
          </cell>
          <cell r="DV498">
            <v>0</v>
          </cell>
          <cell r="DW498">
            <v>0</v>
          </cell>
          <cell r="DX498">
            <v>0</v>
          </cell>
          <cell r="DY498">
            <v>0</v>
          </cell>
          <cell r="DZ498">
            <v>0</v>
          </cell>
          <cell r="EA498">
            <v>0</v>
          </cell>
          <cell r="EB498">
            <v>0</v>
          </cell>
          <cell r="EC498">
            <v>0</v>
          </cell>
          <cell r="ED498">
            <v>0</v>
          </cell>
        </row>
        <row r="499"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  <cell r="BZ499">
            <v>0</v>
          </cell>
          <cell r="CA499">
            <v>0</v>
          </cell>
          <cell r="CB499">
            <v>0</v>
          </cell>
          <cell r="CC499">
            <v>0</v>
          </cell>
          <cell r="CD499">
            <v>0</v>
          </cell>
          <cell r="CE499">
            <v>0</v>
          </cell>
          <cell r="CF499">
            <v>0</v>
          </cell>
          <cell r="CG499">
            <v>0</v>
          </cell>
          <cell r="CH499">
            <v>0</v>
          </cell>
          <cell r="CI499">
            <v>0</v>
          </cell>
          <cell r="CJ499">
            <v>0</v>
          </cell>
          <cell r="CK499">
            <v>0</v>
          </cell>
          <cell r="CL499">
            <v>0</v>
          </cell>
          <cell r="CM499">
            <v>0</v>
          </cell>
          <cell r="CN499">
            <v>0</v>
          </cell>
          <cell r="CO499">
            <v>0</v>
          </cell>
          <cell r="CP499">
            <v>0</v>
          </cell>
          <cell r="CQ499">
            <v>0</v>
          </cell>
          <cell r="CR499">
            <v>0</v>
          </cell>
          <cell r="CS499">
            <v>0</v>
          </cell>
          <cell r="CT499">
            <v>0</v>
          </cell>
          <cell r="CU499">
            <v>0</v>
          </cell>
          <cell r="CV499">
            <v>0</v>
          </cell>
          <cell r="CW499">
            <v>0</v>
          </cell>
          <cell r="CX499">
            <v>0</v>
          </cell>
          <cell r="CY499">
            <v>0</v>
          </cell>
          <cell r="CZ499">
            <v>0</v>
          </cell>
          <cell r="DA499">
            <v>0</v>
          </cell>
          <cell r="DB499">
            <v>0</v>
          </cell>
          <cell r="DC499">
            <v>0</v>
          </cell>
          <cell r="DD499">
            <v>0</v>
          </cell>
          <cell r="DE499">
            <v>0</v>
          </cell>
          <cell r="DF499">
            <v>0</v>
          </cell>
          <cell r="DG499">
            <v>0</v>
          </cell>
          <cell r="DH499">
            <v>0</v>
          </cell>
          <cell r="DI499">
            <v>0</v>
          </cell>
          <cell r="DJ499">
            <v>0</v>
          </cell>
          <cell r="DK499">
            <v>0</v>
          </cell>
          <cell r="DL499">
            <v>0</v>
          </cell>
          <cell r="DM499">
            <v>0</v>
          </cell>
          <cell r="DN499">
            <v>0</v>
          </cell>
          <cell r="DO499">
            <v>0</v>
          </cell>
          <cell r="DP499">
            <v>0</v>
          </cell>
          <cell r="DQ499">
            <v>0</v>
          </cell>
          <cell r="DR499">
            <v>0</v>
          </cell>
          <cell r="DS499">
            <v>0</v>
          </cell>
          <cell r="DT499">
            <v>0</v>
          </cell>
          <cell r="DU499">
            <v>0</v>
          </cell>
          <cell r="DV499">
            <v>0</v>
          </cell>
          <cell r="DW499">
            <v>0</v>
          </cell>
          <cell r="DX499">
            <v>0</v>
          </cell>
          <cell r="DY499">
            <v>0</v>
          </cell>
          <cell r="DZ499">
            <v>0</v>
          </cell>
          <cell r="EA499">
            <v>0</v>
          </cell>
          <cell r="EB499">
            <v>0</v>
          </cell>
          <cell r="EC499">
            <v>0</v>
          </cell>
          <cell r="ED499">
            <v>0</v>
          </cell>
        </row>
        <row r="500"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  <cell r="BZ500">
            <v>0</v>
          </cell>
          <cell r="CA500">
            <v>0</v>
          </cell>
          <cell r="CB500">
            <v>0</v>
          </cell>
          <cell r="CC500">
            <v>0</v>
          </cell>
          <cell r="CD500">
            <v>0</v>
          </cell>
          <cell r="CE500">
            <v>0</v>
          </cell>
          <cell r="CF500">
            <v>0</v>
          </cell>
          <cell r="CG500">
            <v>0</v>
          </cell>
          <cell r="CH500">
            <v>0</v>
          </cell>
          <cell r="CI500">
            <v>0</v>
          </cell>
          <cell r="CJ500">
            <v>0</v>
          </cell>
          <cell r="CK500">
            <v>0</v>
          </cell>
          <cell r="CL500">
            <v>0</v>
          </cell>
          <cell r="CM500">
            <v>0</v>
          </cell>
          <cell r="CN500">
            <v>0</v>
          </cell>
          <cell r="CO500">
            <v>0</v>
          </cell>
          <cell r="CP500">
            <v>0</v>
          </cell>
          <cell r="CQ500">
            <v>0</v>
          </cell>
          <cell r="CR500">
            <v>0</v>
          </cell>
          <cell r="CS500">
            <v>0</v>
          </cell>
          <cell r="CT500">
            <v>0</v>
          </cell>
          <cell r="CU500">
            <v>0</v>
          </cell>
          <cell r="CV500">
            <v>0</v>
          </cell>
          <cell r="CW500">
            <v>0</v>
          </cell>
          <cell r="CX500">
            <v>0</v>
          </cell>
          <cell r="CY500">
            <v>0</v>
          </cell>
          <cell r="CZ500">
            <v>0</v>
          </cell>
          <cell r="DA500">
            <v>0</v>
          </cell>
          <cell r="DB500">
            <v>0</v>
          </cell>
          <cell r="DC500">
            <v>0</v>
          </cell>
          <cell r="DD500">
            <v>0</v>
          </cell>
          <cell r="DE500">
            <v>0</v>
          </cell>
          <cell r="DF500">
            <v>0</v>
          </cell>
          <cell r="DG500">
            <v>0</v>
          </cell>
          <cell r="DH500">
            <v>0</v>
          </cell>
          <cell r="DI500">
            <v>0</v>
          </cell>
          <cell r="DJ500">
            <v>0</v>
          </cell>
          <cell r="DK500">
            <v>0</v>
          </cell>
          <cell r="DL500">
            <v>0</v>
          </cell>
          <cell r="DM500">
            <v>0</v>
          </cell>
          <cell r="DN500">
            <v>0</v>
          </cell>
          <cell r="DO500">
            <v>0</v>
          </cell>
          <cell r="DP500">
            <v>0</v>
          </cell>
          <cell r="DQ500">
            <v>0</v>
          </cell>
          <cell r="DR500">
            <v>0</v>
          </cell>
          <cell r="DS500">
            <v>0</v>
          </cell>
          <cell r="DT500">
            <v>0</v>
          </cell>
          <cell r="DU500">
            <v>0</v>
          </cell>
          <cell r="DV500">
            <v>0</v>
          </cell>
          <cell r="DW500">
            <v>0</v>
          </cell>
          <cell r="DX500">
            <v>0</v>
          </cell>
          <cell r="DY500">
            <v>0</v>
          </cell>
          <cell r="DZ500">
            <v>0</v>
          </cell>
          <cell r="EA500">
            <v>0</v>
          </cell>
          <cell r="EB500">
            <v>0</v>
          </cell>
          <cell r="EC500">
            <v>0</v>
          </cell>
          <cell r="ED500">
            <v>0</v>
          </cell>
        </row>
        <row r="501"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  <cell r="BZ501">
            <v>0</v>
          </cell>
          <cell r="CA501">
            <v>0</v>
          </cell>
          <cell r="CB501">
            <v>0</v>
          </cell>
          <cell r="CC501">
            <v>0</v>
          </cell>
          <cell r="CD501">
            <v>0</v>
          </cell>
          <cell r="CE501">
            <v>0</v>
          </cell>
          <cell r="CF501">
            <v>0</v>
          </cell>
          <cell r="CG501">
            <v>0</v>
          </cell>
          <cell r="CH501">
            <v>0</v>
          </cell>
          <cell r="CI501">
            <v>0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P501">
            <v>0</v>
          </cell>
          <cell r="CQ501">
            <v>0</v>
          </cell>
          <cell r="CR501">
            <v>0</v>
          </cell>
          <cell r="CS501">
            <v>0</v>
          </cell>
          <cell r="CT501">
            <v>0</v>
          </cell>
          <cell r="CU501">
            <v>0</v>
          </cell>
          <cell r="CV501">
            <v>0</v>
          </cell>
          <cell r="CW501">
            <v>0</v>
          </cell>
          <cell r="CX501">
            <v>0</v>
          </cell>
          <cell r="CY501">
            <v>0</v>
          </cell>
          <cell r="CZ501">
            <v>0</v>
          </cell>
          <cell r="DA501">
            <v>0</v>
          </cell>
          <cell r="DB501">
            <v>0</v>
          </cell>
          <cell r="DC501">
            <v>0</v>
          </cell>
          <cell r="DD501">
            <v>0</v>
          </cell>
          <cell r="DE501">
            <v>0</v>
          </cell>
          <cell r="DF501">
            <v>0</v>
          </cell>
          <cell r="DG501">
            <v>0</v>
          </cell>
          <cell r="DH501">
            <v>0</v>
          </cell>
          <cell r="DI501">
            <v>0</v>
          </cell>
          <cell r="DJ501">
            <v>0</v>
          </cell>
          <cell r="DK501">
            <v>0</v>
          </cell>
          <cell r="DL501">
            <v>0</v>
          </cell>
          <cell r="DM501">
            <v>0</v>
          </cell>
          <cell r="DN501">
            <v>0</v>
          </cell>
          <cell r="DO501">
            <v>0</v>
          </cell>
          <cell r="DP501">
            <v>0</v>
          </cell>
          <cell r="DQ501">
            <v>0</v>
          </cell>
          <cell r="DR501">
            <v>0</v>
          </cell>
          <cell r="DS501">
            <v>0</v>
          </cell>
          <cell r="DT501">
            <v>0</v>
          </cell>
          <cell r="DU501">
            <v>0</v>
          </cell>
          <cell r="DV501">
            <v>0</v>
          </cell>
          <cell r="DW501">
            <v>0</v>
          </cell>
          <cell r="DX501">
            <v>0</v>
          </cell>
          <cell r="DY501">
            <v>0</v>
          </cell>
          <cell r="DZ501">
            <v>0</v>
          </cell>
          <cell r="EA501">
            <v>0</v>
          </cell>
          <cell r="EB501">
            <v>0</v>
          </cell>
          <cell r="EC501">
            <v>0</v>
          </cell>
          <cell r="ED501">
            <v>0</v>
          </cell>
        </row>
        <row r="502"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  <cell r="BZ502">
            <v>0</v>
          </cell>
          <cell r="CA502">
            <v>0</v>
          </cell>
          <cell r="CB502">
            <v>0</v>
          </cell>
          <cell r="CC502">
            <v>0</v>
          </cell>
          <cell r="CD502">
            <v>0</v>
          </cell>
          <cell r="CE502">
            <v>0</v>
          </cell>
          <cell r="CF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P502">
            <v>0</v>
          </cell>
          <cell r="CQ502">
            <v>0</v>
          </cell>
          <cell r="CR502">
            <v>0</v>
          </cell>
          <cell r="CS502">
            <v>0</v>
          </cell>
          <cell r="CT502">
            <v>0</v>
          </cell>
          <cell r="CU502">
            <v>0</v>
          </cell>
          <cell r="CV502">
            <v>0</v>
          </cell>
          <cell r="CW502">
            <v>0</v>
          </cell>
          <cell r="CX502">
            <v>0</v>
          </cell>
          <cell r="CY502">
            <v>0</v>
          </cell>
          <cell r="CZ502">
            <v>0</v>
          </cell>
          <cell r="DA502">
            <v>0</v>
          </cell>
          <cell r="DB502">
            <v>0</v>
          </cell>
          <cell r="DC502">
            <v>0</v>
          </cell>
          <cell r="DD502">
            <v>0</v>
          </cell>
          <cell r="DE502">
            <v>0</v>
          </cell>
          <cell r="DF502">
            <v>0</v>
          </cell>
          <cell r="DG502">
            <v>0</v>
          </cell>
          <cell r="DH502">
            <v>0</v>
          </cell>
          <cell r="DI502">
            <v>0</v>
          </cell>
          <cell r="DJ502">
            <v>0</v>
          </cell>
          <cell r="DK502">
            <v>0</v>
          </cell>
          <cell r="DL502">
            <v>0</v>
          </cell>
          <cell r="DM502">
            <v>0</v>
          </cell>
          <cell r="DN502">
            <v>0</v>
          </cell>
          <cell r="DO502">
            <v>0</v>
          </cell>
          <cell r="DP502">
            <v>0</v>
          </cell>
          <cell r="DQ502">
            <v>0</v>
          </cell>
          <cell r="DR502">
            <v>0</v>
          </cell>
          <cell r="DS502">
            <v>0</v>
          </cell>
          <cell r="DT502">
            <v>0</v>
          </cell>
          <cell r="DU502">
            <v>0</v>
          </cell>
          <cell r="DV502">
            <v>0</v>
          </cell>
          <cell r="DW502">
            <v>0</v>
          </cell>
          <cell r="DX502">
            <v>0</v>
          </cell>
          <cell r="DY502">
            <v>0</v>
          </cell>
          <cell r="DZ502">
            <v>0</v>
          </cell>
          <cell r="EA502">
            <v>0</v>
          </cell>
          <cell r="EB502">
            <v>0</v>
          </cell>
          <cell r="EC502">
            <v>0</v>
          </cell>
          <cell r="ED502">
            <v>0</v>
          </cell>
        </row>
        <row r="503"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  <cell r="BZ503">
            <v>0</v>
          </cell>
          <cell r="CA503">
            <v>0</v>
          </cell>
          <cell r="CB503">
            <v>0</v>
          </cell>
          <cell r="CC503">
            <v>0</v>
          </cell>
          <cell r="CD503">
            <v>0</v>
          </cell>
          <cell r="CE503">
            <v>0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P503">
            <v>0</v>
          </cell>
          <cell r="CQ503">
            <v>0</v>
          </cell>
          <cell r="CR503">
            <v>0</v>
          </cell>
          <cell r="CS503">
            <v>0</v>
          </cell>
          <cell r="CT503">
            <v>0</v>
          </cell>
          <cell r="CU503">
            <v>0</v>
          </cell>
          <cell r="CV503">
            <v>0</v>
          </cell>
          <cell r="CW503">
            <v>0</v>
          </cell>
          <cell r="CX503">
            <v>0</v>
          </cell>
          <cell r="CY503">
            <v>0</v>
          </cell>
          <cell r="CZ503">
            <v>0</v>
          </cell>
          <cell r="DA503">
            <v>0</v>
          </cell>
          <cell r="DB503">
            <v>0</v>
          </cell>
          <cell r="DC503">
            <v>0</v>
          </cell>
          <cell r="DD503">
            <v>0</v>
          </cell>
          <cell r="DE503">
            <v>0</v>
          </cell>
          <cell r="DF503">
            <v>0</v>
          </cell>
          <cell r="DG503">
            <v>0</v>
          </cell>
          <cell r="DH503">
            <v>0</v>
          </cell>
          <cell r="DI503">
            <v>0</v>
          </cell>
          <cell r="DJ503">
            <v>0</v>
          </cell>
          <cell r="DK503">
            <v>0</v>
          </cell>
          <cell r="DL503">
            <v>0</v>
          </cell>
          <cell r="DM503">
            <v>0</v>
          </cell>
          <cell r="DN503">
            <v>0</v>
          </cell>
          <cell r="DO503">
            <v>0</v>
          </cell>
          <cell r="DP503">
            <v>0</v>
          </cell>
          <cell r="DQ503">
            <v>0</v>
          </cell>
          <cell r="DR503">
            <v>0</v>
          </cell>
          <cell r="DS503">
            <v>0</v>
          </cell>
          <cell r="DT503">
            <v>0</v>
          </cell>
          <cell r="DU503">
            <v>0</v>
          </cell>
          <cell r="DV503">
            <v>0</v>
          </cell>
          <cell r="DW503">
            <v>0</v>
          </cell>
          <cell r="DX503">
            <v>0</v>
          </cell>
          <cell r="DY503">
            <v>0</v>
          </cell>
          <cell r="DZ503">
            <v>0</v>
          </cell>
          <cell r="EA503">
            <v>0</v>
          </cell>
          <cell r="EB503">
            <v>0</v>
          </cell>
          <cell r="EC503">
            <v>0</v>
          </cell>
          <cell r="ED503">
            <v>0</v>
          </cell>
        </row>
        <row r="504"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  <cell r="BZ504">
            <v>0</v>
          </cell>
          <cell r="CA504">
            <v>0</v>
          </cell>
          <cell r="CB504">
            <v>0</v>
          </cell>
          <cell r="CC504">
            <v>0</v>
          </cell>
          <cell r="CD504">
            <v>0</v>
          </cell>
          <cell r="CE504">
            <v>0</v>
          </cell>
          <cell r="CF504">
            <v>0</v>
          </cell>
          <cell r="CG504">
            <v>0</v>
          </cell>
          <cell r="CH504">
            <v>0</v>
          </cell>
          <cell r="CI504">
            <v>0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P504">
            <v>0</v>
          </cell>
          <cell r="CQ504">
            <v>0</v>
          </cell>
          <cell r="CR504">
            <v>0</v>
          </cell>
          <cell r="CS504">
            <v>0</v>
          </cell>
          <cell r="CT504">
            <v>0</v>
          </cell>
          <cell r="CU504">
            <v>0</v>
          </cell>
          <cell r="CV504">
            <v>0</v>
          </cell>
          <cell r="CW504">
            <v>0</v>
          </cell>
          <cell r="CX504">
            <v>0</v>
          </cell>
          <cell r="CY504">
            <v>0</v>
          </cell>
          <cell r="CZ504">
            <v>0</v>
          </cell>
          <cell r="DA504">
            <v>0</v>
          </cell>
          <cell r="DB504">
            <v>0</v>
          </cell>
          <cell r="DC504">
            <v>0</v>
          </cell>
          <cell r="DD504">
            <v>0</v>
          </cell>
          <cell r="DE504">
            <v>0</v>
          </cell>
          <cell r="DF504">
            <v>0</v>
          </cell>
          <cell r="DG504">
            <v>0</v>
          </cell>
          <cell r="DH504">
            <v>0</v>
          </cell>
          <cell r="DI504">
            <v>0</v>
          </cell>
          <cell r="DJ504">
            <v>0</v>
          </cell>
          <cell r="DK504">
            <v>0</v>
          </cell>
          <cell r="DL504">
            <v>0</v>
          </cell>
          <cell r="DM504">
            <v>0</v>
          </cell>
          <cell r="DN504">
            <v>0</v>
          </cell>
          <cell r="DO504">
            <v>0</v>
          </cell>
          <cell r="DP504">
            <v>0</v>
          </cell>
          <cell r="DQ504">
            <v>0</v>
          </cell>
          <cell r="DR504">
            <v>0</v>
          </cell>
          <cell r="DS504">
            <v>0</v>
          </cell>
          <cell r="DT504">
            <v>0</v>
          </cell>
          <cell r="DU504">
            <v>0</v>
          </cell>
          <cell r="DV504">
            <v>0</v>
          </cell>
          <cell r="DW504">
            <v>0</v>
          </cell>
          <cell r="DX504">
            <v>0</v>
          </cell>
          <cell r="DY504">
            <v>0</v>
          </cell>
          <cell r="DZ504">
            <v>0</v>
          </cell>
          <cell r="EA504">
            <v>0</v>
          </cell>
          <cell r="EB504">
            <v>0</v>
          </cell>
          <cell r="EC504">
            <v>0</v>
          </cell>
          <cell r="ED504">
            <v>0</v>
          </cell>
        </row>
        <row r="505"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  <cell r="BZ505">
            <v>0</v>
          </cell>
          <cell r="CA505">
            <v>0</v>
          </cell>
          <cell r="CB505">
            <v>0</v>
          </cell>
          <cell r="CC505">
            <v>0</v>
          </cell>
          <cell r="CD505">
            <v>0</v>
          </cell>
          <cell r="CE505">
            <v>0</v>
          </cell>
          <cell r="CF505">
            <v>0</v>
          </cell>
          <cell r="CG505">
            <v>0</v>
          </cell>
          <cell r="CH505">
            <v>0</v>
          </cell>
          <cell r="CI505">
            <v>0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P505">
            <v>0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  <cell r="CU505">
            <v>0</v>
          </cell>
          <cell r="CV505">
            <v>0</v>
          </cell>
          <cell r="CW505">
            <v>0</v>
          </cell>
          <cell r="CX505">
            <v>0</v>
          </cell>
          <cell r="CY505">
            <v>0</v>
          </cell>
          <cell r="CZ505">
            <v>0</v>
          </cell>
          <cell r="DA505">
            <v>0</v>
          </cell>
          <cell r="DB505">
            <v>0</v>
          </cell>
          <cell r="DC505">
            <v>0</v>
          </cell>
          <cell r="DD505">
            <v>0</v>
          </cell>
          <cell r="DE505">
            <v>0</v>
          </cell>
          <cell r="DF505">
            <v>0</v>
          </cell>
          <cell r="DG505">
            <v>0</v>
          </cell>
          <cell r="DH505">
            <v>0</v>
          </cell>
          <cell r="DI505">
            <v>0</v>
          </cell>
          <cell r="DJ505">
            <v>0</v>
          </cell>
          <cell r="DK505">
            <v>0</v>
          </cell>
          <cell r="DL505">
            <v>0</v>
          </cell>
          <cell r="DM505">
            <v>0</v>
          </cell>
          <cell r="DN505">
            <v>0</v>
          </cell>
          <cell r="DO505">
            <v>0</v>
          </cell>
          <cell r="DP505">
            <v>0</v>
          </cell>
          <cell r="DQ505">
            <v>0</v>
          </cell>
          <cell r="DR505">
            <v>0</v>
          </cell>
          <cell r="DS505">
            <v>0</v>
          </cell>
          <cell r="DT505">
            <v>0</v>
          </cell>
          <cell r="DU505">
            <v>0</v>
          </cell>
          <cell r="DV505">
            <v>0</v>
          </cell>
          <cell r="DW505">
            <v>0</v>
          </cell>
          <cell r="DX505">
            <v>0</v>
          </cell>
          <cell r="DY505">
            <v>0</v>
          </cell>
          <cell r="DZ505">
            <v>0</v>
          </cell>
          <cell r="EA505">
            <v>0</v>
          </cell>
          <cell r="EB505">
            <v>0</v>
          </cell>
          <cell r="EC505">
            <v>0</v>
          </cell>
          <cell r="ED505">
            <v>0</v>
          </cell>
        </row>
        <row r="506"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  <cell r="BZ506">
            <v>0</v>
          </cell>
          <cell r="CA506">
            <v>0</v>
          </cell>
          <cell r="CB506">
            <v>0</v>
          </cell>
          <cell r="CC506">
            <v>0</v>
          </cell>
          <cell r="CD506">
            <v>0</v>
          </cell>
          <cell r="CE506">
            <v>0</v>
          </cell>
          <cell r="CF506">
            <v>0</v>
          </cell>
          <cell r="CG506">
            <v>0</v>
          </cell>
          <cell r="CH506">
            <v>0</v>
          </cell>
          <cell r="CI506">
            <v>0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P506">
            <v>0</v>
          </cell>
          <cell r="CQ506">
            <v>0</v>
          </cell>
          <cell r="CR506">
            <v>0</v>
          </cell>
          <cell r="CS506">
            <v>0</v>
          </cell>
          <cell r="CT506">
            <v>0</v>
          </cell>
          <cell r="CU506">
            <v>0</v>
          </cell>
          <cell r="CV506">
            <v>0</v>
          </cell>
          <cell r="CW506">
            <v>0</v>
          </cell>
          <cell r="CX506">
            <v>0</v>
          </cell>
          <cell r="CY506">
            <v>0</v>
          </cell>
          <cell r="CZ506">
            <v>0</v>
          </cell>
          <cell r="DA506">
            <v>0</v>
          </cell>
          <cell r="DB506">
            <v>0</v>
          </cell>
          <cell r="DC506">
            <v>0</v>
          </cell>
          <cell r="DD506">
            <v>0</v>
          </cell>
          <cell r="DE506">
            <v>0</v>
          </cell>
          <cell r="DF506">
            <v>0</v>
          </cell>
          <cell r="DG506">
            <v>0</v>
          </cell>
          <cell r="DH506">
            <v>0</v>
          </cell>
          <cell r="DI506">
            <v>0</v>
          </cell>
          <cell r="DJ506">
            <v>0</v>
          </cell>
          <cell r="DK506">
            <v>0</v>
          </cell>
          <cell r="DL506">
            <v>0</v>
          </cell>
          <cell r="DM506">
            <v>0</v>
          </cell>
          <cell r="DN506">
            <v>0</v>
          </cell>
          <cell r="DO506">
            <v>0</v>
          </cell>
          <cell r="DP506">
            <v>0</v>
          </cell>
          <cell r="DQ506">
            <v>0</v>
          </cell>
          <cell r="DR506">
            <v>0</v>
          </cell>
          <cell r="DS506">
            <v>0</v>
          </cell>
          <cell r="DT506">
            <v>0</v>
          </cell>
          <cell r="DU506">
            <v>0</v>
          </cell>
          <cell r="DV506">
            <v>0</v>
          </cell>
          <cell r="DW506">
            <v>0</v>
          </cell>
          <cell r="DX506">
            <v>0</v>
          </cell>
          <cell r="DY506">
            <v>0</v>
          </cell>
          <cell r="DZ506">
            <v>0</v>
          </cell>
          <cell r="EA506">
            <v>0</v>
          </cell>
          <cell r="EB506">
            <v>0</v>
          </cell>
          <cell r="EC506">
            <v>0</v>
          </cell>
          <cell r="ED506">
            <v>0</v>
          </cell>
        </row>
        <row r="507"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  <cell r="BZ507">
            <v>0</v>
          </cell>
          <cell r="CA507">
            <v>0</v>
          </cell>
          <cell r="CB507">
            <v>0</v>
          </cell>
          <cell r="CC507">
            <v>0</v>
          </cell>
          <cell r="CD507">
            <v>0</v>
          </cell>
          <cell r="CE507">
            <v>0</v>
          </cell>
          <cell r="CF507">
            <v>0</v>
          </cell>
          <cell r="CG507">
            <v>0</v>
          </cell>
          <cell r="CH507">
            <v>0</v>
          </cell>
          <cell r="CI507">
            <v>0</v>
          </cell>
          <cell r="CJ507">
            <v>0</v>
          </cell>
          <cell r="CK507">
            <v>0</v>
          </cell>
          <cell r="CL507">
            <v>0</v>
          </cell>
          <cell r="CM507">
            <v>0</v>
          </cell>
          <cell r="CN507">
            <v>0</v>
          </cell>
          <cell r="CO507">
            <v>0</v>
          </cell>
          <cell r="CP507">
            <v>0</v>
          </cell>
          <cell r="CQ507">
            <v>0</v>
          </cell>
          <cell r="CR507">
            <v>0</v>
          </cell>
          <cell r="CS507">
            <v>0</v>
          </cell>
          <cell r="CT507">
            <v>0</v>
          </cell>
          <cell r="CU507">
            <v>0</v>
          </cell>
          <cell r="CV507">
            <v>0</v>
          </cell>
          <cell r="CW507">
            <v>0</v>
          </cell>
          <cell r="CX507">
            <v>0</v>
          </cell>
          <cell r="CY507">
            <v>0</v>
          </cell>
          <cell r="CZ507">
            <v>0</v>
          </cell>
          <cell r="DA507">
            <v>0</v>
          </cell>
          <cell r="DB507">
            <v>0</v>
          </cell>
          <cell r="DC507">
            <v>0</v>
          </cell>
          <cell r="DD507">
            <v>0</v>
          </cell>
          <cell r="DE507">
            <v>0</v>
          </cell>
          <cell r="DF507">
            <v>0</v>
          </cell>
          <cell r="DG507">
            <v>0</v>
          </cell>
          <cell r="DH507">
            <v>0</v>
          </cell>
          <cell r="DI507">
            <v>0</v>
          </cell>
          <cell r="DJ507">
            <v>0</v>
          </cell>
          <cell r="DK507">
            <v>0</v>
          </cell>
          <cell r="DL507">
            <v>0</v>
          </cell>
          <cell r="DM507">
            <v>0</v>
          </cell>
          <cell r="DN507">
            <v>0</v>
          </cell>
          <cell r="DO507">
            <v>0</v>
          </cell>
          <cell r="DP507">
            <v>0</v>
          </cell>
          <cell r="DQ507">
            <v>0</v>
          </cell>
          <cell r="DR507">
            <v>0</v>
          </cell>
          <cell r="DS507">
            <v>0</v>
          </cell>
          <cell r="DT507">
            <v>0</v>
          </cell>
          <cell r="DU507">
            <v>0</v>
          </cell>
          <cell r="DV507">
            <v>0</v>
          </cell>
          <cell r="DW507">
            <v>0</v>
          </cell>
          <cell r="DX507">
            <v>0</v>
          </cell>
          <cell r="DY507">
            <v>0</v>
          </cell>
          <cell r="DZ507">
            <v>0</v>
          </cell>
          <cell r="EA507">
            <v>0</v>
          </cell>
          <cell r="EB507">
            <v>0</v>
          </cell>
          <cell r="EC507">
            <v>0</v>
          </cell>
          <cell r="ED507">
            <v>0</v>
          </cell>
        </row>
        <row r="508"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  <cell r="BZ508">
            <v>0</v>
          </cell>
          <cell r="CA508">
            <v>0</v>
          </cell>
          <cell r="CB508">
            <v>0</v>
          </cell>
          <cell r="CC508">
            <v>0</v>
          </cell>
          <cell r="CD508">
            <v>0</v>
          </cell>
          <cell r="CE508">
            <v>0</v>
          </cell>
          <cell r="CF508">
            <v>0</v>
          </cell>
          <cell r="CG508">
            <v>0</v>
          </cell>
          <cell r="CH508">
            <v>0</v>
          </cell>
          <cell r="CI508">
            <v>0</v>
          </cell>
          <cell r="CJ508">
            <v>0</v>
          </cell>
          <cell r="CK508">
            <v>0</v>
          </cell>
          <cell r="CL508">
            <v>0</v>
          </cell>
          <cell r="CM508">
            <v>0</v>
          </cell>
          <cell r="CN508">
            <v>0</v>
          </cell>
          <cell r="CO508">
            <v>0</v>
          </cell>
          <cell r="CP508">
            <v>0</v>
          </cell>
          <cell r="CQ508">
            <v>0</v>
          </cell>
          <cell r="CR508">
            <v>0</v>
          </cell>
          <cell r="CS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0</v>
          </cell>
          <cell r="CX508">
            <v>0</v>
          </cell>
          <cell r="CY508">
            <v>0</v>
          </cell>
          <cell r="CZ508">
            <v>0</v>
          </cell>
          <cell r="DA508">
            <v>0</v>
          </cell>
          <cell r="DB508">
            <v>0</v>
          </cell>
          <cell r="DC508">
            <v>0</v>
          </cell>
          <cell r="DD508">
            <v>0</v>
          </cell>
          <cell r="DE508">
            <v>0</v>
          </cell>
          <cell r="DF508">
            <v>0</v>
          </cell>
          <cell r="DG508">
            <v>0</v>
          </cell>
          <cell r="DH508">
            <v>0</v>
          </cell>
          <cell r="DI508">
            <v>0</v>
          </cell>
          <cell r="DJ508">
            <v>0</v>
          </cell>
          <cell r="DK508">
            <v>0</v>
          </cell>
          <cell r="DL508">
            <v>0</v>
          </cell>
          <cell r="DM508">
            <v>0</v>
          </cell>
          <cell r="DN508">
            <v>0</v>
          </cell>
          <cell r="DO508">
            <v>0</v>
          </cell>
          <cell r="DP508">
            <v>0</v>
          </cell>
          <cell r="DQ508">
            <v>0</v>
          </cell>
          <cell r="DR508">
            <v>0</v>
          </cell>
          <cell r="DS508">
            <v>0</v>
          </cell>
          <cell r="DT508">
            <v>0</v>
          </cell>
          <cell r="DU508">
            <v>0</v>
          </cell>
          <cell r="DV508">
            <v>0</v>
          </cell>
          <cell r="DW508">
            <v>0</v>
          </cell>
          <cell r="DX508">
            <v>0</v>
          </cell>
          <cell r="DY508">
            <v>0</v>
          </cell>
          <cell r="DZ508">
            <v>0</v>
          </cell>
          <cell r="EA508">
            <v>0</v>
          </cell>
          <cell r="EB508">
            <v>0</v>
          </cell>
          <cell r="EC508">
            <v>0</v>
          </cell>
          <cell r="ED508">
            <v>0</v>
          </cell>
        </row>
        <row r="509"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  <cell r="BZ509">
            <v>0</v>
          </cell>
          <cell r="CA509">
            <v>0</v>
          </cell>
          <cell r="CB509">
            <v>0</v>
          </cell>
          <cell r="CC509">
            <v>0</v>
          </cell>
          <cell r="CD509">
            <v>0</v>
          </cell>
          <cell r="CE509">
            <v>0</v>
          </cell>
          <cell r="CF509">
            <v>0</v>
          </cell>
          <cell r="CG509">
            <v>0</v>
          </cell>
          <cell r="CH509">
            <v>0</v>
          </cell>
          <cell r="CI509">
            <v>0</v>
          </cell>
          <cell r="CJ509">
            <v>0</v>
          </cell>
          <cell r="CK509">
            <v>0</v>
          </cell>
          <cell r="CL509">
            <v>0</v>
          </cell>
          <cell r="CM509">
            <v>0</v>
          </cell>
          <cell r="CN509">
            <v>0</v>
          </cell>
          <cell r="CO509">
            <v>0</v>
          </cell>
          <cell r="CP509">
            <v>0</v>
          </cell>
          <cell r="CQ509">
            <v>0</v>
          </cell>
          <cell r="CR509">
            <v>0</v>
          </cell>
          <cell r="CS509">
            <v>0</v>
          </cell>
          <cell r="CT509">
            <v>0</v>
          </cell>
          <cell r="CU509">
            <v>0</v>
          </cell>
          <cell r="CV509">
            <v>0</v>
          </cell>
          <cell r="CW509">
            <v>0</v>
          </cell>
          <cell r="CX509">
            <v>0</v>
          </cell>
          <cell r="CY509">
            <v>0</v>
          </cell>
          <cell r="CZ509">
            <v>0</v>
          </cell>
          <cell r="DA509">
            <v>0</v>
          </cell>
          <cell r="DB509">
            <v>0</v>
          </cell>
          <cell r="DC509">
            <v>0</v>
          </cell>
          <cell r="DD509">
            <v>0</v>
          </cell>
          <cell r="DE509">
            <v>0</v>
          </cell>
          <cell r="DF509">
            <v>0</v>
          </cell>
          <cell r="DG509">
            <v>0</v>
          </cell>
          <cell r="DH509">
            <v>0</v>
          </cell>
          <cell r="DI509">
            <v>0</v>
          </cell>
          <cell r="DJ509">
            <v>0</v>
          </cell>
          <cell r="DK509">
            <v>0</v>
          </cell>
          <cell r="DL509">
            <v>0</v>
          </cell>
          <cell r="DM509">
            <v>0</v>
          </cell>
          <cell r="DN509">
            <v>0</v>
          </cell>
          <cell r="DO509">
            <v>0</v>
          </cell>
          <cell r="DP509">
            <v>0</v>
          </cell>
          <cell r="DQ509">
            <v>0</v>
          </cell>
          <cell r="DR509">
            <v>0</v>
          </cell>
          <cell r="DS509">
            <v>0</v>
          </cell>
          <cell r="DT509">
            <v>0</v>
          </cell>
          <cell r="DU509">
            <v>0</v>
          </cell>
          <cell r="DV509">
            <v>0</v>
          </cell>
          <cell r="DW509">
            <v>0</v>
          </cell>
          <cell r="DX509">
            <v>0</v>
          </cell>
          <cell r="DY509">
            <v>0</v>
          </cell>
          <cell r="DZ509">
            <v>0</v>
          </cell>
          <cell r="EA509">
            <v>0</v>
          </cell>
          <cell r="EB509">
            <v>0</v>
          </cell>
          <cell r="EC509">
            <v>0</v>
          </cell>
          <cell r="ED509">
            <v>0</v>
          </cell>
        </row>
        <row r="510"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  <cell r="CU510">
            <v>0</v>
          </cell>
          <cell r="CV510">
            <v>0</v>
          </cell>
          <cell r="CW510">
            <v>0</v>
          </cell>
          <cell r="CX510">
            <v>0</v>
          </cell>
          <cell r="CY510">
            <v>0</v>
          </cell>
          <cell r="CZ510">
            <v>0</v>
          </cell>
          <cell r="DA510">
            <v>0</v>
          </cell>
          <cell r="DB510">
            <v>0</v>
          </cell>
          <cell r="DC510">
            <v>0</v>
          </cell>
          <cell r="DD510">
            <v>0</v>
          </cell>
          <cell r="DE510">
            <v>0</v>
          </cell>
          <cell r="DF510">
            <v>0</v>
          </cell>
          <cell r="DG510">
            <v>0</v>
          </cell>
          <cell r="DH510">
            <v>0</v>
          </cell>
          <cell r="DI510">
            <v>0</v>
          </cell>
          <cell r="DJ510">
            <v>0</v>
          </cell>
          <cell r="DK510">
            <v>0</v>
          </cell>
          <cell r="DL510">
            <v>0</v>
          </cell>
          <cell r="DM510">
            <v>0</v>
          </cell>
          <cell r="DN510">
            <v>0</v>
          </cell>
          <cell r="DO510">
            <v>0</v>
          </cell>
          <cell r="DP510">
            <v>0</v>
          </cell>
          <cell r="DQ510">
            <v>0</v>
          </cell>
          <cell r="DR510">
            <v>0</v>
          </cell>
          <cell r="DS510">
            <v>0</v>
          </cell>
          <cell r="DT510">
            <v>0</v>
          </cell>
          <cell r="DU510">
            <v>0</v>
          </cell>
          <cell r="DV510">
            <v>0</v>
          </cell>
          <cell r="DW510">
            <v>0</v>
          </cell>
          <cell r="DX510">
            <v>0</v>
          </cell>
          <cell r="DY510">
            <v>0</v>
          </cell>
          <cell r="DZ510">
            <v>0</v>
          </cell>
          <cell r="EA510">
            <v>0</v>
          </cell>
          <cell r="EB510">
            <v>0</v>
          </cell>
          <cell r="EC510">
            <v>0</v>
          </cell>
          <cell r="ED510">
            <v>0</v>
          </cell>
        </row>
        <row r="511"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  <cell r="CU511">
            <v>0</v>
          </cell>
          <cell r="CV511">
            <v>0</v>
          </cell>
          <cell r="CW511">
            <v>0</v>
          </cell>
          <cell r="CX511">
            <v>0</v>
          </cell>
          <cell r="CY511">
            <v>0</v>
          </cell>
          <cell r="CZ511">
            <v>0</v>
          </cell>
          <cell r="DA511">
            <v>0</v>
          </cell>
          <cell r="DB511">
            <v>0</v>
          </cell>
          <cell r="DC511">
            <v>0</v>
          </cell>
          <cell r="DD511">
            <v>0</v>
          </cell>
          <cell r="DE511">
            <v>0</v>
          </cell>
          <cell r="DF511">
            <v>0</v>
          </cell>
          <cell r="DG511">
            <v>0</v>
          </cell>
          <cell r="DH511">
            <v>0</v>
          </cell>
          <cell r="DI511">
            <v>0</v>
          </cell>
          <cell r="DJ511">
            <v>0</v>
          </cell>
          <cell r="DK511">
            <v>0</v>
          </cell>
          <cell r="DL511">
            <v>0</v>
          </cell>
          <cell r="DM511">
            <v>0</v>
          </cell>
          <cell r="DN511">
            <v>0</v>
          </cell>
          <cell r="DO511">
            <v>0</v>
          </cell>
          <cell r="DP511">
            <v>0</v>
          </cell>
          <cell r="DQ511">
            <v>0</v>
          </cell>
          <cell r="DR511">
            <v>0</v>
          </cell>
          <cell r="DS511">
            <v>0</v>
          </cell>
          <cell r="DT511">
            <v>0</v>
          </cell>
          <cell r="DU511">
            <v>0</v>
          </cell>
          <cell r="DV511">
            <v>0</v>
          </cell>
          <cell r="DW511">
            <v>0</v>
          </cell>
          <cell r="DX511">
            <v>0</v>
          </cell>
          <cell r="DY511">
            <v>0</v>
          </cell>
          <cell r="DZ511">
            <v>0</v>
          </cell>
          <cell r="EA511">
            <v>0</v>
          </cell>
          <cell r="EB511">
            <v>0</v>
          </cell>
          <cell r="EC511">
            <v>0</v>
          </cell>
          <cell r="ED511">
            <v>0</v>
          </cell>
        </row>
        <row r="512"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0</v>
          </cell>
          <cell r="CX512">
            <v>0</v>
          </cell>
          <cell r="CY512">
            <v>0</v>
          </cell>
          <cell r="CZ512">
            <v>0</v>
          </cell>
          <cell r="DA512">
            <v>0</v>
          </cell>
          <cell r="DB512">
            <v>0</v>
          </cell>
          <cell r="DC512">
            <v>0</v>
          </cell>
          <cell r="DD512">
            <v>0</v>
          </cell>
          <cell r="DE512">
            <v>0</v>
          </cell>
          <cell r="DF512">
            <v>0</v>
          </cell>
          <cell r="DG512">
            <v>0</v>
          </cell>
          <cell r="DH512">
            <v>0</v>
          </cell>
          <cell r="DI512">
            <v>0</v>
          </cell>
          <cell r="DJ512">
            <v>0</v>
          </cell>
          <cell r="DK512">
            <v>0</v>
          </cell>
          <cell r="DL512">
            <v>0</v>
          </cell>
          <cell r="DM512">
            <v>0</v>
          </cell>
          <cell r="DN512">
            <v>0</v>
          </cell>
          <cell r="DO512">
            <v>0</v>
          </cell>
          <cell r="DP512">
            <v>0</v>
          </cell>
          <cell r="DQ512">
            <v>0</v>
          </cell>
          <cell r="DR512">
            <v>0</v>
          </cell>
          <cell r="DS512">
            <v>0</v>
          </cell>
          <cell r="DT512">
            <v>0</v>
          </cell>
          <cell r="DU512">
            <v>0</v>
          </cell>
          <cell r="DV512">
            <v>0</v>
          </cell>
          <cell r="DW512">
            <v>0</v>
          </cell>
          <cell r="DX512">
            <v>0</v>
          </cell>
          <cell r="DY512">
            <v>0</v>
          </cell>
          <cell r="DZ512">
            <v>0</v>
          </cell>
          <cell r="EA512">
            <v>0</v>
          </cell>
          <cell r="EB512">
            <v>0</v>
          </cell>
          <cell r="EC512">
            <v>0</v>
          </cell>
          <cell r="ED512">
            <v>0</v>
          </cell>
        </row>
        <row r="513"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  <cell r="BZ513">
            <v>0</v>
          </cell>
          <cell r="CA513">
            <v>0</v>
          </cell>
          <cell r="CB513">
            <v>0</v>
          </cell>
          <cell r="CC513">
            <v>0</v>
          </cell>
          <cell r="CD513">
            <v>0</v>
          </cell>
          <cell r="CE513">
            <v>0</v>
          </cell>
          <cell r="CF513">
            <v>0</v>
          </cell>
          <cell r="CG513">
            <v>0</v>
          </cell>
          <cell r="CH513">
            <v>0</v>
          </cell>
          <cell r="CI513">
            <v>0</v>
          </cell>
          <cell r="CJ513">
            <v>0</v>
          </cell>
          <cell r="CK513">
            <v>0</v>
          </cell>
          <cell r="CL513">
            <v>0</v>
          </cell>
          <cell r="CM513">
            <v>0</v>
          </cell>
          <cell r="CN513">
            <v>0</v>
          </cell>
          <cell r="CO513">
            <v>0</v>
          </cell>
          <cell r="CP513">
            <v>0</v>
          </cell>
          <cell r="CQ513">
            <v>0</v>
          </cell>
          <cell r="CR513">
            <v>0</v>
          </cell>
          <cell r="CS513">
            <v>0</v>
          </cell>
          <cell r="CT513">
            <v>0</v>
          </cell>
          <cell r="CU513">
            <v>0</v>
          </cell>
          <cell r="CV513">
            <v>0</v>
          </cell>
          <cell r="CW513">
            <v>0</v>
          </cell>
          <cell r="CX513">
            <v>0</v>
          </cell>
          <cell r="CY513">
            <v>0</v>
          </cell>
          <cell r="CZ513">
            <v>0</v>
          </cell>
          <cell r="DA513">
            <v>0</v>
          </cell>
          <cell r="DB513">
            <v>0</v>
          </cell>
          <cell r="DC513">
            <v>0</v>
          </cell>
          <cell r="DD513">
            <v>0</v>
          </cell>
          <cell r="DE513">
            <v>0</v>
          </cell>
          <cell r="DF513">
            <v>0</v>
          </cell>
          <cell r="DG513">
            <v>0</v>
          </cell>
          <cell r="DH513">
            <v>0</v>
          </cell>
          <cell r="DI513">
            <v>0</v>
          </cell>
          <cell r="DJ513">
            <v>0</v>
          </cell>
          <cell r="DK513">
            <v>0</v>
          </cell>
          <cell r="DL513">
            <v>0</v>
          </cell>
          <cell r="DM513">
            <v>0</v>
          </cell>
          <cell r="DN513">
            <v>0</v>
          </cell>
          <cell r="DO513">
            <v>0</v>
          </cell>
          <cell r="DP513">
            <v>0</v>
          </cell>
          <cell r="DQ513">
            <v>0</v>
          </cell>
          <cell r="DR513">
            <v>0</v>
          </cell>
          <cell r="DS513">
            <v>0</v>
          </cell>
          <cell r="DT513">
            <v>0</v>
          </cell>
          <cell r="DU513">
            <v>0</v>
          </cell>
          <cell r="DV513">
            <v>0</v>
          </cell>
          <cell r="DW513">
            <v>0</v>
          </cell>
          <cell r="DX513">
            <v>0</v>
          </cell>
          <cell r="DY513">
            <v>0</v>
          </cell>
          <cell r="DZ513">
            <v>0</v>
          </cell>
          <cell r="EA513">
            <v>0</v>
          </cell>
          <cell r="EB513">
            <v>0</v>
          </cell>
          <cell r="EC513">
            <v>0</v>
          </cell>
          <cell r="ED513">
            <v>0</v>
          </cell>
        </row>
        <row r="514"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  <cell r="BZ514">
            <v>0</v>
          </cell>
          <cell r="CA514">
            <v>0</v>
          </cell>
          <cell r="CB514">
            <v>0</v>
          </cell>
          <cell r="CC514">
            <v>0</v>
          </cell>
          <cell r="CD514">
            <v>0</v>
          </cell>
          <cell r="CE514">
            <v>0</v>
          </cell>
          <cell r="CF514">
            <v>0</v>
          </cell>
          <cell r="CG514">
            <v>0</v>
          </cell>
          <cell r="CH514">
            <v>0</v>
          </cell>
          <cell r="CI514">
            <v>0</v>
          </cell>
          <cell r="CJ514">
            <v>0</v>
          </cell>
          <cell r="CK514">
            <v>0</v>
          </cell>
          <cell r="CL514">
            <v>0</v>
          </cell>
          <cell r="CM514">
            <v>0</v>
          </cell>
          <cell r="CN514">
            <v>0</v>
          </cell>
          <cell r="CO514">
            <v>0</v>
          </cell>
          <cell r="CP514">
            <v>0</v>
          </cell>
          <cell r="CQ514">
            <v>0</v>
          </cell>
          <cell r="CR514">
            <v>0</v>
          </cell>
          <cell r="CS514">
            <v>0</v>
          </cell>
          <cell r="CT514">
            <v>0</v>
          </cell>
          <cell r="CU514">
            <v>0</v>
          </cell>
          <cell r="CV514">
            <v>0</v>
          </cell>
          <cell r="CW514">
            <v>0</v>
          </cell>
          <cell r="CX514">
            <v>0</v>
          </cell>
          <cell r="CY514">
            <v>0</v>
          </cell>
          <cell r="CZ514">
            <v>0</v>
          </cell>
          <cell r="DA514">
            <v>0</v>
          </cell>
          <cell r="DB514">
            <v>0</v>
          </cell>
          <cell r="DC514">
            <v>0</v>
          </cell>
          <cell r="DD514">
            <v>0</v>
          </cell>
          <cell r="DE514">
            <v>0</v>
          </cell>
          <cell r="DF514">
            <v>0</v>
          </cell>
          <cell r="DG514">
            <v>0</v>
          </cell>
          <cell r="DH514">
            <v>0</v>
          </cell>
          <cell r="DI514">
            <v>0</v>
          </cell>
          <cell r="DJ514">
            <v>0</v>
          </cell>
          <cell r="DK514">
            <v>0</v>
          </cell>
          <cell r="DL514">
            <v>0</v>
          </cell>
          <cell r="DM514">
            <v>0</v>
          </cell>
          <cell r="DN514">
            <v>0</v>
          </cell>
          <cell r="DO514">
            <v>0</v>
          </cell>
          <cell r="DP514">
            <v>0</v>
          </cell>
          <cell r="DQ514">
            <v>0</v>
          </cell>
          <cell r="DR514">
            <v>0</v>
          </cell>
          <cell r="DS514">
            <v>0</v>
          </cell>
          <cell r="DT514">
            <v>0</v>
          </cell>
          <cell r="DU514">
            <v>0</v>
          </cell>
          <cell r="DV514">
            <v>0</v>
          </cell>
          <cell r="DW514">
            <v>0</v>
          </cell>
          <cell r="DX514">
            <v>0</v>
          </cell>
          <cell r="DY514">
            <v>0</v>
          </cell>
          <cell r="DZ514">
            <v>0</v>
          </cell>
          <cell r="EA514">
            <v>0</v>
          </cell>
          <cell r="EB514">
            <v>0</v>
          </cell>
          <cell r="EC514">
            <v>0</v>
          </cell>
          <cell r="ED514">
            <v>0</v>
          </cell>
        </row>
        <row r="515"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  <cell r="BZ515">
            <v>0</v>
          </cell>
          <cell r="CA515">
            <v>0</v>
          </cell>
          <cell r="CB515">
            <v>0</v>
          </cell>
          <cell r="CC515">
            <v>0</v>
          </cell>
          <cell r="CD515">
            <v>0</v>
          </cell>
          <cell r="CE515">
            <v>0</v>
          </cell>
          <cell r="CF515">
            <v>0</v>
          </cell>
          <cell r="CG515">
            <v>0</v>
          </cell>
          <cell r="CH515">
            <v>0</v>
          </cell>
          <cell r="CI515">
            <v>0</v>
          </cell>
          <cell r="CJ515">
            <v>0</v>
          </cell>
          <cell r="CK515">
            <v>0</v>
          </cell>
          <cell r="CL515">
            <v>0</v>
          </cell>
          <cell r="CM515">
            <v>0</v>
          </cell>
          <cell r="CN515">
            <v>0</v>
          </cell>
          <cell r="CO515">
            <v>0</v>
          </cell>
          <cell r="CP515">
            <v>0</v>
          </cell>
          <cell r="CQ515">
            <v>0</v>
          </cell>
          <cell r="CR515">
            <v>0</v>
          </cell>
          <cell r="CS515">
            <v>0</v>
          </cell>
          <cell r="CT515">
            <v>0</v>
          </cell>
          <cell r="CU515">
            <v>0</v>
          </cell>
          <cell r="CV515">
            <v>0</v>
          </cell>
          <cell r="CW515">
            <v>0</v>
          </cell>
          <cell r="CX515">
            <v>0</v>
          </cell>
          <cell r="CY515">
            <v>0</v>
          </cell>
          <cell r="CZ515">
            <v>0</v>
          </cell>
          <cell r="DA515">
            <v>0</v>
          </cell>
          <cell r="DB515">
            <v>0</v>
          </cell>
          <cell r="DC515">
            <v>0</v>
          </cell>
          <cell r="DD515">
            <v>0</v>
          </cell>
          <cell r="DE515">
            <v>0</v>
          </cell>
          <cell r="DF515">
            <v>0</v>
          </cell>
          <cell r="DG515">
            <v>0</v>
          </cell>
          <cell r="DH515">
            <v>0</v>
          </cell>
          <cell r="DI515">
            <v>0</v>
          </cell>
          <cell r="DJ515">
            <v>0</v>
          </cell>
          <cell r="DK515">
            <v>0</v>
          </cell>
          <cell r="DL515">
            <v>0</v>
          </cell>
          <cell r="DM515">
            <v>0</v>
          </cell>
          <cell r="DN515">
            <v>0</v>
          </cell>
          <cell r="DO515">
            <v>0</v>
          </cell>
          <cell r="DP515">
            <v>0</v>
          </cell>
          <cell r="DQ515">
            <v>0</v>
          </cell>
          <cell r="DR515">
            <v>0</v>
          </cell>
          <cell r="DS515">
            <v>0</v>
          </cell>
          <cell r="DT515">
            <v>0</v>
          </cell>
          <cell r="DU515">
            <v>0</v>
          </cell>
          <cell r="DV515">
            <v>0</v>
          </cell>
          <cell r="DW515">
            <v>0</v>
          </cell>
          <cell r="DX515">
            <v>0</v>
          </cell>
          <cell r="DY515">
            <v>0</v>
          </cell>
          <cell r="DZ515">
            <v>0</v>
          </cell>
          <cell r="EA515">
            <v>0</v>
          </cell>
          <cell r="EB515">
            <v>0</v>
          </cell>
          <cell r="EC515">
            <v>0</v>
          </cell>
          <cell r="ED515">
            <v>0</v>
          </cell>
        </row>
        <row r="517">
          <cell r="F517">
            <v>1480.6485531919752</v>
          </cell>
          <cell r="G517">
            <v>1444.1647615700494</v>
          </cell>
          <cell r="H517">
            <v>2013.2853401220636</v>
          </cell>
          <cell r="I517">
            <v>2386.5057244250202</v>
          </cell>
          <cell r="J517">
            <v>3265.8690734639531</v>
          </cell>
          <cell r="K517">
            <v>2992.1202680650167</v>
          </cell>
          <cell r="L517">
            <v>3052.0188464499661</v>
          </cell>
          <cell r="M517">
            <v>2739.3527541219955</v>
          </cell>
          <cell r="N517">
            <v>2613.7907193400315</v>
          </cell>
          <cell r="O517">
            <v>2183.9360568099655</v>
          </cell>
          <cell r="P517">
            <v>1543.4858197300346</v>
          </cell>
          <cell r="Q517">
            <v>1103.1672358149954</v>
          </cell>
          <cell r="R517">
            <v>26684.253414014354</v>
          </cell>
          <cell r="S517">
            <v>1473.2453111530049</v>
          </cell>
          <cell r="T517">
            <v>1436.9439344599377</v>
          </cell>
          <cell r="U517">
            <v>2003.2189131299965</v>
          </cell>
          <cell r="V517">
            <v>2374.5731622290332</v>
          </cell>
          <cell r="W517">
            <v>3249.5396719339769</v>
          </cell>
          <cell r="X517">
            <v>2977.1596694110194</v>
          </cell>
          <cell r="Y517">
            <v>3036.758689556038</v>
          </cell>
          <cell r="Z517">
            <v>2725.6560675660148</v>
          </cell>
          <cell r="AA517">
            <v>2600.7217740699998</v>
          </cell>
          <cell r="AB517">
            <v>2173.0164275230491</v>
          </cell>
          <cell r="AC517">
            <v>1535.7683934899978</v>
          </cell>
          <cell r="AD517">
            <v>1097.6513994920533</v>
          </cell>
          <cell r="AE517">
            <v>26622.340700309724</v>
          </cell>
          <cell r="AF517">
            <v>1465.8790854830004</v>
          </cell>
          <cell r="AG517">
            <v>1501.2678879860323</v>
          </cell>
          <cell r="AH517">
            <v>1993.2028353930218</v>
          </cell>
          <cell r="AI517">
            <v>2362.7003350339364</v>
          </cell>
          <cell r="AJ517">
            <v>3233.2919131970266</v>
          </cell>
          <cell r="AK517">
            <v>2962.2738548219204</v>
          </cell>
          <cell r="AL517">
            <v>3021.5748783270246</v>
          </cell>
          <cell r="AM517">
            <v>2712.0277240099967</v>
          </cell>
          <cell r="AN517">
            <v>2587.7181714099133</v>
          </cell>
          <cell r="AO517">
            <v>2162.1513228109688</v>
          </cell>
          <cell r="AP517">
            <v>1528.0895506300149</v>
          </cell>
          <cell r="AQ517">
            <v>1092.1631412069546</v>
          </cell>
          <cell r="AR517">
            <v>26418.077956859954</v>
          </cell>
          <cell r="AS517">
            <v>1458.5496930379886</v>
          </cell>
          <cell r="AT517">
            <v>1422.6104229300108</v>
          </cell>
          <cell r="AU517">
            <v>1983.2368266590056</v>
          </cell>
          <cell r="AV517">
            <v>2350.8868527350132</v>
          </cell>
          <cell r="AW517">
            <v>3217.1254741859157</v>
          </cell>
          <cell r="AX517">
            <v>2947.4624931589933</v>
          </cell>
          <cell r="AY517">
            <v>3006.4670233170036</v>
          </cell>
          <cell r="AZ517">
            <v>2698.4675940129673</v>
          </cell>
          <cell r="BA517">
            <v>2574.7795791300014</v>
          </cell>
          <cell r="BB517">
            <v>2151.3405708869686</v>
          </cell>
          <cell r="BC517">
            <v>1520.4491025999596</v>
          </cell>
          <cell r="BD517">
            <v>1086.7023242060095</v>
          </cell>
          <cell r="BE517">
            <v>26285.987470556982</v>
          </cell>
          <cell r="BF517">
            <v>1451.2569401770015</v>
          </cell>
          <cell r="BG517">
            <v>1415.4973693699867</v>
          </cell>
          <cell r="BH517">
            <v>1973.3206557289814</v>
          </cell>
          <cell r="BI517">
            <v>2339.1323683349765</v>
          </cell>
          <cell r="BJ517">
            <v>3201.0398011560319</v>
          </cell>
          <cell r="BK517">
            <v>2932.7251855020295</v>
          </cell>
          <cell r="BL517">
            <v>2991.4346427950077</v>
          </cell>
          <cell r="BM517">
            <v>2684.9752785540186</v>
          </cell>
          <cell r="BN517">
            <v>2561.9056769099552</v>
          </cell>
          <cell r="BO517">
            <v>2140.5838813770097</v>
          </cell>
          <cell r="BP517">
            <v>1512.8468582800124</v>
          </cell>
          <cell r="BQ517">
            <v>1081.268812372</v>
          </cell>
          <cell r="BR517">
            <v>26154.557744225021</v>
          </cell>
          <cell r="BS517">
            <v>1444.00065472399</v>
          </cell>
          <cell r="BT517">
            <v>1408.4198838700249</v>
          </cell>
          <cell r="BU517">
            <v>1963.4540423500002</v>
          </cell>
          <cell r="BV517">
            <v>2327.4367296799901</v>
          </cell>
          <cell r="BW517">
            <v>3185.0347013099818</v>
          </cell>
          <cell r="BX517">
            <v>2918.0615709900158</v>
          </cell>
          <cell r="BY517">
            <v>2976.4775261979667</v>
          </cell>
          <cell r="BZ517">
            <v>2671.5504428399727</v>
          </cell>
          <cell r="CA517">
            <v>2549.0961476900266</v>
          </cell>
          <cell r="CB517">
            <v>2129.8809520720097</v>
          </cell>
          <cell r="CC517">
            <v>1505.2826182700228</v>
          </cell>
          <cell r="CD517">
            <v>1075.8624742309912</v>
          </cell>
          <cell r="CE517">
            <v>26093.873890939169</v>
          </cell>
          <cell r="CF517">
            <v>1436.7806537539873</v>
          </cell>
          <cell r="CG517">
            <v>1471.4669607599499</v>
          </cell>
          <cell r="CH517">
            <v>1953.6367530910065</v>
          </cell>
          <cell r="CI517">
            <v>2315.7995724359935</v>
          </cell>
          <cell r="CJ517">
            <v>3169.1094227799913</v>
          </cell>
          <cell r="CK517">
            <v>2903.4712531130062</v>
          </cell>
          <cell r="CL517">
            <v>2961.595077431004</v>
          </cell>
          <cell r="CM517">
            <v>2658.1926139380084</v>
          </cell>
          <cell r="CN517">
            <v>2536.3506760199962</v>
          </cell>
          <cell r="CO517">
            <v>2119.2315375780017</v>
          </cell>
          <cell r="CP517">
            <v>1497.7562108400016</v>
          </cell>
          <cell r="CQ517">
            <v>1070.4831591980001</v>
          </cell>
          <cell r="CR517">
            <v>25893.665925948997</v>
          </cell>
          <cell r="CS517">
            <v>1429.5967499600047</v>
          </cell>
          <cell r="CT517">
            <v>1394.3708908799999</v>
          </cell>
          <cell r="CU517">
            <v>1943.8685746720002</v>
          </cell>
          <cell r="CV517">
            <v>2304.2205512219953</v>
          </cell>
          <cell r="CW517">
            <v>3153.2639759900048</v>
          </cell>
          <cell r="CX517">
            <v>2888.9538938320038</v>
          </cell>
          <cell r="CY517">
            <v>2946.787172245</v>
          </cell>
          <cell r="CZ517">
            <v>2644.9016831469926</v>
          </cell>
          <cell r="DA517">
            <v>2523.6689045999956</v>
          </cell>
          <cell r="DB517">
            <v>2108.6353622320021</v>
          </cell>
          <cell r="DC517">
            <v>1490.2674247999967</v>
          </cell>
          <cell r="DD517">
            <v>1065.1307423690014</v>
          </cell>
          <cell r="DE517">
            <v>25764.197567304946</v>
          </cell>
          <cell r="DF517">
            <v>1422.4487647650021</v>
          </cell>
          <cell r="DG517">
            <v>1387.3990377000009</v>
          </cell>
          <cell r="DH517">
            <v>1934.1492322090053</v>
          </cell>
          <cell r="DI517">
            <v>2292.6994520809967</v>
          </cell>
          <cell r="DJ517">
            <v>3137.4976397060018</v>
          </cell>
          <cell r="DK517">
            <v>2874.5091234360007</v>
          </cell>
          <cell r="DL517">
            <v>2932.0532098210097</v>
          </cell>
          <cell r="DM517">
            <v>2631.6771407070046</v>
          </cell>
          <cell r="DN517">
            <v>2511.0505711400037</v>
          </cell>
          <cell r="DO517">
            <v>2098.0922181430069</v>
          </cell>
          <cell r="DP517">
            <v>1482.8160892699998</v>
          </cell>
          <cell r="DQ517">
            <v>1059.8050883270007</v>
          </cell>
          <cell r="DR517">
            <v>0</v>
          </cell>
          <cell r="DS517">
            <v>0</v>
          </cell>
          <cell r="DT517">
            <v>0</v>
          </cell>
          <cell r="DU517">
            <v>0</v>
          </cell>
          <cell r="DV517">
            <v>0</v>
          </cell>
          <cell r="DW517">
            <v>0</v>
          </cell>
          <cell r="DX517">
            <v>0</v>
          </cell>
          <cell r="DY517">
            <v>0</v>
          </cell>
          <cell r="DZ517">
            <v>0</v>
          </cell>
          <cell r="EA517">
            <v>0</v>
          </cell>
          <cell r="EB517">
            <v>0</v>
          </cell>
          <cell r="EC517">
            <v>0</v>
          </cell>
          <cell r="ED517">
            <v>0</v>
          </cell>
        </row>
        <row r="520"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  <cell r="BZ520">
            <v>0</v>
          </cell>
          <cell r="CA520">
            <v>0</v>
          </cell>
          <cell r="CB520">
            <v>0</v>
          </cell>
          <cell r="CC520">
            <v>0</v>
          </cell>
          <cell r="CD520">
            <v>0</v>
          </cell>
          <cell r="CE520">
            <v>0</v>
          </cell>
          <cell r="CF520">
            <v>0</v>
          </cell>
          <cell r="CG520">
            <v>0</v>
          </cell>
          <cell r="CH520">
            <v>0</v>
          </cell>
          <cell r="CI520">
            <v>0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P520">
            <v>0</v>
          </cell>
          <cell r="CQ520">
            <v>0</v>
          </cell>
          <cell r="CR520">
            <v>0</v>
          </cell>
          <cell r="CS520">
            <v>0</v>
          </cell>
          <cell r="CT520">
            <v>0</v>
          </cell>
          <cell r="CU520">
            <v>0</v>
          </cell>
          <cell r="CV520">
            <v>0</v>
          </cell>
          <cell r="CW520">
            <v>0</v>
          </cell>
          <cell r="CX520">
            <v>0</v>
          </cell>
          <cell r="CY520">
            <v>0</v>
          </cell>
          <cell r="CZ520">
            <v>0</v>
          </cell>
          <cell r="DA520">
            <v>0</v>
          </cell>
          <cell r="DB520">
            <v>0</v>
          </cell>
          <cell r="DC520">
            <v>0</v>
          </cell>
          <cell r="DD520">
            <v>0</v>
          </cell>
          <cell r="DE520">
            <v>0</v>
          </cell>
          <cell r="DF520">
            <v>0</v>
          </cell>
          <cell r="DG520">
            <v>0</v>
          </cell>
          <cell r="DH520">
            <v>0</v>
          </cell>
          <cell r="DI520">
            <v>0</v>
          </cell>
          <cell r="DJ520">
            <v>0</v>
          </cell>
          <cell r="DK520">
            <v>0</v>
          </cell>
          <cell r="DL520">
            <v>0</v>
          </cell>
          <cell r="DM520">
            <v>0</v>
          </cell>
          <cell r="DN520">
            <v>0</v>
          </cell>
          <cell r="DO520">
            <v>0</v>
          </cell>
          <cell r="DP520">
            <v>0</v>
          </cell>
          <cell r="DQ520">
            <v>0</v>
          </cell>
          <cell r="DR520">
            <v>0</v>
          </cell>
          <cell r="DS520">
            <v>0</v>
          </cell>
          <cell r="DT520">
            <v>0</v>
          </cell>
          <cell r="DU520">
            <v>0</v>
          </cell>
          <cell r="DV520">
            <v>0</v>
          </cell>
          <cell r="DW520">
            <v>0</v>
          </cell>
          <cell r="DX520">
            <v>0</v>
          </cell>
          <cell r="DY520">
            <v>0</v>
          </cell>
          <cell r="DZ520">
            <v>0</v>
          </cell>
          <cell r="EA520">
            <v>0</v>
          </cell>
          <cell r="EB520">
            <v>0</v>
          </cell>
          <cell r="EC520">
            <v>0</v>
          </cell>
          <cell r="ED520">
            <v>0</v>
          </cell>
        </row>
        <row r="521"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  <cell r="BZ521">
            <v>0</v>
          </cell>
          <cell r="CA521">
            <v>0</v>
          </cell>
          <cell r="CB521">
            <v>0</v>
          </cell>
          <cell r="CC521">
            <v>0</v>
          </cell>
          <cell r="CD521">
            <v>0</v>
          </cell>
          <cell r="CE521">
            <v>0</v>
          </cell>
          <cell r="CF521">
            <v>0</v>
          </cell>
          <cell r="CG521">
            <v>0</v>
          </cell>
          <cell r="CH521">
            <v>0</v>
          </cell>
          <cell r="CI521">
            <v>0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P521">
            <v>0</v>
          </cell>
          <cell r="CQ521">
            <v>0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0</v>
          </cell>
          <cell r="CY521">
            <v>0</v>
          </cell>
          <cell r="CZ521">
            <v>0</v>
          </cell>
          <cell r="DA521">
            <v>0</v>
          </cell>
          <cell r="DB521">
            <v>0</v>
          </cell>
          <cell r="DC521">
            <v>0</v>
          </cell>
          <cell r="DD521">
            <v>0</v>
          </cell>
          <cell r="DE521">
            <v>0</v>
          </cell>
          <cell r="DF521">
            <v>0</v>
          </cell>
          <cell r="DG521">
            <v>0</v>
          </cell>
          <cell r="DH521">
            <v>0</v>
          </cell>
          <cell r="DI521">
            <v>0</v>
          </cell>
          <cell r="DJ521">
            <v>0</v>
          </cell>
          <cell r="DK521">
            <v>0</v>
          </cell>
          <cell r="DL521">
            <v>0</v>
          </cell>
          <cell r="DM521">
            <v>0</v>
          </cell>
          <cell r="DN521">
            <v>0</v>
          </cell>
          <cell r="DO521">
            <v>0</v>
          </cell>
          <cell r="DP521">
            <v>0</v>
          </cell>
          <cell r="DQ521">
            <v>0</v>
          </cell>
          <cell r="DR521">
            <v>0</v>
          </cell>
          <cell r="DS521">
            <v>0</v>
          </cell>
          <cell r="DT521">
            <v>0</v>
          </cell>
          <cell r="DU521">
            <v>0</v>
          </cell>
          <cell r="DV521">
            <v>0</v>
          </cell>
          <cell r="DW521">
            <v>0</v>
          </cell>
          <cell r="DX521">
            <v>0</v>
          </cell>
          <cell r="DY521">
            <v>0</v>
          </cell>
          <cell r="DZ521">
            <v>0</v>
          </cell>
          <cell r="EA521">
            <v>0</v>
          </cell>
          <cell r="EB521">
            <v>0</v>
          </cell>
          <cell r="EC521">
            <v>0</v>
          </cell>
          <cell r="ED521">
            <v>0</v>
          </cell>
        </row>
        <row r="522"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  <cell r="BZ522">
            <v>0</v>
          </cell>
          <cell r="CA522">
            <v>0</v>
          </cell>
          <cell r="CB522">
            <v>0</v>
          </cell>
          <cell r="CC522">
            <v>0</v>
          </cell>
          <cell r="CD522">
            <v>0</v>
          </cell>
          <cell r="CE522">
            <v>0</v>
          </cell>
          <cell r="CF522">
            <v>0</v>
          </cell>
          <cell r="CG522">
            <v>0</v>
          </cell>
          <cell r="CH522">
            <v>0</v>
          </cell>
          <cell r="CI522">
            <v>0</v>
          </cell>
          <cell r="CJ522">
            <v>0</v>
          </cell>
          <cell r="CK522">
            <v>0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P522">
            <v>0</v>
          </cell>
          <cell r="CQ522">
            <v>0</v>
          </cell>
          <cell r="CR522">
            <v>0</v>
          </cell>
          <cell r="CS522">
            <v>0</v>
          </cell>
          <cell r="CT522">
            <v>0</v>
          </cell>
          <cell r="CU522">
            <v>0</v>
          </cell>
          <cell r="CV522">
            <v>0</v>
          </cell>
          <cell r="CW522">
            <v>0</v>
          </cell>
          <cell r="CX522">
            <v>0</v>
          </cell>
          <cell r="CY522">
            <v>0</v>
          </cell>
          <cell r="CZ522">
            <v>0</v>
          </cell>
          <cell r="DA522">
            <v>0</v>
          </cell>
          <cell r="DB522">
            <v>0</v>
          </cell>
          <cell r="DC522">
            <v>0</v>
          </cell>
          <cell r="DD522">
            <v>0</v>
          </cell>
          <cell r="DE522">
            <v>0</v>
          </cell>
          <cell r="DF522">
            <v>0</v>
          </cell>
          <cell r="DG522">
            <v>0</v>
          </cell>
          <cell r="DH522">
            <v>0</v>
          </cell>
          <cell r="DI522">
            <v>0</v>
          </cell>
          <cell r="DJ522">
            <v>0</v>
          </cell>
          <cell r="DK522">
            <v>0</v>
          </cell>
          <cell r="DL522">
            <v>0</v>
          </cell>
          <cell r="DM522">
            <v>0</v>
          </cell>
          <cell r="DN522">
            <v>0</v>
          </cell>
          <cell r="DO522">
            <v>0</v>
          </cell>
          <cell r="DP522">
            <v>0</v>
          </cell>
          <cell r="DQ522">
            <v>0</v>
          </cell>
          <cell r="DR522">
            <v>0</v>
          </cell>
          <cell r="DS522">
            <v>0</v>
          </cell>
          <cell r="DT522">
            <v>0</v>
          </cell>
          <cell r="DU522">
            <v>0</v>
          </cell>
          <cell r="DV522">
            <v>0</v>
          </cell>
          <cell r="DW522">
            <v>0</v>
          </cell>
          <cell r="DX522">
            <v>0</v>
          </cell>
          <cell r="DY522">
            <v>0</v>
          </cell>
          <cell r="DZ522">
            <v>0</v>
          </cell>
          <cell r="EA522">
            <v>0</v>
          </cell>
          <cell r="EB522">
            <v>0</v>
          </cell>
          <cell r="EC522">
            <v>0</v>
          </cell>
          <cell r="ED522">
            <v>0</v>
          </cell>
        </row>
        <row r="523"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  <cell r="BZ523">
            <v>0</v>
          </cell>
          <cell r="CA523">
            <v>0</v>
          </cell>
          <cell r="CB523">
            <v>0</v>
          </cell>
          <cell r="CC523">
            <v>0</v>
          </cell>
          <cell r="CD523">
            <v>0</v>
          </cell>
          <cell r="CE523">
            <v>0</v>
          </cell>
          <cell r="CF523">
            <v>0</v>
          </cell>
          <cell r="CG523">
            <v>0</v>
          </cell>
          <cell r="CH523">
            <v>0</v>
          </cell>
          <cell r="CI523">
            <v>0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P523">
            <v>0</v>
          </cell>
          <cell r="CQ523">
            <v>0</v>
          </cell>
          <cell r="CR523">
            <v>0</v>
          </cell>
          <cell r="CS523">
            <v>0</v>
          </cell>
          <cell r="CT523">
            <v>0</v>
          </cell>
          <cell r="CU523">
            <v>0</v>
          </cell>
          <cell r="CV523">
            <v>0</v>
          </cell>
          <cell r="CW523">
            <v>0</v>
          </cell>
          <cell r="CX523">
            <v>0</v>
          </cell>
          <cell r="CY523">
            <v>0</v>
          </cell>
          <cell r="CZ523">
            <v>0</v>
          </cell>
          <cell r="DA523">
            <v>0</v>
          </cell>
          <cell r="DB523">
            <v>0</v>
          </cell>
          <cell r="DC523">
            <v>0</v>
          </cell>
          <cell r="DD523">
            <v>0</v>
          </cell>
          <cell r="DE523">
            <v>0</v>
          </cell>
          <cell r="DF523">
            <v>0</v>
          </cell>
          <cell r="DG523">
            <v>0</v>
          </cell>
          <cell r="DH523">
            <v>0</v>
          </cell>
          <cell r="DI523">
            <v>0</v>
          </cell>
          <cell r="DJ523">
            <v>0</v>
          </cell>
          <cell r="DK523">
            <v>0</v>
          </cell>
          <cell r="DL523">
            <v>0</v>
          </cell>
          <cell r="DM523">
            <v>0</v>
          </cell>
          <cell r="DN523">
            <v>0</v>
          </cell>
          <cell r="DO523">
            <v>0</v>
          </cell>
          <cell r="DP523">
            <v>0</v>
          </cell>
          <cell r="DQ523">
            <v>0</v>
          </cell>
          <cell r="DR523">
            <v>0</v>
          </cell>
          <cell r="DS523">
            <v>0</v>
          </cell>
          <cell r="DT523">
            <v>0</v>
          </cell>
          <cell r="DU523">
            <v>0</v>
          </cell>
          <cell r="DV523">
            <v>0</v>
          </cell>
          <cell r="DW523">
            <v>0</v>
          </cell>
          <cell r="DX523">
            <v>0</v>
          </cell>
          <cell r="DY523">
            <v>0</v>
          </cell>
          <cell r="DZ523">
            <v>0</v>
          </cell>
          <cell r="EA523">
            <v>0</v>
          </cell>
          <cell r="EB523">
            <v>0</v>
          </cell>
          <cell r="EC523">
            <v>0</v>
          </cell>
          <cell r="ED523">
            <v>0</v>
          </cell>
        </row>
        <row r="525"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  <cell r="CU525">
            <v>0</v>
          </cell>
          <cell r="CV525">
            <v>0</v>
          </cell>
          <cell r="CW525">
            <v>0</v>
          </cell>
          <cell r="CX525">
            <v>0</v>
          </cell>
          <cell r="CY525">
            <v>0</v>
          </cell>
          <cell r="CZ525">
            <v>0</v>
          </cell>
          <cell r="DA525">
            <v>0</v>
          </cell>
          <cell r="DB525">
            <v>0</v>
          </cell>
          <cell r="DC525">
            <v>0</v>
          </cell>
          <cell r="DD525">
            <v>0</v>
          </cell>
          <cell r="DE525">
            <v>0</v>
          </cell>
          <cell r="DF525">
            <v>0</v>
          </cell>
          <cell r="DG525">
            <v>0</v>
          </cell>
          <cell r="DH525">
            <v>0</v>
          </cell>
          <cell r="DI525">
            <v>0</v>
          </cell>
          <cell r="DJ525">
            <v>0</v>
          </cell>
          <cell r="DK525">
            <v>0</v>
          </cell>
          <cell r="DL525">
            <v>0</v>
          </cell>
          <cell r="DM525">
            <v>0</v>
          </cell>
          <cell r="DN525">
            <v>0</v>
          </cell>
          <cell r="DO525">
            <v>0</v>
          </cell>
          <cell r="DP525">
            <v>0</v>
          </cell>
          <cell r="DQ525">
            <v>0</v>
          </cell>
          <cell r="DR525">
            <v>0</v>
          </cell>
          <cell r="DS525">
            <v>0</v>
          </cell>
          <cell r="DT525">
            <v>0</v>
          </cell>
          <cell r="DU525">
            <v>0</v>
          </cell>
          <cell r="DV525">
            <v>0</v>
          </cell>
          <cell r="DW525">
            <v>0</v>
          </cell>
          <cell r="DX525">
            <v>0</v>
          </cell>
          <cell r="DY525">
            <v>0</v>
          </cell>
          <cell r="DZ525">
            <v>0</v>
          </cell>
          <cell r="EA525">
            <v>0</v>
          </cell>
          <cell r="EB525">
            <v>0</v>
          </cell>
          <cell r="EC525">
            <v>0</v>
          </cell>
          <cell r="ED525">
            <v>0</v>
          </cell>
        </row>
        <row r="527">
          <cell r="F527">
            <v>1426.4320951919653</v>
          </cell>
          <cell r="G527">
            <v>1410.3173572700471</v>
          </cell>
          <cell r="H527">
            <v>1953.0433424220537</v>
          </cell>
          <cell r="I527">
            <v>2368.4412024250487</v>
          </cell>
          <cell r="J527">
            <v>3281.1465909639373</v>
          </cell>
          <cell r="K527">
            <v>2942.1136800649692</v>
          </cell>
          <cell r="L527">
            <v>3048.9503501499421</v>
          </cell>
          <cell r="M527">
            <v>2729.7019681219826</v>
          </cell>
          <cell r="N527">
            <v>2572.5451279400731</v>
          </cell>
          <cell r="O527">
            <v>2074.0180024100118</v>
          </cell>
          <cell r="P527">
            <v>1543.4858197300346</v>
          </cell>
          <cell r="Q527">
            <v>1103.1672358149954</v>
          </cell>
          <cell r="R527">
            <v>25988.268872264773</v>
          </cell>
          <cell r="S527">
            <v>1451.8513166529883</v>
          </cell>
          <cell r="T527">
            <v>1341.5046203599195</v>
          </cell>
          <cell r="U527">
            <v>1951.0496961300087</v>
          </cell>
          <cell r="V527">
            <v>2303.840244229068</v>
          </cell>
          <cell r="W527">
            <v>3054.9590716940002</v>
          </cell>
          <cell r="X527">
            <v>2925.6588372010156</v>
          </cell>
          <cell r="Y527">
            <v>3019.3114627560135</v>
          </cell>
          <cell r="Z527">
            <v>2725.6560675660148</v>
          </cell>
          <cell r="AA527">
            <v>2519.9873430699809</v>
          </cell>
          <cell r="AB527">
            <v>2110.374721623084</v>
          </cell>
          <cell r="AC527">
            <v>1507.8632544899592</v>
          </cell>
          <cell r="AD527">
            <v>1076.2122364920797</v>
          </cell>
          <cell r="AE527">
            <v>26129.048825609498</v>
          </cell>
          <cell r="AF527">
            <v>1453.4508644830203</v>
          </cell>
          <cell r="AG527">
            <v>1424.4985899860039</v>
          </cell>
          <cell r="AH527">
            <v>1924.7270953930274</v>
          </cell>
          <cell r="AI527">
            <v>2251.5146188338986</v>
          </cell>
          <cell r="AJ527">
            <v>3166.4352879270446</v>
          </cell>
          <cell r="AK527">
            <v>2891.0536369319307</v>
          </cell>
          <cell r="AL527">
            <v>3018.7389607270015</v>
          </cell>
          <cell r="AM527">
            <v>2689.0805830100435</v>
          </cell>
          <cell r="AN527">
            <v>2529.2695672099362</v>
          </cell>
          <cell r="AO527">
            <v>2165.8653693709639</v>
          </cell>
          <cell r="AP527">
            <v>1528.1372586300131</v>
          </cell>
          <cell r="AQ527">
            <v>1086.2769931069342</v>
          </cell>
          <cell r="AR527">
            <v>25731.383964370005</v>
          </cell>
          <cell r="AS527">
            <v>1429.2356645879918</v>
          </cell>
          <cell r="AT527">
            <v>1351.5386384300364</v>
          </cell>
          <cell r="AU527">
            <v>1895.1400896190025</v>
          </cell>
          <cell r="AV527">
            <v>2258.1218986349995</v>
          </cell>
          <cell r="AW527">
            <v>3090.6004612859106</v>
          </cell>
          <cell r="AX527">
            <v>2919.2998041589744</v>
          </cell>
          <cell r="AY527">
            <v>2993.8842885170016</v>
          </cell>
          <cell r="AZ527">
            <v>2625.9024850130081</v>
          </cell>
          <cell r="BA527">
            <v>2530.9493411300355</v>
          </cell>
          <cell r="BB527">
            <v>2080.3738721869886</v>
          </cell>
          <cell r="BC527">
            <v>1490.2321755999292</v>
          </cell>
          <cell r="BD527">
            <v>1066.1052452060394</v>
          </cell>
          <cell r="BE527">
            <v>26188.458616436925</v>
          </cell>
          <cell r="BF527">
            <v>1451.2569401770015</v>
          </cell>
          <cell r="BG527">
            <v>1415.4973693699867</v>
          </cell>
          <cell r="BH527">
            <v>1973.3206557289814</v>
          </cell>
          <cell r="BI527">
            <v>2314.2780454350286</v>
          </cell>
          <cell r="BJ527">
            <v>3099.2434468360152</v>
          </cell>
          <cell r="BK527">
            <v>2916.9168675020337</v>
          </cell>
          <cell r="BL527">
            <v>2987.4401060949895</v>
          </cell>
          <cell r="BM527">
            <v>2684.9752785540186</v>
          </cell>
          <cell r="BN527">
            <v>2561.9056769099552</v>
          </cell>
          <cell r="BO527">
            <v>2189.5085591769894</v>
          </cell>
          <cell r="BP527">
            <v>1512.8468582800124</v>
          </cell>
          <cell r="BQ527">
            <v>1081.268812372</v>
          </cell>
          <cell r="BR527">
            <v>25954.73082292499</v>
          </cell>
          <cell r="BS527">
            <v>1444.00065472399</v>
          </cell>
          <cell r="BT527">
            <v>1408.4198838700249</v>
          </cell>
          <cell r="BU527">
            <v>1963.4540423500002</v>
          </cell>
          <cell r="BV527">
            <v>2164.477509379969</v>
          </cell>
          <cell r="BW527">
            <v>3171.6837793099694</v>
          </cell>
          <cell r="BX527">
            <v>2912.8229509899975</v>
          </cell>
          <cell r="BY527">
            <v>2973.5790281979716</v>
          </cell>
          <cell r="BZ527">
            <v>2671.5504428399727</v>
          </cell>
          <cell r="CA527">
            <v>2551.7874096899759</v>
          </cell>
          <cell r="CB527">
            <v>2111.8100290719594</v>
          </cell>
          <cell r="CC527">
            <v>1505.2826182700228</v>
          </cell>
          <cell r="CD527">
            <v>1075.8624742309912</v>
          </cell>
          <cell r="CE527">
            <v>25937.623204699252</v>
          </cell>
          <cell r="CF527">
            <v>1436.7806537539873</v>
          </cell>
          <cell r="CG527">
            <v>1471.4669607599499</v>
          </cell>
          <cell r="CH527">
            <v>1927.5952320910292</v>
          </cell>
          <cell r="CI527">
            <v>2309.5259074360074</v>
          </cell>
          <cell r="CJ527">
            <v>3064.9632127799559</v>
          </cell>
          <cell r="CK527">
            <v>2888.7325204130029</v>
          </cell>
          <cell r="CL527">
            <v>2961.595077431004</v>
          </cell>
          <cell r="CM527">
            <v>2655.2999223980005</v>
          </cell>
          <cell r="CN527">
            <v>2534.192810019973</v>
          </cell>
          <cell r="CO527">
            <v>2119.2315375780017</v>
          </cell>
          <cell r="CP527">
            <v>1497.7562108400016</v>
          </cell>
          <cell r="CQ527">
            <v>1070.4831591980001</v>
          </cell>
          <cell r="CR527">
            <v>25683.423650279292</v>
          </cell>
          <cell r="CS527">
            <v>1429.5967499600047</v>
          </cell>
          <cell r="CT527">
            <v>1390.0894608799681</v>
          </cell>
          <cell r="CU527">
            <v>1943.8685746720002</v>
          </cell>
          <cell r="CV527">
            <v>2276.2864412219642</v>
          </cell>
          <cell r="CW527">
            <v>3055.6151531400392</v>
          </cell>
          <cell r="CX527">
            <v>2858.4950180120213</v>
          </cell>
          <cell r="CY527">
            <v>2923.654270245017</v>
          </cell>
          <cell r="CZ527">
            <v>2646.5031831469823</v>
          </cell>
          <cell r="DA527">
            <v>2499.3983645999979</v>
          </cell>
          <cell r="DB527">
            <v>2104.5182672320079</v>
          </cell>
          <cell r="DC527">
            <v>1490.2674247999967</v>
          </cell>
          <cell r="DD527">
            <v>1065.1307423690014</v>
          </cell>
          <cell r="DE527">
            <v>25539.399222765001</v>
          </cell>
          <cell r="DF527">
            <v>1422.4487647650021</v>
          </cell>
          <cell r="DG527">
            <v>1387.3990377000009</v>
          </cell>
          <cell r="DH527">
            <v>1931.9372112089623</v>
          </cell>
          <cell r="DI527">
            <v>2225.5572516809916</v>
          </cell>
          <cell r="DJ527">
            <v>3078.7857441060405</v>
          </cell>
          <cell r="DK527">
            <v>2857.7586584360106</v>
          </cell>
          <cell r="DL527">
            <v>2890.6618770810455</v>
          </cell>
          <cell r="DM527">
            <v>2633.6119549069845</v>
          </cell>
          <cell r="DN527">
            <v>2478.2523521400144</v>
          </cell>
          <cell r="DO527">
            <v>2090.3651931429777</v>
          </cell>
          <cell r="DP527">
            <v>1482.8160892699998</v>
          </cell>
          <cell r="DQ527">
            <v>1059.8050883270007</v>
          </cell>
          <cell r="DR527">
            <v>0</v>
          </cell>
          <cell r="DS527">
            <v>0</v>
          </cell>
          <cell r="DT527">
            <v>0</v>
          </cell>
          <cell r="DU527">
            <v>0</v>
          </cell>
          <cell r="DV527">
            <v>0</v>
          </cell>
          <cell r="DW527">
            <v>0</v>
          </cell>
          <cell r="DX527">
            <v>0</v>
          </cell>
          <cell r="DY527">
            <v>0</v>
          </cell>
          <cell r="DZ527">
            <v>0</v>
          </cell>
          <cell r="EA527">
            <v>0</v>
          </cell>
          <cell r="EB527">
            <v>0</v>
          </cell>
          <cell r="EC527">
            <v>0</v>
          </cell>
          <cell r="ED527">
            <v>0</v>
          </cell>
        </row>
        <row r="530"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  <cell r="BZ530">
            <v>0</v>
          </cell>
          <cell r="CA530">
            <v>0</v>
          </cell>
          <cell r="CB530">
            <v>0</v>
          </cell>
          <cell r="CC530">
            <v>0</v>
          </cell>
          <cell r="CD530">
            <v>0</v>
          </cell>
          <cell r="CE530">
            <v>0</v>
          </cell>
          <cell r="CF530">
            <v>0</v>
          </cell>
          <cell r="CG530">
            <v>0</v>
          </cell>
          <cell r="CH530">
            <v>0</v>
          </cell>
          <cell r="CI530">
            <v>0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P530">
            <v>0</v>
          </cell>
          <cell r="CQ530">
            <v>0</v>
          </cell>
          <cell r="CR530">
            <v>0</v>
          </cell>
          <cell r="CS530">
            <v>0</v>
          </cell>
          <cell r="CT530">
            <v>0</v>
          </cell>
          <cell r="CU530">
            <v>0</v>
          </cell>
          <cell r="CV530">
            <v>0</v>
          </cell>
          <cell r="CW530">
            <v>0</v>
          </cell>
          <cell r="CX530">
            <v>0</v>
          </cell>
          <cell r="CY530">
            <v>0</v>
          </cell>
          <cell r="CZ530">
            <v>0</v>
          </cell>
          <cell r="DA530">
            <v>0</v>
          </cell>
          <cell r="DB530">
            <v>0</v>
          </cell>
          <cell r="DC530">
            <v>0</v>
          </cell>
          <cell r="DD530">
            <v>0</v>
          </cell>
          <cell r="DE530">
            <v>0</v>
          </cell>
          <cell r="DF530">
            <v>0</v>
          </cell>
          <cell r="DG530">
            <v>0</v>
          </cell>
          <cell r="DH530">
            <v>0</v>
          </cell>
          <cell r="DI530">
            <v>0</v>
          </cell>
          <cell r="DJ530">
            <v>0</v>
          </cell>
          <cell r="DK530">
            <v>0</v>
          </cell>
          <cell r="DL530">
            <v>0</v>
          </cell>
          <cell r="DM530">
            <v>0</v>
          </cell>
          <cell r="DN530">
            <v>0</v>
          </cell>
          <cell r="DO530">
            <v>0</v>
          </cell>
          <cell r="DP530">
            <v>0</v>
          </cell>
          <cell r="DQ530">
            <v>0</v>
          </cell>
          <cell r="DR530">
            <v>0</v>
          </cell>
          <cell r="DS530">
            <v>0</v>
          </cell>
          <cell r="DT530">
            <v>0</v>
          </cell>
          <cell r="DU530">
            <v>0</v>
          </cell>
          <cell r="DV530">
            <v>0</v>
          </cell>
          <cell r="DW530">
            <v>0</v>
          </cell>
          <cell r="DX530">
            <v>0</v>
          </cell>
          <cell r="DY530">
            <v>0</v>
          </cell>
          <cell r="DZ530">
            <v>0</v>
          </cell>
          <cell r="EA530">
            <v>0</v>
          </cell>
          <cell r="EB530">
            <v>0</v>
          </cell>
          <cell r="EC530">
            <v>0</v>
          </cell>
          <cell r="ED530">
            <v>0</v>
          </cell>
        </row>
        <row r="531"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  <cell r="BZ531">
            <v>0</v>
          </cell>
          <cell r="CA531">
            <v>0</v>
          </cell>
          <cell r="CB531">
            <v>0</v>
          </cell>
          <cell r="CC531">
            <v>0</v>
          </cell>
          <cell r="CD531">
            <v>0</v>
          </cell>
          <cell r="CE531">
            <v>0</v>
          </cell>
          <cell r="CF531">
            <v>0</v>
          </cell>
          <cell r="CG531">
            <v>0</v>
          </cell>
          <cell r="CH531">
            <v>0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0</v>
          </cell>
          <cell r="CZ531">
            <v>0</v>
          </cell>
          <cell r="DA531">
            <v>0</v>
          </cell>
          <cell r="DB531">
            <v>0</v>
          </cell>
          <cell r="DC531">
            <v>0</v>
          </cell>
          <cell r="DD531">
            <v>0</v>
          </cell>
          <cell r="DE531">
            <v>0</v>
          </cell>
          <cell r="DF531">
            <v>0</v>
          </cell>
          <cell r="DG531">
            <v>0</v>
          </cell>
          <cell r="DH531">
            <v>0</v>
          </cell>
          <cell r="DI531">
            <v>0</v>
          </cell>
          <cell r="DJ531">
            <v>0</v>
          </cell>
          <cell r="DK531">
            <v>0</v>
          </cell>
          <cell r="DL531">
            <v>0</v>
          </cell>
          <cell r="DM531">
            <v>0</v>
          </cell>
          <cell r="DN531">
            <v>0</v>
          </cell>
          <cell r="DO531">
            <v>0</v>
          </cell>
          <cell r="DP531">
            <v>0</v>
          </cell>
          <cell r="DQ531">
            <v>0</v>
          </cell>
          <cell r="DR531">
            <v>0</v>
          </cell>
          <cell r="DS531">
            <v>0</v>
          </cell>
          <cell r="DT531">
            <v>0</v>
          </cell>
          <cell r="DU531">
            <v>0</v>
          </cell>
          <cell r="DV531">
            <v>0</v>
          </cell>
          <cell r="DW531">
            <v>0</v>
          </cell>
          <cell r="DX531">
            <v>0</v>
          </cell>
          <cell r="DY531">
            <v>0</v>
          </cell>
          <cell r="DZ531">
            <v>0</v>
          </cell>
          <cell r="EA531">
            <v>0</v>
          </cell>
          <cell r="EB531">
            <v>0</v>
          </cell>
          <cell r="EC531">
            <v>0</v>
          </cell>
          <cell r="ED531">
            <v>0</v>
          </cell>
        </row>
        <row r="532"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  <cell r="BZ532">
            <v>0</v>
          </cell>
          <cell r="CA532">
            <v>0</v>
          </cell>
          <cell r="CB532">
            <v>0</v>
          </cell>
          <cell r="CC532">
            <v>0</v>
          </cell>
          <cell r="CD532">
            <v>0</v>
          </cell>
          <cell r="CE532">
            <v>0</v>
          </cell>
          <cell r="CF532">
            <v>0</v>
          </cell>
          <cell r="CG532">
            <v>0</v>
          </cell>
          <cell r="CH532">
            <v>0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C532">
            <v>0</v>
          </cell>
          <cell r="DD532">
            <v>0</v>
          </cell>
          <cell r="DE532">
            <v>0</v>
          </cell>
          <cell r="DF532">
            <v>0</v>
          </cell>
          <cell r="DG532">
            <v>0</v>
          </cell>
          <cell r="DH532">
            <v>0</v>
          </cell>
          <cell r="DI532">
            <v>0</v>
          </cell>
          <cell r="DJ532">
            <v>0</v>
          </cell>
          <cell r="DK532">
            <v>0</v>
          </cell>
          <cell r="DL532">
            <v>0</v>
          </cell>
          <cell r="DM532">
            <v>0</v>
          </cell>
          <cell r="DN532">
            <v>0</v>
          </cell>
          <cell r="DO532">
            <v>0</v>
          </cell>
          <cell r="DP532">
            <v>0</v>
          </cell>
          <cell r="DQ532">
            <v>0</v>
          </cell>
          <cell r="DR532">
            <v>0</v>
          </cell>
          <cell r="DS532">
            <v>0</v>
          </cell>
          <cell r="DT532">
            <v>0</v>
          </cell>
          <cell r="DU532">
            <v>0</v>
          </cell>
          <cell r="DV532">
            <v>0</v>
          </cell>
          <cell r="DW532">
            <v>0</v>
          </cell>
          <cell r="DX532">
            <v>0</v>
          </cell>
          <cell r="DY532">
            <v>0</v>
          </cell>
          <cell r="DZ532">
            <v>0</v>
          </cell>
          <cell r="EA532">
            <v>0</v>
          </cell>
          <cell r="EB532">
            <v>0</v>
          </cell>
          <cell r="EC532">
            <v>0</v>
          </cell>
          <cell r="ED532">
            <v>0</v>
          </cell>
        </row>
        <row r="533"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0</v>
          </cell>
          <cell r="CB533">
            <v>0</v>
          </cell>
          <cell r="CC533">
            <v>0</v>
          </cell>
          <cell r="CD533">
            <v>0</v>
          </cell>
          <cell r="CE533">
            <v>0</v>
          </cell>
          <cell r="CF533">
            <v>0</v>
          </cell>
          <cell r="CG533">
            <v>0</v>
          </cell>
          <cell r="CH533">
            <v>0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C533">
            <v>0</v>
          </cell>
          <cell r="DD533">
            <v>0</v>
          </cell>
          <cell r="DE533">
            <v>0</v>
          </cell>
          <cell r="DF533">
            <v>0</v>
          </cell>
          <cell r="DG533">
            <v>0</v>
          </cell>
          <cell r="DH533">
            <v>0</v>
          </cell>
          <cell r="DI533">
            <v>0</v>
          </cell>
          <cell r="DJ533">
            <v>0</v>
          </cell>
          <cell r="DK533">
            <v>0</v>
          </cell>
          <cell r="DL533">
            <v>0</v>
          </cell>
          <cell r="DM533">
            <v>0</v>
          </cell>
          <cell r="DN533">
            <v>0</v>
          </cell>
          <cell r="DO533">
            <v>0</v>
          </cell>
          <cell r="DP533">
            <v>0</v>
          </cell>
          <cell r="DQ533">
            <v>0</v>
          </cell>
          <cell r="DR533">
            <v>0</v>
          </cell>
          <cell r="DS533">
            <v>0</v>
          </cell>
          <cell r="DT533">
            <v>0</v>
          </cell>
          <cell r="DU533">
            <v>0</v>
          </cell>
          <cell r="DV533">
            <v>0</v>
          </cell>
          <cell r="DW533">
            <v>0</v>
          </cell>
          <cell r="DX533">
            <v>0</v>
          </cell>
          <cell r="DY533">
            <v>0</v>
          </cell>
          <cell r="DZ533">
            <v>0</v>
          </cell>
          <cell r="EA533">
            <v>0</v>
          </cell>
          <cell r="EB533">
            <v>0</v>
          </cell>
          <cell r="EC533">
            <v>0</v>
          </cell>
          <cell r="ED533">
            <v>0</v>
          </cell>
        </row>
        <row r="534"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0</v>
          </cell>
          <cell r="CF534">
            <v>0</v>
          </cell>
          <cell r="CG534">
            <v>0</v>
          </cell>
          <cell r="CH534">
            <v>0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C534">
            <v>0</v>
          </cell>
          <cell r="DD534">
            <v>0</v>
          </cell>
          <cell r="DE534">
            <v>0</v>
          </cell>
          <cell r="DF534">
            <v>0</v>
          </cell>
          <cell r="DG534">
            <v>0</v>
          </cell>
          <cell r="DH534">
            <v>0</v>
          </cell>
          <cell r="DI534">
            <v>0</v>
          </cell>
          <cell r="DJ534">
            <v>0</v>
          </cell>
          <cell r="DK534">
            <v>0</v>
          </cell>
          <cell r="DL534">
            <v>0</v>
          </cell>
          <cell r="DM534">
            <v>0</v>
          </cell>
          <cell r="DN534">
            <v>0</v>
          </cell>
          <cell r="DO534">
            <v>0</v>
          </cell>
          <cell r="DP534">
            <v>0</v>
          </cell>
          <cell r="DQ534">
            <v>0</v>
          </cell>
          <cell r="DR534">
            <v>0</v>
          </cell>
          <cell r="DS534">
            <v>0</v>
          </cell>
          <cell r="DT534">
            <v>0</v>
          </cell>
          <cell r="DU534">
            <v>0</v>
          </cell>
          <cell r="DV534">
            <v>0</v>
          </cell>
          <cell r="DW534">
            <v>0</v>
          </cell>
          <cell r="DX534">
            <v>0</v>
          </cell>
          <cell r="DY534">
            <v>0</v>
          </cell>
          <cell r="DZ534">
            <v>0</v>
          </cell>
          <cell r="EA534">
            <v>0</v>
          </cell>
          <cell r="EB534">
            <v>0</v>
          </cell>
          <cell r="EC534">
            <v>0</v>
          </cell>
          <cell r="ED534">
            <v>0</v>
          </cell>
        </row>
        <row r="535"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0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0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C535">
            <v>0</v>
          </cell>
          <cell r="DD535">
            <v>0</v>
          </cell>
          <cell r="DE535">
            <v>0</v>
          </cell>
          <cell r="DF535">
            <v>0</v>
          </cell>
          <cell r="DG535">
            <v>0</v>
          </cell>
          <cell r="DH535">
            <v>0</v>
          </cell>
          <cell r="DI535">
            <v>0</v>
          </cell>
          <cell r="DJ535">
            <v>0</v>
          </cell>
          <cell r="DK535">
            <v>0</v>
          </cell>
          <cell r="DL535">
            <v>0</v>
          </cell>
          <cell r="DM535">
            <v>0</v>
          </cell>
          <cell r="DN535">
            <v>0</v>
          </cell>
          <cell r="DO535">
            <v>0</v>
          </cell>
          <cell r="DP535">
            <v>0</v>
          </cell>
          <cell r="DQ535">
            <v>0</v>
          </cell>
          <cell r="DR535">
            <v>0</v>
          </cell>
          <cell r="DS535">
            <v>0</v>
          </cell>
          <cell r="DT535">
            <v>0</v>
          </cell>
          <cell r="DU535">
            <v>0</v>
          </cell>
          <cell r="DV535">
            <v>0</v>
          </cell>
          <cell r="DW535">
            <v>0</v>
          </cell>
          <cell r="DX535">
            <v>0</v>
          </cell>
          <cell r="DY535">
            <v>0</v>
          </cell>
          <cell r="DZ535">
            <v>0</v>
          </cell>
          <cell r="EA535">
            <v>0</v>
          </cell>
          <cell r="EB535">
            <v>0</v>
          </cell>
          <cell r="EC535">
            <v>0</v>
          </cell>
          <cell r="ED535">
            <v>0</v>
          </cell>
        </row>
        <row r="536"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  <cell r="BZ536">
            <v>0</v>
          </cell>
          <cell r="CA536">
            <v>0</v>
          </cell>
          <cell r="CB536">
            <v>0</v>
          </cell>
          <cell r="CC536">
            <v>0</v>
          </cell>
          <cell r="CD536">
            <v>0</v>
          </cell>
          <cell r="CE536">
            <v>0</v>
          </cell>
          <cell r="CF536">
            <v>0</v>
          </cell>
          <cell r="CG536">
            <v>0</v>
          </cell>
          <cell r="CH536">
            <v>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C536">
            <v>0</v>
          </cell>
          <cell r="DD536">
            <v>0</v>
          </cell>
          <cell r="DE536">
            <v>0</v>
          </cell>
          <cell r="DF536">
            <v>0</v>
          </cell>
          <cell r="DG536">
            <v>0</v>
          </cell>
          <cell r="DH536">
            <v>0</v>
          </cell>
          <cell r="DI536">
            <v>0</v>
          </cell>
          <cell r="DJ536">
            <v>0</v>
          </cell>
          <cell r="DK536">
            <v>0</v>
          </cell>
          <cell r="DL536">
            <v>0</v>
          </cell>
          <cell r="DM536">
            <v>0</v>
          </cell>
          <cell r="DN536">
            <v>0</v>
          </cell>
          <cell r="DO536">
            <v>0</v>
          </cell>
          <cell r="DP536">
            <v>0</v>
          </cell>
          <cell r="DQ536">
            <v>0</v>
          </cell>
          <cell r="DR536">
            <v>0</v>
          </cell>
          <cell r="DS536">
            <v>0</v>
          </cell>
          <cell r="DT536">
            <v>0</v>
          </cell>
          <cell r="DU536">
            <v>0</v>
          </cell>
          <cell r="DV536">
            <v>0</v>
          </cell>
          <cell r="DW536">
            <v>0</v>
          </cell>
          <cell r="DX536">
            <v>0</v>
          </cell>
          <cell r="DY536">
            <v>0</v>
          </cell>
          <cell r="DZ536">
            <v>0</v>
          </cell>
          <cell r="EA536">
            <v>0</v>
          </cell>
          <cell r="EB536">
            <v>0</v>
          </cell>
          <cell r="EC536">
            <v>0</v>
          </cell>
          <cell r="ED536">
            <v>0</v>
          </cell>
        </row>
        <row r="537"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  <cell r="BZ537">
            <v>0</v>
          </cell>
          <cell r="CA537">
            <v>0</v>
          </cell>
          <cell r="CB537">
            <v>0</v>
          </cell>
          <cell r="CC537">
            <v>0</v>
          </cell>
          <cell r="CD537">
            <v>0</v>
          </cell>
          <cell r="CE537">
            <v>0</v>
          </cell>
          <cell r="CF537">
            <v>0</v>
          </cell>
          <cell r="CG537">
            <v>0</v>
          </cell>
          <cell r="CH537">
            <v>0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C537">
            <v>0</v>
          </cell>
          <cell r="DD537">
            <v>0</v>
          </cell>
          <cell r="DE537">
            <v>0</v>
          </cell>
          <cell r="DF537">
            <v>0</v>
          </cell>
          <cell r="DG537">
            <v>0</v>
          </cell>
          <cell r="DH537">
            <v>0</v>
          </cell>
          <cell r="DI537">
            <v>0</v>
          </cell>
          <cell r="DJ537">
            <v>0</v>
          </cell>
          <cell r="DK537">
            <v>0</v>
          </cell>
          <cell r="DL537">
            <v>0</v>
          </cell>
          <cell r="DM537">
            <v>0</v>
          </cell>
          <cell r="DN537">
            <v>0</v>
          </cell>
          <cell r="DO537">
            <v>0</v>
          </cell>
          <cell r="DP537">
            <v>0</v>
          </cell>
          <cell r="DQ537">
            <v>0</v>
          </cell>
          <cell r="DR537">
            <v>0</v>
          </cell>
          <cell r="DS537">
            <v>0</v>
          </cell>
          <cell r="DT537">
            <v>0</v>
          </cell>
          <cell r="DU537">
            <v>0</v>
          </cell>
          <cell r="DV537">
            <v>0</v>
          </cell>
          <cell r="DW537">
            <v>0</v>
          </cell>
          <cell r="DX537">
            <v>0</v>
          </cell>
          <cell r="DY537">
            <v>0</v>
          </cell>
          <cell r="DZ537">
            <v>0</v>
          </cell>
          <cell r="EA537">
            <v>0</v>
          </cell>
          <cell r="EB537">
            <v>0</v>
          </cell>
          <cell r="EC537">
            <v>0</v>
          </cell>
          <cell r="ED537">
            <v>0</v>
          </cell>
        </row>
        <row r="538"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  <cell r="BZ538">
            <v>0</v>
          </cell>
          <cell r="CA538">
            <v>0</v>
          </cell>
          <cell r="CB538">
            <v>0</v>
          </cell>
          <cell r="CC538">
            <v>0</v>
          </cell>
          <cell r="CD538">
            <v>0</v>
          </cell>
          <cell r="CE538">
            <v>0</v>
          </cell>
          <cell r="CF538">
            <v>0</v>
          </cell>
          <cell r="CG538">
            <v>0</v>
          </cell>
          <cell r="CH538">
            <v>0</v>
          </cell>
          <cell r="CI538">
            <v>0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P538">
            <v>0</v>
          </cell>
          <cell r="CQ538">
            <v>0</v>
          </cell>
          <cell r="CR538">
            <v>0</v>
          </cell>
          <cell r="CS538">
            <v>0</v>
          </cell>
          <cell r="CT538">
            <v>0</v>
          </cell>
          <cell r="CU538">
            <v>0</v>
          </cell>
          <cell r="CV538">
            <v>0</v>
          </cell>
          <cell r="CW538">
            <v>0</v>
          </cell>
          <cell r="CX538">
            <v>0</v>
          </cell>
          <cell r="CY538">
            <v>0</v>
          </cell>
          <cell r="CZ538">
            <v>0</v>
          </cell>
          <cell r="DA538">
            <v>0</v>
          </cell>
          <cell r="DB538">
            <v>0</v>
          </cell>
          <cell r="DC538">
            <v>0</v>
          </cell>
          <cell r="DD538">
            <v>0</v>
          </cell>
          <cell r="DE538">
            <v>0</v>
          </cell>
          <cell r="DF538">
            <v>0</v>
          </cell>
          <cell r="DG538">
            <v>0</v>
          </cell>
          <cell r="DH538">
            <v>0</v>
          </cell>
          <cell r="DI538">
            <v>0</v>
          </cell>
          <cell r="DJ538">
            <v>0</v>
          </cell>
          <cell r="DK538">
            <v>0</v>
          </cell>
          <cell r="DL538">
            <v>0</v>
          </cell>
          <cell r="DM538">
            <v>0</v>
          </cell>
          <cell r="DN538">
            <v>0</v>
          </cell>
          <cell r="DO538">
            <v>0</v>
          </cell>
          <cell r="DP538">
            <v>0</v>
          </cell>
          <cell r="DQ538">
            <v>0</v>
          </cell>
          <cell r="DR538">
            <v>0</v>
          </cell>
          <cell r="DS538">
            <v>0</v>
          </cell>
          <cell r="DT538">
            <v>0</v>
          </cell>
          <cell r="DU538">
            <v>0</v>
          </cell>
          <cell r="DV538">
            <v>0</v>
          </cell>
          <cell r="DW538">
            <v>0</v>
          </cell>
          <cell r="DX538">
            <v>0</v>
          </cell>
          <cell r="DY538">
            <v>0</v>
          </cell>
          <cell r="DZ538">
            <v>0</v>
          </cell>
          <cell r="EA538">
            <v>0</v>
          </cell>
          <cell r="EB538">
            <v>0</v>
          </cell>
          <cell r="EC538">
            <v>0</v>
          </cell>
          <cell r="ED538">
            <v>0</v>
          </cell>
        </row>
        <row r="539"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  <cell r="BZ539">
            <v>0</v>
          </cell>
          <cell r="CA539">
            <v>0</v>
          </cell>
          <cell r="CB539">
            <v>0</v>
          </cell>
          <cell r="CC539">
            <v>0</v>
          </cell>
          <cell r="CD539">
            <v>0</v>
          </cell>
          <cell r="CE539">
            <v>0</v>
          </cell>
          <cell r="CF539">
            <v>0</v>
          </cell>
          <cell r="CG539">
            <v>0</v>
          </cell>
          <cell r="CH539">
            <v>0</v>
          </cell>
          <cell r="CI539">
            <v>0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P539">
            <v>0</v>
          </cell>
          <cell r="CQ539">
            <v>0</v>
          </cell>
          <cell r="CR539">
            <v>0</v>
          </cell>
          <cell r="CS539">
            <v>0</v>
          </cell>
          <cell r="CT539">
            <v>0</v>
          </cell>
          <cell r="CU539">
            <v>0</v>
          </cell>
          <cell r="CV539">
            <v>0</v>
          </cell>
          <cell r="CW539">
            <v>0</v>
          </cell>
          <cell r="CX539">
            <v>0</v>
          </cell>
          <cell r="CY539">
            <v>0</v>
          </cell>
          <cell r="CZ539">
            <v>0</v>
          </cell>
          <cell r="DA539">
            <v>0</v>
          </cell>
          <cell r="DB539">
            <v>0</v>
          </cell>
          <cell r="DC539">
            <v>0</v>
          </cell>
          <cell r="DD539">
            <v>0</v>
          </cell>
          <cell r="DE539">
            <v>0</v>
          </cell>
          <cell r="DF539">
            <v>0</v>
          </cell>
          <cell r="DG539">
            <v>0</v>
          </cell>
          <cell r="DH539">
            <v>0</v>
          </cell>
          <cell r="DI539">
            <v>0</v>
          </cell>
          <cell r="DJ539">
            <v>0</v>
          </cell>
          <cell r="DK539">
            <v>0</v>
          </cell>
          <cell r="DL539">
            <v>0</v>
          </cell>
          <cell r="DM539">
            <v>0</v>
          </cell>
          <cell r="DN539">
            <v>0</v>
          </cell>
          <cell r="DO539">
            <v>0</v>
          </cell>
          <cell r="DP539">
            <v>0</v>
          </cell>
          <cell r="DQ539">
            <v>0</v>
          </cell>
          <cell r="DR539">
            <v>0</v>
          </cell>
          <cell r="DS539">
            <v>0</v>
          </cell>
          <cell r="DT539">
            <v>0</v>
          </cell>
          <cell r="DU539">
            <v>0</v>
          </cell>
          <cell r="DV539">
            <v>0</v>
          </cell>
          <cell r="DW539">
            <v>0</v>
          </cell>
          <cell r="DX539">
            <v>0</v>
          </cell>
          <cell r="DY539">
            <v>0</v>
          </cell>
          <cell r="DZ539">
            <v>0</v>
          </cell>
          <cell r="EA539">
            <v>0</v>
          </cell>
          <cell r="EB539">
            <v>0</v>
          </cell>
          <cell r="EC539">
            <v>0</v>
          </cell>
          <cell r="ED539">
            <v>0</v>
          </cell>
        </row>
        <row r="540"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  <cell r="BZ540">
            <v>0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0</v>
          </cell>
          <cell r="CF540">
            <v>0</v>
          </cell>
          <cell r="CG540">
            <v>0</v>
          </cell>
          <cell r="CH540">
            <v>0</v>
          </cell>
          <cell r="CI540">
            <v>0</v>
          </cell>
          <cell r="CJ540">
            <v>0</v>
          </cell>
          <cell r="CK540">
            <v>0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  <cell r="DD540">
            <v>0</v>
          </cell>
          <cell r="DE540">
            <v>0</v>
          </cell>
          <cell r="DF540">
            <v>0</v>
          </cell>
          <cell r="DG540">
            <v>0</v>
          </cell>
          <cell r="DH540">
            <v>0</v>
          </cell>
          <cell r="DI540">
            <v>0</v>
          </cell>
          <cell r="DJ540">
            <v>0</v>
          </cell>
          <cell r="DK540">
            <v>0</v>
          </cell>
          <cell r="DL540">
            <v>0</v>
          </cell>
          <cell r="DM540">
            <v>0</v>
          </cell>
          <cell r="DN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0</v>
          </cell>
          <cell r="ED540">
            <v>0</v>
          </cell>
        </row>
        <row r="542"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  <cell r="CU542">
            <v>0</v>
          </cell>
          <cell r="CV542">
            <v>0</v>
          </cell>
          <cell r="CW542">
            <v>0</v>
          </cell>
          <cell r="CX542">
            <v>0</v>
          </cell>
          <cell r="CY542">
            <v>0</v>
          </cell>
          <cell r="CZ542">
            <v>0</v>
          </cell>
          <cell r="DA542">
            <v>0</v>
          </cell>
          <cell r="DB542">
            <v>0</v>
          </cell>
          <cell r="DC542">
            <v>0</v>
          </cell>
          <cell r="DD542">
            <v>0</v>
          </cell>
          <cell r="DE542">
            <v>0</v>
          </cell>
          <cell r="DF542">
            <v>0</v>
          </cell>
          <cell r="DG542">
            <v>0</v>
          </cell>
          <cell r="DH542">
            <v>0</v>
          </cell>
          <cell r="DI542">
            <v>0</v>
          </cell>
          <cell r="DJ542">
            <v>0</v>
          </cell>
          <cell r="DK542">
            <v>0</v>
          </cell>
          <cell r="DL542">
            <v>0</v>
          </cell>
          <cell r="DM542">
            <v>0</v>
          </cell>
          <cell r="DN542">
            <v>0</v>
          </cell>
          <cell r="DO542">
            <v>0</v>
          </cell>
          <cell r="DP542">
            <v>0</v>
          </cell>
          <cell r="DQ542">
            <v>0</v>
          </cell>
          <cell r="DR542">
            <v>0</v>
          </cell>
          <cell r="DS542">
            <v>0</v>
          </cell>
          <cell r="DT542">
            <v>0</v>
          </cell>
          <cell r="DU542">
            <v>0</v>
          </cell>
          <cell r="DV542">
            <v>0</v>
          </cell>
          <cell r="DW542">
            <v>0</v>
          </cell>
          <cell r="DX542">
            <v>0</v>
          </cell>
          <cell r="DY542">
            <v>0</v>
          </cell>
          <cell r="DZ542">
            <v>0</v>
          </cell>
          <cell r="EA542">
            <v>0</v>
          </cell>
          <cell r="EB542">
            <v>0</v>
          </cell>
          <cell r="EC542">
            <v>0</v>
          </cell>
          <cell r="ED542">
            <v>0</v>
          </cell>
        </row>
        <row r="545"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  <cell r="BZ545">
            <v>0</v>
          </cell>
          <cell r="CA545">
            <v>0</v>
          </cell>
          <cell r="CB545">
            <v>0</v>
          </cell>
          <cell r="CC545">
            <v>0</v>
          </cell>
          <cell r="CD545">
            <v>0</v>
          </cell>
          <cell r="CE545">
            <v>0</v>
          </cell>
          <cell r="CF545">
            <v>0</v>
          </cell>
          <cell r="CG545">
            <v>0</v>
          </cell>
          <cell r="CH545">
            <v>0</v>
          </cell>
          <cell r="CI545">
            <v>0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P545">
            <v>0</v>
          </cell>
          <cell r="CQ545">
            <v>0</v>
          </cell>
          <cell r="CR545">
            <v>0</v>
          </cell>
          <cell r="CS545">
            <v>0</v>
          </cell>
          <cell r="CT545">
            <v>0</v>
          </cell>
          <cell r="CU545">
            <v>0</v>
          </cell>
          <cell r="CV545">
            <v>0</v>
          </cell>
          <cell r="CW545">
            <v>0</v>
          </cell>
          <cell r="CX545">
            <v>0</v>
          </cell>
          <cell r="CY545">
            <v>0</v>
          </cell>
          <cell r="CZ545">
            <v>0</v>
          </cell>
          <cell r="DA545">
            <v>0</v>
          </cell>
          <cell r="DB545">
            <v>0</v>
          </cell>
          <cell r="DC545">
            <v>0</v>
          </cell>
          <cell r="DD545">
            <v>0</v>
          </cell>
          <cell r="DE545">
            <v>0</v>
          </cell>
          <cell r="DF545">
            <v>0</v>
          </cell>
          <cell r="DG545">
            <v>0</v>
          </cell>
          <cell r="DH545">
            <v>0</v>
          </cell>
          <cell r="DI545">
            <v>0</v>
          </cell>
          <cell r="DJ545">
            <v>0</v>
          </cell>
          <cell r="DK545">
            <v>0</v>
          </cell>
          <cell r="DL545">
            <v>0</v>
          </cell>
          <cell r="DM545">
            <v>0</v>
          </cell>
          <cell r="DN545">
            <v>0</v>
          </cell>
          <cell r="DO545">
            <v>0</v>
          </cell>
          <cell r="DP545">
            <v>0</v>
          </cell>
          <cell r="DQ545">
            <v>0</v>
          </cell>
          <cell r="DR545">
            <v>0</v>
          </cell>
          <cell r="DS545">
            <v>0</v>
          </cell>
          <cell r="DT545">
            <v>0</v>
          </cell>
          <cell r="DU545">
            <v>0</v>
          </cell>
          <cell r="DV545">
            <v>0</v>
          </cell>
          <cell r="DW545">
            <v>0</v>
          </cell>
          <cell r="DX545">
            <v>0</v>
          </cell>
          <cell r="DY545">
            <v>0</v>
          </cell>
          <cell r="DZ545">
            <v>0</v>
          </cell>
          <cell r="EA545">
            <v>0</v>
          </cell>
          <cell r="EB545">
            <v>0</v>
          </cell>
          <cell r="EC545">
            <v>0</v>
          </cell>
          <cell r="ED545">
            <v>0</v>
          </cell>
        </row>
        <row r="546"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0</v>
          </cell>
          <cell r="CF546">
            <v>0</v>
          </cell>
          <cell r="CG546">
            <v>0</v>
          </cell>
          <cell r="CH546">
            <v>0</v>
          </cell>
          <cell r="CI546">
            <v>0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P546">
            <v>0</v>
          </cell>
          <cell r="CQ546">
            <v>0</v>
          </cell>
          <cell r="CR546">
            <v>0</v>
          </cell>
          <cell r="CS546">
            <v>0</v>
          </cell>
          <cell r="CT546">
            <v>0</v>
          </cell>
          <cell r="CU546">
            <v>0</v>
          </cell>
          <cell r="CV546">
            <v>0</v>
          </cell>
          <cell r="CW546">
            <v>0</v>
          </cell>
          <cell r="CX546">
            <v>0</v>
          </cell>
          <cell r="CY546">
            <v>0</v>
          </cell>
          <cell r="CZ546">
            <v>0</v>
          </cell>
          <cell r="DA546">
            <v>0</v>
          </cell>
          <cell r="DB546">
            <v>0</v>
          </cell>
          <cell r="DC546">
            <v>0</v>
          </cell>
          <cell r="DD546">
            <v>0</v>
          </cell>
          <cell r="DE546">
            <v>0</v>
          </cell>
          <cell r="DF546">
            <v>0</v>
          </cell>
          <cell r="DG546">
            <v>0</v>
          </cell>
          <cell r="DH546">
            <v>0</v>
          </cell>
          <cell r="DI546">
            <v>0</v>
          </cell>
          <cell r="DJ546">
            <v>0</v>
          </cell>
          <cell r="DK546">
            <v>0</v>
          </cell>
          <cell r="DL546">
            <v>0</v>
          </cell>
          <cell r="DM546">
            <v>0</v>
          </cell>
          <cell r="DN546">
            <v>0</v>
          </cell>
          <cell r="DO546">
            <v>0</v>
          </cell>
          <cell r="DP546">
            <v>0</v>
          </cell>
          <cell r="DQ546">
            <v>0</v>
          </cell>
          <cell r="DR546">
            <v>0</v>
          </cell>
          <cell r="DS546">
            <v>0</v>
          </cell>
          <cell r="DT546">
            <v>0</v>
          </cell>
          <cell r="DU546">
            <v>0</v>
          </cell>
          <cell r="DV546">
            <v>0</v>
          </cell>
          <cell r="DW546">
            <v>0</v>
          </cell>
          <cell r="DX546">
            <v>0</v>
          </cell>
          <cell r="DY546">
            <v>0</v>
          </cell>
          <cell r="DZ546">
            <v>0</v>
          </cell>
          <cell r="EA546">
            <v>0</v>
          </cell>
          <cell r="EB546">
            <v>0</v>
          </cell>
          <cell r="EC546">
            <v>0</v>
          </cell>
          <cell r="ED546">
            <v>0</v>
          </cell>
        </row>
        <row r="547"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D547">
            <v>0</v>
          </cell>
          <cell r="CE547">
            <v>0</v>
          </cell>
          <cell r="CF547">
            <v>0</v>
          </cell>
          <cell r="CG547">
            <v>0</v>
          </cell>
          <cell r="CH547">
            <v>0</v>
          </cell>
          <cell r="CI547">
            <v>0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  <cell r="CU547">
            <v>0</v>
          </cell>
          <cell r="CV547">
            <v>0</v>
          </cell>
          <cell r="CW547">
            <v>0</v>
          </cell>
          <cell r="CX547">
            <v>0</v>
          </cell>
          <cell r="CY547">
            <v>0</v>
          </cell>
          <cell r="CZ547">
            <v>0</v>
          </cell>
          <cell r="DA547">
            <v>0</v>
          </cell>
          <cell r="DB547">
            <v>0</v>
          </cell>
          <cell r="DC547">
            <v>0</v>
          </cell>
          <cell r="DD547">
            <v>0</v>
          </cell>
          <cell r="DE547">
            <v>0</v>
          </cell>
          <cell r="DF547">
            <v>0</v>
          </cell>
          <cell r="DG547">
            <v>0</v>
          </cell>
          <cell r="DH547">
            <v>0</v>
          </cell>
          <cell r="DI547">
            <v>0</v>
          </cell>
          <cell r="DJ547">
            <v>0</v>
          </cell>
          <cell r="DK547">
            <v>0</v>
          </cell>
          <cell r="DL547">
            <v>0</v>
          </cell>
          <cell r="DM547">
            <v>0</v>
          </cell>
          <cell r="DN547">
            <v>0</v>
          </cell>
          <cell r="DO547">
            <v>0</v>
          </cell>
          <cell r="DP547">
            <v>0</v>
          </cell>
          <cell r="DQ547">
            <v>0</v>
          </cell>
          <cell r="DR547">
            <v>0</v>
          </cell>
          <cell r="DS547">
            <v>0</v>
          </cell>
          <cell r="DT547">
            <v>0</v>
          </cell>
          <cell r="DU547">
            <v>0</v>
          </cell>
          <cell r="DV547">
            <v>0</v>
          </cell>
          <cell r="DW547">
            <v>0</v>
          </cell>
          <cell r="DX547">
            <v>0</v>
          </cell>
          <cell r="DY547">
            <v>0</v>
          </cell>
          <cell r="DZ547">
            <v>0</v>
          </cell>
          <cell r="EA547">
            <v>0</v>
          </cell>
          <cell r="EB547">
            <v>0</v>
          </cell>
          <cell r="EC547">
            <v>0</v>
          </cell>
          <cell r="ED547">
            <v>0</v>
          </cell>
        </row>
        <row r="548"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0</v>
          </cell>
          <cell r="CH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  <cell r="CU548">
            <v>0</v>
          </cell>
          <cell r="CV548">
            <v>0</v>
          </cell>
          <cell r="CW548">
            <v>0</v>
          </cell>
          <cell r="CX548">
            <v>0</v>
          </cell>
          <cell r="CY548">
            <v>0</v>
          </cell>
          <cell r="CZ548">
            <v>0</v>
          </cell>
          <cell r="DA548">
            <v>0</v>
          </cell>
          <cell r="DB548">
            <v>0</v>
          </cell>
          <cell r="DC548">
            <v>0</v>
          </cell>
          <cell r="DD548">
            <v>0</v>
          </cell>
          <cell r="DE548">
            <v>0</v>
          </cell>
          <cell r="DF548">
            <v>0</v>
          </cell>
          <cell r="DG548">
            <v>0</v>
          </cell>
          <cell r="DH548">
            <v>0</v>
          </cell>
          <cell r="DI548">
            <v>0</v>
          </cell>
          <cell r="DJ548">
            <v>0</v>
          </cell>
          <cell r="DK548">
            <v>0</v>
          </cell>
          <cell r="DL548">
            <v>0</v>
          </cell>
          <cell r="DM548">
            <v>0</v>
          </cell>
          <cell r="DN548">
            <v>0</v>
          </cell>
          <cell r="DO548">
            <v>0</v>
          </cell>
          <cell r="DP548">
            <v>0</v>
          </cell>
          <cell r="DQ548">
            <v>0</v>
          </cell>
          <cell r="DR548">
            <v>0</v>
          </cell>
          <cell r="DS548">
            <v>0</v>
          </cell>
          <cell r="DT548">
            <v>0</v>
          </cell>
          <cell r="DU548">
            <v>0</v>
          </cell>
          <cell r="DV548">
            <v>0</v>
          </cell>
          <cell r="DW548">
            <v>0</v>
          </cell>
          <cell r="DX548">
            <v>0</v>
          </cell>
          <cell r="DY548">
            <v>0</v>
          </cell>
          <cell r="DZ548">
            <v>0</v>
          </cell>
          <cell r="EA548">
            <v>0</v>
          </cell>
          <cell r="EB548">
            <v>0</v>
          </cell>
          <cell r="EC548">
            <v>0</v>
          </cell>
          <cell r="ED548">
            <v>0</v>
          </cell>
        </row>
        <row r="549"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  <cell r="BZ549">
            <v>0</v>
          </cell>
          <cell r="CA549">
            <v>0</v>
          </cell>
          <cell r="CB549">
            <v>0</v>
          </cell>
          <cell r="CC549">
            <v>0</v>
          </cell>
          <cell r="CD549">
            <v>0</v>
          </cell>
          <cell r="CE549">
            <v>0</v>
          </cell>
          <cell r="CF549">
            <v>0</v>
          </cell>
          <cell r="CG549">
            <v>0</v>
          </cell>
          <cell r="CH549">
            <v>0</v>
          </cell>
          <cell r="CI549">
            <v>0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P549">
            <v>0</v>
          </cell>
          <cell r="CQ549">
            <v>0</v>
          </cell>
          <cell r="CR549">
            <v>0</v>
          </cell>
          <cell r="CS549">
            <v>0</v>
          </cell>
          <cell r="CT549">
            <v>0</v>
          </cell>
          <cell r="CU549">
            <v>0</v>
          </cell>
          <cell r="CV549">
            <v>0</v>
          </cell>
          <cell r="CW549">
            <v>0</v>
          </cell>
          <cell r="CX549">
            <v>0</v>
          </cell>
          <cell r="CY549">
            <v>0</v>
          </cell>
          <cell r="CZ549">
            <v>0</v>
          </cell>
          <cell r="DA549">
            <v>0</v>
          </cell>
          <cell r="DB549">
            <v>0</v>
          </cell>
          <cell r="DC549">
            <v>0</v>
          </cell>
          <cell r="DD549">
            <v>0</v>
          </cell>
          <cell r="DE549">
            <v>0</v>
          </cell>
          <cell r="DF549">
            <v>0</v>
          </cell>
          <cell r="DG549">
            <v>0</v>
          </cell>
          <cell r="DH549">
            <v>0</v>
          </cell>
          <cell r="DI549">
            <v>0</v>
          </cell>
          <cell r="DJ549">
            <v>0</v>
          </cell>
          <cell r="DK549">
            <v>0</v>
          </cell>
          <cell r="DL549">
            <v>0</v>
          </cell>
          <cell r="DM549">
            <v>0</v>
          </cell>
          <cell r="DN549">
            <v>0</v>
          </cell>
          <cell r="DO549">
            <v>0</v>
          </cell>
          <cell r="DP549">
            <v>0</v>
          </cell>
          <cell r="DQ549">
            <v>0</v>
          </cell>
          <cell r="DR549">
            <v>0</v>
          </cell>
          <cell r="DS549">
            <v>0</v>
          </cell>
          <cell r="DT549">
            <v>0</v>
          </cell>
          <cell r="DU549">
            <v>0</v>
          </cell>
          <cell r="DV549">
            <v>0</v>
          </cell>
          <cell r="DW549">
            <v>0</v>
          </cell>
          <cell r="DX549">
            <v>0</v>
          </cell>
          <cell r="DY549">
            <v>0</v>
          </cell>
          <cell r="DZ549">
            <v>0</v>
          </cell>
          <cell r="EA549">
            <v>0</v>
          </cell>
          <cell r="EB549">
            <v>0</v>
          </cell>
          <cell r="EC549">
            <v>0</v>
          </cell>
          <cell r="ED549">
            <v>0</v>
          </cell>
        </row>
        <row r="550"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0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0</v>
          </cell>
          <cell r="DD550">
            <v>0</v>
          </cell>
          <cell r="DE550">
            <v>0</v>
          </cell>
          <cell r="DF550">
            <v>0</v>
          </cell>
          <cell r="DG550">
            <v>0</v>
          </cell>
          <cell r="DH550">
            <v>0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0</v>
          </cell>
          <cell r="DP550">
            <v>0</v>
          </cell>
          <cell r="DQ550">
            <v>0</v>
          </cell>
          <cell r="DR550">
            <v>0</v>
          </cell>
          <cell r="DS550">
            <v>0</v>
          </cell>
          <cell r="DT550">
            <v>0</v>
          </cell>
          <cell r="DU550">
            <v>0</v>
          </cell>
          <cell r="DV550">
            <v>0</v>
          </cell>
          <cell r="DW550">
            <v>0</v>
          </cell>
          <cell r="DX550">
            <v>0</v>
          </cell>
          <cell r="DY550">
            <v>0</v>
          </cell>
          <cell r="DZ550">
            <v>0</v>
          </cell>
          <cell r="EA550">
            <v>0</v>
          </cell>
          <cell r="EB550">
            <v>0</v>
          </cell>
          <cell r="EC550">
            <v>0</v>
          </cell>
          <cell r="ED550">
            <v>0</v>
          </cell>
        </row>
        <row r="551"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F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  <cell r="CU551">
            <v>0</v>
          </cell>
          <cell r="CV551">
            <v>0</v>
          </cell>
          <cell r="CW551">
            <v>0</v>
          </cell>
          <cell r="CX551">
            <v>0</v>
          </cell>
          <cell r="CY551">
            <v>0</v>
          </cell>
          <cell r="CZ551">
            <v>0</v>
          </cell>
          <cell r="DA551">
            <v>0</v>
          </cell>
          <cell r="DB551">
            <v>0</v>
          </cell>
          <cell r="DC551">
            <v>0</v>
          </cell>
          <cell r="DD551">
            <v>0</v>
          </cell>
          <cell r="DE551">
            <v>0</v>
          </cell>
          <cell r="DF551">
            <v>0</v>
          </cell>
          <cell r="DG551">
            <v>0</v>
          </cell>
          <cell r="DH551">
            <v>0</v>
          </cell>
          <cell r="DI551">
            <v>0</v>
          </cell>
          <cell r="DJ551">
            <v>0</v>
          </cell>
          <cell r="DK551">
            <v>0</v>
          </cell>
          <cell r="DL551">
            <v>0</v>
          </cell>
          <cell r="DM551">
            <v>0</v>
          </cell>
          <cell r="DN551">
            <v>0</v>
          </cell>
          <cell r="DO551">
            <v>0</v>
          </cell>
          <cell r="DP551">
            <v>0</v>
          </cell>
          <cell r="DQ551">
            <v>0</v>
          </cell>
          <cell r="DR551">
            <v>0</v>
          </cell>
          <cell r="DS551">
            <v>0</v>
          </cell>
          <cell r="DT551">
            <v>0</v>
          </cell>
          <cell r="DU551">
            <v>0</v>
          </cell>
          <cell r="DV551">
            <v>0</v>
          </cell>
          <cell r="DW551">
            <v>0</v>
          </cell>
          <cell r="DX551">
            <v>0</v>
          </cell>
          <cell r="DY551">
            <v>0</v>
          </cell>
          <cell r="DZ551">
            <v>0</v>
          </cell>
          <cell r="EA551">
            <v>0</v>
          </cell>
          <cell r="EB551">
            <v>0</v>
          </cell>
          <cell r="EC551">
            <v>0</v>
          </cell>
          <cell r="ED551">
            <v>0</v>
          </cell>
        </row>
        <row r="553"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  <cell r="BZ553">
            <v>0</v>
          </cell>
          <cell r="CA553">
            <v>0</v>
          </cell>
          <cell r="CB553">
            <v>0</v>
          </cell>
          <cell r="CC553">
            <v>0</v>
          </cell>
          <cell r="CD553">
            <v>0</v>
          </cell>
          <cell r="CE553">
            <v>0</v>
          </cell>
          <cell r="CF553">
            <v>0</v>
          </cell>
          <cell r="CG553">
            <v>0</v>
          </cell>
          <cell r="CH553">
            <v>0</v>
          </cell>
          <cell r="CI553">
            <v>0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P553">
            <v>0</v>
          </cell>
          <cell r="CQ553">
            <v>0</v>
          </cell>
          <cell r="CR553">
            <v>0</v>
          </cell>
          <cell r="CS553">
            <v>0</v>
          </cell>
          <cell r="CT553">
            <v>0</v>
          </cell>
          <cell r="CU553">
            <v>0</v>
          </cell>
          <cell r="CV553">
            <v>0</v>
          </cell>
          <cell r="CW553">
            <v>0</v>
          </cell>
          <cell r="CX553">
            <v>0</v>
          </cell>
          <cell r="CY553">
            <v>0</v>
          </cell>
          <cell r="CZ553">
            <v>0</v>
          </cell>
          <cell r="DA553">
            <v>0</v>
          </cell>
          <cell r="DB553">
            <v>0</v>
          </cell>
          <cell r="DC553">
            <v>0</v>
          </cell>
          <cell r="DD553">
            <v>0</v>
          </cell>
          <cell r="DE553">
            <v>0</v>
          </cell>
          <cell r="DF553">
            <v>0</v>
          </cell>
          <cell r="DG553">
            <v>0</v>
          </cell>
          <cell r="DH553">
            <v>0</v>
          </cell>
          <cell r="DI553">
            <v>0</v>
          </cell>
          <cell r="DJ553">
            <v>0</v>
          </cell>
          <cell r="DK553">
            <v>0</v>
          </cell>
          <cell r="DL553">
            <v>0</v>
          </cell>
          <cell r="DM553">
            <v>0</v>
          </cell>
          <cell r="DN553">
            <v>0</v>
          </cell>
          <cell r="DO553">
            <v>0</v>
          </cell>
          <cell r="DP553">
            <v>0</v>
          </cell>
          <cell r="DQ553">
            <v>0</v>
          </cell>
          <cell r="DR553">
            <v>0</v>
          </cell>
          <cell r="DS553">
            <v>0</v>
          </cell>
          <cell r="DT553">
            <v>0</v>
          </cell>
          <cell r="DU553">
            <v>0</v>
          </cell>
          <cell r="DV553">
            <v>0</v>
          </cell>
          <cell r="DW553">
            <v>0</v>
          </cell>
          <cell r="DX553">
            <v>0</v>
          </cell>
          <cell r="DY553">
            <v>0</v>
          </cell>
          <cell r="DZ553">
            <v>0</v>
          </cell>
          <cell r="EA553">
            <v>0</v>
          </cell>
          <cell r="EB553">
            <v>0</v>
          </cell>
          <cell r="EC553">
            <v>0</v>
          </cell>
          <cell r="ED553">
            <v>0</v>
          </cell>
        </row>
        <row r="556">
          <cell r="F556">
            <v>21.624499999999898</v>
          </cell>
          <cell r="G556">
            <v>0</v>
          </cell>
          <cell r="H556">
            <v>9.5760000000009313</v>
          </cell>
          <cell r="I556">
            <v>8.4785999999999149</v>
          </cell>
          <cell r="J556">
            <v>-7.9223999999994703</v>
          </cell>
          <cell r="K556">
            <v>11.837000000000444</v>
          </cell>
          <cell r="L556">
            <v>11.000500000000102</v>
          </cell>
          <cell r="M556">
            <v>-0.58550000000013824</v>
          </cell>
          <cell r="N556">
            <v>-2.5057099999999934</v>
          </cell>
          <cell r="O556">
            <v>-4.2529499999998279</v>
          </cell>
          <cell r="P556">
            <v>21.259499999998297</v>
          </cell>
          <cell r="Q556">
            <v>-1.2222000000001572</v>
          </cell>
          <cell r="R556">
            <v>-85.896980000004987</v>
          </cell>
          <cell r="S556">
            <v>-18.216000000000349</v>
          </cell>
          <cell r="T556">
            <v>6.6177999999999884</v>
          </cell>
          <cell r="U556">
            <v>-15.630599999996775</v>
          </cell>
          <cell r="V556">
            <v>-10.374200000000201</v>
          </cell>
          <cell r="W556">
            <v>-6.9095000000006621</v>
          </cell>
          <cell r="X556">
            <v>-5.1203999999997905</v>
          </cell>
          <cell r="Y556">
            <v>12.148499999999331</v>
          </cell>
          <cell r="Z556">
            <v>-14.770700000000943</v>
          </cell>
          <cell r="AA556">
            <v>-0.3276400000000308</v>
          </cell>
          <cell r="AB556">
            <v>3.6718600000003789</v>
          </cell>
          <cell r="AC556">
            <v>-15.108299999999872</v>
          </cell>
          <cell r="AD556">
            <v>-21.877799999999297</v>
          </cell>
          <cell r="AE556">
            <v>-255.07555999999749</v>
          </cell>
          <cell r="AF556">
            <v>-11.456019999999626</v>
          </cell>
          <cell r="AG556">
            <v>-8.56119999999828</v>
          </cell>
          <cell r="AH556">
            <v>-148.08710000000065</v>
          </cell>
          <cell r="AI556">
            <v>-5.5864500000000135</v>
          </cell>
          <cell r="AJ556">
            <v>-11.29149999999936</v>
          </cell>
          <cell r="AK556">
            <v>-0.19067000000040935</v>
          </cell>
          <cell r="AL556">
            <v>-35.891399999998612</v>
          </cell>
          <cell r="AM556">
            <v>6.0715999999999894</v>
          </cell>
          <cell r="AN556">
            <v>12.124700000000018</v>
          </cell>
          <cell r="AO556">
            <v>-2.0300999999999476</v>
          </cell>
          <cell r="AP556">
            <v>-48.655920000000151</v>
          </cell>
          <cell r="AQ556">
            <v>-1.5214999999993779</v>
          </cell>
          <cell r="AR556">
            <v>-116.47020800002792</v>
          </cell>
          <cell r="AS556">
            <v>117.01855000000069</v>
          </cell>
          <cell r="AT556">
            <v>-210.84954599999992</v>
          </cell>
          <cell r="AU556">
            <v>11.148600000000442</v>
          </cell>
          <cell r="AV556">
            <v>-7.7847999999994499</v>
          </cell>
          <cell r="AW556">
            <v>-9.4408000000003085</v>
          </cell>
          <cell r="AX556">
            <v>1.0729700000001685</v>
          </cell>
          <cell r="AY556">
            <v>-3.936200000000099</v>
          </cell>
          <cell r="AZ556">
            <v>14.383857999999691</v>
          </cell>
          <cell r="BA556">
            <v>0</v>
          </cell>
          <cell r="BB556">
            <v>-0.97458000000000311</v>
          </cell>
          <cell r="BC556">
            <v>-2.5800500000000284</v>
          </cell>
          <cell r="BD556">
            <v>-24.528210000000172</v>
          </cell>
          <cell r="BE556">
            <v>6.016139999992447</v>
          </cell>
          <cell r="BF556">
            <v>-26.860899999999674</v>
          </cell>
          <cell r="BG556">
            <v>16.905800000000454</v>
          </cell>
          <cell r="BH556">
            <v>9.8719999999993888</v>
          </cell>
          <cell r="BI556">
            <v>5.697400000000016</v>
          </cell>
          <cell r="BJ556">
            <v>3.9653000000016618</v>
          </cell>
          <cell r="BK556">
            <v>0.95371000000022832</v>
          </cell>
          <cell r="BL556">
            <v>-29.819100000000617</v>
          </cell>
          <cell r="BM556">
            <v>7.7480900000005022</v>
          </cell>
          <cell r="BN556">
            <v>-1.2944400000000087</v>
          </cell>
          <cell r="BO556">
            <v>-7.9648599999995895</v>
          </cell>
          <cell r="BP556">
            <v>28.481999999999061</v>
          </cell>
          <cell r="BQ556">
            <v>-1.6688599999997678</v>
          </cell>
          <cell r="BR556">
            <v>24.206329999986337</v>
          </cell>
          <cell r="BS556">
            <v>-2.0178000000014435</v>
          </cell>
          <cell r="BT556">
            <v>25.973109999999906</v>
          </cell>
          <cell r="BU556">
            <v>26.410000000003492</v>
          </cell>
          <cell r="BV556">
            <v>-5.878099999999904</v>
          </cell>
          <cell r="BW556">
            <v>-12.891899999995076</v>
          </cell>
          <cell r="BX556">
            <v>-7.7679000000007363</v>
          </cell>
          <cell r="BY556">
            <v>-0.92309999999997672</v>
          </cell>
          <cell r="BZ556">
            <v>24.800224999999955</v>
          </cell>
          <cell r="CA556">
            <v>15.271194999999807</v>
          </cell>
          <cell r="CB556">
            <v>-21.688300000000254</v>
          </cell>
          <cell r="CC556">
            <v>-5.3826999999982945</v>
          </cell>
          <cell r="CD556">
            <v>-11.69840000000022</v>
          </cell>
          <cell r="CE556">
            <v>-20.138750000012806</v>
          </cell>
          <cell r="CF556">
            <v>98.32839999999851</v>
          </cell>
          <cell r="CG556">
            <v>0.12180999999964115</v>
          </cell>
          <cell r="CH556">
            <v>-6.5390000000006694</v>
          </cell>
          <cell r="CI556">
            <v>-14.509600000000319</v>
          </cell>
          <cell r="CJ556">
            <v>-33.502000000000407</v>
          </cell>
          <cell r="CK556">
            <v>-36.061100000000806</v>
          </cell>
          <cell r="CL556">
            <v>-7.3693999999977677</v>
          </cell>
          <cell r="CM556">
            <v>3.1843700000008539</v>
          </cell>
          <cell r="CN556">
            <v>15.855000000000018</v>
          </cell>
          <cell r="CO556">
            <v>-0.25522999999998319</v>
          </cell>
          <cell r="CP556">
            <v>-1.9494000000004235</v>
          </cell>
          <cell r="CQ556">
            <v>-37.442599999998492</v>
          </cell>
          <cell r="CR556">
            <v>-58.873298999998951</v>
          </cell>
          <cell r="CS556">
            <v>-2.887000000000171</v>
          </cell>
          <cell r="CT556">
            <v>-7.3677999999999884</v>
          </cell>
          <cell r="CU556">
            <v>-34.358500000002095</v>
          </cell>
          <cell r="CV556">
            <v>-6.8856000000000677</v>
          </cell>
          <cell r="CW556">
            <v>-25.536299999999756</v>
          </cell>
          <cell r="CX556">
            <v>9.9522999999999229</v>
          </cell>
          <cell r="CY556">
            <v>11.470749999999953</v>
          </cell>
          <cell r="CZ556">
            <v>-5.8538199999999847</v>
          </cell>
          <cell r="DA556">
            <v>0</v>
          </cell>
          <cell r="DB556">
            <v>-0.42333899999999858</v>
          </cell>
          <cell r="DC556">
            <v>-10.706189999999879</v>
          </cell>
          <cell r="DD556">
            <v>13.722200000000157</v>
          </cell>
          <cell r="DE556">
            <v>-157.50978193001356</v>
          </cell>
          <cell r="DF556">
            <v>-15.386000000000422</v>
          </cell>
          <cell r="DG556">
            <v>-6.8886000000002241</v>
          </cell>
          <cell r="DH556">
            <v>-53.974000000001979</v>
          </cell>
          <cell r="DI556">
            <v>-30.979599999999891</v>
          </cell>
          <cell r="DJ556">
            <v>-21.98070000000007</v>
          </cell>
          <cell r="DK556">
            <v>12.29119000000037</v>
          </cell>
          <cell r="DL556">
            <v>-5.0142999999989115</v>
          </cell>
          <cell r="DM556">
            <v>-5.3445400000000518</v>
          </cell>
          <cell r="DN556">
            <v>0</v>
          </cell>
          <cell r="DO556">
            <v>-3.3114319299999999</v>
          </cell>
          <cell r="DP556">
            <v>-18.845100000000457</v>
          </cell>
          <cell r="DQ556">
            <v>-8.0766999999996187</v>
          </cell>
          <cell r="DR556">
            <v>0</v>
          </cell>
          <cell r="DS556">
            <v>0</v>
          </cell>
          <cell r="DT556">
            <v>0</v>
          </cell>
          <cell r="DU556">
            <v>0</v>
          </cell>
          <cell r="DV556">
            <v>0</v>
          </cell>
          <cell r="DW556">
            <v>0</v>
          </cell>
          <cell r="DX556">
            <v>0</v>
          </cell>
          <cell r="DY556">
            <v>0</v>
          </cell>
          <cell r="DZ556">
            <v>0</v>
          </cell>
          <cell r="EA556">
            <v>0</v>
          </cell>
          <cell r="EB556">
            <v>0</v>
          </cell>
          <cell r="EC556">
            <v>0</v>
          </cell>
          <cell r="ED556">
            <v>0</v>
          </cell>
        </row>
        <row r="557">
          <cell r="F557">
            <v>-16.719300000000203</v>
          </cell>
          <cell r="G557">
            <v>-53.188000000001921</v>
          </cell>
          <cell r="H557">
            <v>-147.44399999999587</v>
          </cell>
          <cell r="I557">
            <v>-82.471000000001368</v>
          </cell>
          <cell r="J557">
            <v>-17.752199999999903</v>
          </cell>
          <cell r="K557">
            <v>1.0268999999999551</v>
          </cell>
          <cell r="L557">
            <v>-19.716000000000349</v>
          </cell>
          <cell r="M557">
            <v>-23.147399999999834</v>
          </cell>
          <cell r="N557">
            <v>-2.2017600000000357</v>
          </cell>
          <cell r="O557">
            <v>-42.117999999998574</v>
          </cell>
          <cell r="P557">
            <v>-35.944999999999709</v>
          </cell>
          <cell r="Q557">
            <v>-25.347000000001572</v>
          </cell>
          <cell r="R557">
            <v>-443.9250699999975</v>
          </cell>
          <cell r="S557">
            <v>-50.825999999997293</v>
          </cell>
          <cell r="T557">
            <v>160.37999999999738</v>
          </cell>
          <cell r="U557">
            <v>-99.980000000003201</v>
          </cell>
          <cell r="V557">
            <v>-168.05999999999767</v>
          </cell>
          <cell r="W557">
            <v>-10.381269999999972</v>
          </cell>
          <cell r="X557">
            <v>2.3013000000000829</v>
          </cell>
          <cell r="Y557">
            <v>-6.0135000000009313</v>
          </cell>
          <cell r="Z557">
            <v>-6.9029999999997926</v>
          </cell>
          <cell r="AA557">
            <v>-1.0106000000000677</v>
          </cell>
          <cell r="AB557">
            <v>-85.807000000000698</v>
          </cell>
          <cell r="AC557">
            <v>-125.08199999999852</v>
          </cell>
          <cell r="AD557">
            <v>-52.543000000001484</v>
          </cell>
          <cell r="AE557">
            <v>-666.89467000003788</v>
          </cell>
          <cell r="AF557">
            <v>-32.859000000000378</v>
          </cell>
          <cell r="AG557">
            <v>-54.141999999999825</v>
          </cell>
          <cell r="AH557">
            <v>-73.98700000000099</v>
          </cell>
          <cell r="AI557">
            <v>-159.14700000000448</v>
          </cell>
          <cell r="AJ557">
            <v>-11.692560000000071</v>
          </cell>
          <cell r="AK557">
            <v>-10.689820000000054</v>
          </cell>
          <cell r="AL557">
            <v>-7.7250000000003638</v>
          </cell>
          <cell r="AM557">
            <v>-1.4436000000000604</v>
          </cell>
          <cell r="AN557">
            <v>3.2083099999999831</v>
          </cell>
          <cell r="AO557">
            <v>-240.20499999999811</v>
          </cell>
          <cell r="AP557">
            <v>-23.481999999999971</v>
          </cell>
          <cell r="AQ557">
            <v>-54.730000000003201</v>
          </cell>
          <cell r="AR557">
            <v>-690.91271000000415</v>
          </cell>
          <cell r="AS557">
            <v>-16.769000000000233</v>
          </cell>
          <cell r="AT557">
            <v>-84.219999999993888</v>
          </cell>
          <cell r="AU557">
            <v>-83.129000000000815</v>
          </cell>
          <cell r="AV557">
            <v>-354.0769999999975</v>
          </cell>
          <cell r="AW557">
            <v>-1.2908400000000029</v>
          </cell>
          <cell r="AX557">
            <v>2.2745299999999133</v>
          </cell>
          <cell r="AY557">
            <v>-12.673999999999069</v>
          </cell>
          <cell r="AZ557">
            <v>-14.492000000000189</v>
          </cell>
          <cell r="BA557">
            <v>0.99659999999994398</v>
          </cell>
          <cell r="BB557">
            <v>-3.0999999999985448</v>
          </cell>
          <cell r="BC557">
            <v>-103.39199999999983</v>
          </cell>
          <cell r="BD557">
            <v>-21.040000000000873</v>
          </cell>
          <cell r="BE557">
            <v>-731.57839999999851</v>
          </cell>
          <cell r="BF557">
            <v>-28.144999999999527</v>
          </cell>
          <cell r="BG557">
            <v>-65.402999999998428</v>
          </cell>
          <cell r="BH557">
            <v>-172.33599999999569</v>
          </cell>
          <cell r="BI557">
            <v>-123</v>
          </cell>
          <cell r="BJ557">
            <v>-9.9849000000000387</v>
          </cell>
          <cell r="BK557">
            <v>2.3660999999999603</v>
          </cell>
          <cell r="BL557">
            <v>-14.440000000002328</v>
          </cell>
          <cell r="BM557">
            <v>-13.867000000000189</v>
          </cell>
          <cell r="BN557">
            <v>-2.4855999999999767</v>
          </cell>
          <cell r="BO557">
            <v>-115.68300000000454</v>
          </cell>
          <cell r="BP557">
            <v>-107.34200000000419</v>
          </cell>
          <cell r="BQ557">
            <v>-81.257999999994354</v>
          </cell>
          <cell r="BR557">
            <v>-623.06150000001071</v>
          </cell>
          <cell r="BS557">
            <v>-36.527000000001863</v>
          </cell>
          <cell r="BT557">
            <v>-36.193999999995867</v>
          </cell>
          <cell r="BU557">
            <v>-150.3949999999968</v>
          </cell>
          <cell r="BV557">
            <v>-131.94499999999971</v>
          </cell>
          <cell r="BW557">
            <v>-26.364599999999882</v>
          </cell>
          <cell r="BX557">
            <v>2.4710999999999785</v>
          </cell>
          <cell r="BY557">
            <v>-11.278999999998632</v>
          </cell>
          <cell r="BZ557">
            <v>-4.1419999999998254</v>
          </cell>
          <cell r="CA557">
            <v>-3.5109999999999673</v>
          </cell>
          <cell r="CB557">
            <v>-91.513000000002648</v>
          </cell>
          <cell r="CC557">
            <v>-88.197000000000116</v>
          </cell>
          <cell r="CD557">
            <v>-45.465000000003783</v>
          </cell>
          <cell r="CE557">
            <v>-711.59090000006836</v>
          </cell>
          <cell r="CF557">
            <v>-38.468000000000757</v>
          </cell>
          <cell r="CG557">
            <v>-104.55399999999645</v>
          </cell>
          <cell r="CH557">
            <v>-85.05899999999383</v>
          </cell>
          <cell r="CI557">
            <v>-180.0460000000021</v>
          </cell>
          <cell r="CJ557">
            <v>-13.788500000000113</v>
          </cell>
          <cell r="CK557">
            <v>-15.127900000000409</v>
          </cell>
          <cell r="CL557">
            <v>-8.1169999999983702</v>
          </cell>
          <cell r="CM557">
            <v>5.0150000000030559</v>
          </cell>
          <cell r="CN557">
            <v>-2.4585000000001855</v>
          </cell>
          <cell r="CO557">
            <v>-116.93000000000757</v>
          </cell>
          <cell r="CP557">
            <v>-121.01900000000023</v>
          </cell>
          <cell r="CQ557">
            <v>-31.038000000000466</v>
          </cell>
          <cell r="CR557">
            <v>-746.34850000008009</v>
          </cell>
          <cell r="CS557">
            <v>-46.30199999999968</v>
          </cell>
          <cell r="CT557">
            <v>-43.319999999999709</v>
          </cell>
          <cell r="CU557">
            <v>-124.09000000000378</v>
          </cell>
          <cell r="CV557">
            <v>-163.49399999999878</v>
          </cell>
          <cell r="CW557">
            <v>-19.426699999999983</v>
          </cell>
          <cell r="CX557">
            <v>-2.6093000000000757</v>
          </cell>
          <cell r="CY557">
            <v>-23.506000000001222</v>
          </cell>
          <cell r="CZ557">
            <v>-1.0803999999998268</v>
          </cell>
          <cell r="DA557">
            <v>0.66489999999998872</v>
          </cell>
          <cell r="DB557">
            <v>-163.32099999999991</v>
          </cell>
          <cell r="DC557">
            <v>-104.07400000000052</v>
          </cell>
          <cell r="DD557">
            <v>-55.790000000000873</v>
          </cell>
          <cell r="DE557">
            <v>-1082.6019999998389</v>
          </cell>
          <cell r="DF557">
            <v>-158.15999999999985</v>
          </cell>
          <cell r="DG557">
            <v>-122.04000000000815</v>
          </cell>
          <cell r="DH557">
            <v>-139.15999999998894</v>
          </cell>
          <cell r="DI557">
            <v>-146.81999999999971</v>
          </cell>
          <cell r="DJ557">
            <v>-2.4600000000000364</v>
          </cell>
          <cell r="DK557">
            <v>-9.4389999999993961</v>
          </cell>
          <cell r="DL557">
            <v>-45.289999999993597</v>
          </cell>
          <cell r="DM557">
            <v>-26.820999999999913</v>
          </cell>
          <cell r="DN557">
            <v>2.9779999999998381</v>
          </cell>
          <cell r="DO557">
            <v>-116.16300000000047</v>
          </cell>
          <cell r="DP557">
            <v>-267.15699999999924</v>
          </cell>
          <cell r="DQ557">
            <v>-52.070000000006985</v>
          </cell>
          <cell r="DR557">
            <v>0</v>
          </cell>
          <cell r="DS557">
            <v>0</v>
          </cell>
          <cell r="DT557">
            <v>0</v>
          </cell>
          <cell r="DU557">
            <v>0</v>
          </cell>
          <cell r="DV557">
            <v>0</v>
          </cell>
          <cell r="DW557">
            <v>0</v>
          </cell>
          <cell r="DX557">
            <v>0</v>
          </cell>
          <cell r="DY557">
            <v>0</v>
          </cell>
          <cell r="DZ557">
            <v>0</v>
          </cell>
          <cell r="EA557">
            <v>0</v>
          </cell>
          <cell r="EB557">
            <v>0</v>
          </cell>
          <cell r="EC557">
            <v>0</v>
          </cell>
          <cell r="ED557">
            <v>0</v>
          </cell>
        </row>
        <row r="558">
          <cell r="F558">
            <v>76.955999999998312</v>
          </cell>
          <cell r="G558">
            <v>17.116000000001804</v>
          </cell>
          <cell r="H558">
            <v>-64.25</v>
          </cell>
          <cell r="I558">
            <v>-159.86999999999534</v>
          </cell>
          <cell r="J558">
            <v>-365.23999999999069</v>
          </cell>
          <cell r="K558">
            <v>-296.25</v>
          </cell>
          <cell r="L558">
            <v>-54.819999999992433</v>
          </cell>
          <cell r="M558">
            <v>-31.919999999998254</v>
          </cell>
          <cell r="N558">
            <v>4.0389999999970314</v>
          </cell>
          <cell r="O558">
            <v>-6.6920000000027358</v>
          </cell>
          <cell r="P558">
            <v>342.04000000000815</v>
          </cell>
          <cell r="Q558">
            <v>13.549999999988358</v>
          </cell>
          <cell r="R558">
            <v>-1125.934999999823</v>
          </cell>
          <cell r="S558">
            <v>-6.8700000000098953</v>
          </cell>
          <cell r="T558">
            <v>-3.3150000000023283</v>
          </cell>
          <cell r="U558">
            <v>-13.560000000055879</v>
          </cell>
          <cell r="V558">
            <v>-271.07999999998719</v>
          </cell>
          <cell r="W558">
            <v>-451.35999999998603</v>
          </cell>
          <cell r="X558">
            <v>-267.55999999999767</v>
          </cell>
          <cell r="Y558">
            <v>-57.529999999998836</v>
          </cell>
          <cell r="Z558">
            <v>-40.120000000024447</v>
          </cell>
          <cell r="AA558">
            <v>-76.350000000005821</v>
          </cell>
          <cell r="AB558">
            <v>-29.909999999988941</v>
          </cell>
          <cell r="AC558">
            <v>14.329999999987194</v>
          </cell>
          <cell r="AD558">
            <v>77.389999999984866</v>
          </cell>
          <cell r="AE558">
            <v>-1663.2039999999106</v>
          </cell>
          <cell r="AF558">
            <v>12.099999999991269</v>
          </cell>
          <cell r="AG558">
            <v>-39.584999999991851</v>
          </cell>
          <cell r="AH558">
            <v>-116.21999999997206</v>
          </cell>
          <cell r="AI558">
            <v>-130.88999999999942</v>
          </cell>
          <cell r="AJ558">
            <v>-645.4199999999837</v>
          </cell>
          <cell r="AK558">
            <v>-275.97000000000116</v>
          </cell>
          <cell r="AL558">
            <v>-129.3300000000163</v>
          </cell>
          <cell r="AM558">
            <v>-56.010000000009313</v>
          </cell>
          <cell r="AN558">
            <v>-95.92500000000291</v>
          </cell>
          <cell r="AO558">
            <v>-48.898000000001048</v>
          </cell>
          <cell r="AP558">
            <v>-13.530000000013388</v>
          </cell>
          <cell r="AQ558">
            <v>-123.52599999999802</v>
          </cell>
          <cell r="AR558">
            <v>-1800.4749999996275</v>
          </cell>
          <cell r="AS558">
            <v>-129.85000000000582</v>
          </cell>
          <cell r="AT558">
            <v>27.519999999996799</v>
          </cell>
          <cell r="AU558">
            <v>-210.90000000002328</v>
          </cell>
          <cell r="AV558">
            <v>-157.26999999998952</v>
          </cell>
          <cell r="AW558">
            <v>-607.4199999999837</v>
          </cell>
          <cell r="AX558">
            <v>-216.89000000001397</v>
          </cell>
          <cell r="AY558">
            <v>-59.839999999996508</v>
          </cell>
          <cell r="AZ558">
            <v>-73.230000000010477</v>
          </cell>
          <cell r="BA558">
            <v>-62.029999999998836</v>
          </cell>
          <cell r="BB558">
            <v>-122.71099999999569</v>
          </cell>
          <cell r="BC558">
            <v>-57.884000000005472</v>
          </cell>
          <cell r="BD558">
            <v>-129.97000000000116</v>
          </cell>
          <cell r="BE558">
            <v>-1116.6089999999385</v>
          </cell>
          <cell r="BF558">
            <v>83.149999999994179</v>
          </cell>
          <cell r="BG558">
            <v>7.5899999999965075</v>
          </cell>
          <cell r="BH558">
            <v>-165.84999999997672</v>
          </cell>
          <cell r="BI558">
            <v>-186.94000000000233</v>
          </cell>
          <cell r="BJ558">
            <v>-289</v>
          </cell>
          <cell r="BK558">
            <v>-213.05000000001746</v>
          </cell>
          <cell r="BL558">
            <v>-111.45999999999185</v>
          </cell>
          <cell r="BM558">
            <v>-8.5299999999988358</v>
          </cell>
          <cell r="BN558">
            <v>-137.88000000000466</v>
          </cell>
          <cell r="BO558">
            <v>38.445999999996275</v>
          </cell>
          <cell r="BP558">
            <v>-41.429999999993015</v>
          </cell>
          <cell r="BQ558">
            <v>-91.654999999998836</v>
          </cell>
          <cell r="BR558">
            <v>-1184.4799999999814</v>
          </cell>
          <cell r="BS558">
            <v>-75.679999999993015</v>
          </cell>
          <cell r="BT558">
            <v>67.619999999995343</v>
          </cell>
          <cell r="BU558">
            <v>-230</v>
          </cell>
          <cell r="BV558">
            <v>-179.61000000001513</v>
          </cell>
          <cell r="BW558">
            <v>-151.97000000003027</v>
          </cell>
          <cell r="BX558">
            <v>-345.19000000000233</v>
          </cell>
          <cell r="BY558">
            <v>-4.5900000000256114</v>
          </cell>
          <cell r="BZ558">
            <v>-44</v>
          </cell>
          <cell r="CA558">
            <v>-96.019999999989523</v>
          </cell>
          <cell r="CB558">
            <v>18.690000000002328</v>
          </cell>
          <cell r="CC558">
            <v>-17.75</v>
          </cell>
          <cell r="CD558">
            <v>-125.98000000001048</v>
          </cell>
          <cell r="CE558">
            <v>-868.2160000000149</v>
          </cell>
          <cell r="CF558">
            <v>22.73399999999674</v>
          </cell>
          <cell r="CG558">
            <v>-272.65400000000955</v>
          </cell>
          <cell r="CH558">
            <v>-206.27999999996973</v>
          </cell>
          <cell r="CI558">
            <v>-201.37999999997555</v>
          </cell>
          <cell r="CJ558">
            <v>-497.77999999996973</v>
          </cell>
          <cell r="CK558">
            <v>-177.26000000000931</v>
          </cell>
          <cell r="CL558">
            <v>-84.880000000004657</v>
          </cell>
          <cell r="CM558">
            <v>19.350000000005821</v>
          </cell>
          <cell r="CN558">
            <v>157.67999999999302</v>
          </cell>
          <cell r="CO558">
            <v>42.123999999996158</v>
          </cell>
          <cell r="CP558">
            <v>32.910000000003492</v>
          </cell>
          <cell r="CQ558">
            <v>297.22000000000116</v>
          </cell>
          <cell r="CR558">
            <v>-556.23499999986961</v>
          </cell>
          <cell r="CS558">
            <v>12.89000000001397</v>
          </cell>
          <cell r="CT558">
            <v>-29.089999999996508</v>
          </cell>
          <cell r="CU558">
            <v>-195.13999999998487</v>
          </cell>
          <cell r="CV558">
            <v>13.290000000008149</v>
          </cell>
          <cell r="CW558">
            <v>-308.95000000001164</v>
          </cell>
          <cell r="CX558">
            <v>143.6699999999837</v>
          </cell>
          <cell r="CY558">
            <v>-96.110000000015134</v>
          </cell>
          <cell r="CZ558">
            <v>-51.490000000005239</v>
          </cell>
          <cell r="DA558">
            <v>-5.3499999999912689</v>
          </cell>
          <cell r="DB558">
            <v>2.8600000000005821</v>
          </cell>
          <cell r="DC558">
            <v>6.3549999999959255</v>
          </cell>
          <cell r="DD558">
            <v>-49.170000000012806</v>
          </cell>
          <cell r="DE558">
            <v>-1069.4150000000373</v>
          </cell>
          <cell r="DF558">
            <v>-146.38999999998487</v>
          </cell>
          <cell r="DG558">
            <v>-68.274999999994179</v>
          </cell>
          <cell r="DH558">
            <v>-26.620000000024447</v>
          </cell>
          <cell r="DI558">
            <v>-113.52000000000407</v>
          </cell>
          <cell r="DJ558">
            <v>-175.57999999998719</v>
          </cell>
          <cell r="DK558">
            <v>-229.64000000001397</v>
          </cell>
          <cell r="DL558">
            <v>-73.799999999988358</v>
          </cell>
          <cell r="DM558">
            <v>-124.79000000000815</v>
          </cell>
          <cell r="DN558">
            <v>28.5</v>
          </cell>
          <cell r="DO558">
            <v>32.029999999998836</v>
          </cell>
          <cell r="DP558">
            <v>-54.970000000001164</v>
          </cell>
          <cell r="DQ558">
            <v>-116.35999999998603</v>
          </cell>
          <cell r="DR558">
            <v>0</v>
          </cell>
          <cell r="DS558">
            <v>0</v>
          </cell>
          <cell r="DT558">
            <v>0</v>
          </cell>
          <cell r="DU558">
            <v>0</v>
          </cell>
          <cell r="DV558">
            <v>0</v>
          </cell>
          <cell r="DW558">
            <v>0</v>
          </cell>
          <cell r="DX558">
            <v>0</v>
          </cell>
          <cell r="DY558">
            <v>0</v>
          </cell>
          <cell r="DZ558">
            <v>0</v>
          </cell>
          <cell r="EA558">
            <v>0</v>
          </cell>
          <cell r="EB558">
            <v>0</v>
          </cell>
          <cell r="EC558">
            <v>0</v>
          </cell>
          <cell r="ED558">
            <v>0</v>
          </cell>
        </row>
        <row r="559">
          <cell r="F559">
            <v>-3.3155520000000003</v>
          </cell>
          <cell r="G559">
            <v>-4.0240000000001146</v>
          </cell>
          <cell r="H559">
            <v>-10.090299999999843</v>
          </cell>
          <cell r="I559">
            <v>-6.4484500000000935</v>
          </cell>
          <cell r="J559">
            <v>0</v>
          </cell>
          <cell r="K559">
            <v>-0.45507999999998106</v>
          </cell>
          <cell r="L559">
            <v>-3.2293700000000172</v>
          </cell>
          <cell r="M559">
            <v>20.599989999999991</v>
          </cell>
          <cell r="N559">
            <v>-1.520639999999986</v>
          </cell>
          <cell r="O559">
            <v>0.60489999999981592</v>
          </cell>
          <cell r="P559">
            <v>-1.2949700000000348</v>
          </cell>
          <cell r="Q559">
            <v>-3.0167000000001281</v>
          </cell>
          <cell r="R559">
            <v>-35.101360000000568</v>
          </cell>
          <cell r="S559">
            <v>-4.3367700000000013</v>
          </cell>
          <cell r="T559">
            <v>-0.27120000000013533</v>
          </cell>
          <cell r="U559">
            <v>-5.2856000000001586</v>
          </cell>
          <cell r="V559">
            <v>-4.1751800000001822</v>
          </cell>
          <cell r="W559">
            <v>0</v>
          </cell>
          <cell r="X559">
            <v>0</v>
          </cell>
          <cell r="Y559">
            <v>0</v>
          </cell>
          <cell r="Z559">
            <v>-3.6373800000000074</v>
          </cell>
          <cell r="AA559">
            <v>0</v>
          </cell>
          <cell r="AB559">
            <v>-6.1895999999999276</v>
          </cell>
          <cell r="AC559">
            <v>-5.3885500000000093</v>
          </cell>
          <cell r="AD559">
            <v>-5.8170800000000327</v>
          </cell>
          <cell r="AE559">
            <v>-62.199889999999868</v>
          </cell>
          <cell r="AF559">
            <v>0.56615999999999644</v>
          </cell>
          <cell r="AG559">
            <v>-4.279700000000048</v>
          </cell>
          <cell r="AH559">
            <v>-20.443399999999656</v>
          </cell>
          <cell r="AI559">
            <v>-9.9546399999999267</v>
          </cell>
          <cell r="AJ559">
            <v>0</v>
          </cell>
          <cell r="AK559">
            <v>0</v>
          </cell>
          <cell r="AL559">
            <v>-6.8821399999999358</v>
          </cell>
          <cell r="AM559">
            <v>-3</v>
          </cell>
          <cell r="AN559">
            <v>1.389919999999961</v>
          </cell>
          <cell r="AO559">
            <v>-4.4654000000000451</v>
          </cell>
          <cell r="AP559">
            <v>-10.31049999999982</v>
          </cell>
          <cell r="AQ559">
            <v>-4.8201900000001388</v>
          </cell>
          <cell r="AR559">
            <v>12.80938000000242</v>
          </cell>
          <cell r="AS559">
            <v>0</v>
          </cell>
          <cell r="AT559">
            <v>52.399899999999889</v>
          </cell>
          <cell r="AU559">
            <v>-5.784099999999853</v>
          </cell>
          <cell r="AV559">
            <v>-12.044199999999819</v>
          </cell>
          <cell r="AW559">
            <v>0</v>
          </cell>
          <cell r="AX559">
            <v>0</v>
          </cell>
          <cell r="AY559">
            <v>0.74509000000011838</v>
          </cell>
          <cell r="AZ559">
            <v>0.63659000000006927</v>
          </cell>
          <cell r="BA559">
            <v>0</v>
          </cell>
          <cell r="BB559">
            <v>-9.1212000000000444</v>
          </cell>
          <cell r="BC559">
            <v>-12.941100000000006</v>
          </cell>
          <cell r="BD559">
            <v>-1.0816000000002077</v>
          </cell>
          <cell r="BE559">
            <v>69.461150000002817</v>
          </cell>
          <cell r="BF559">
            <v>11.193930000000023</v>
          </cell>
          <cell r="BG559">
            <v>-5.5978999999997541</v>
          </cell>
          <cell r="BH559">
            <v>-10.82799999999952</v>
          </cell>
          <cell r="BI559">
            <v>25.38570000000027</v>
          </cell>
          <cell r="BJ559">
            <v>0</v>
          </cell>
          <cell r="BK559">
            <v>0.71106000000003178</v>
          </cell>
          <cell r="BL559">
            <v>78.999999999999886</v>
          </cell>
          <cell r="BM559">
            <v>-2.5429400000000442</v>
          </cell>
          <cell r="BN559">
            <v>-3</v>
          </cell>
          <cell r="BO559">
            <v>-17.279399999999896</v>
          </cell>
          <cell r="BP559">
            <v>-6.2437599999998383</v>
          </cell>
          <cell r="BQ559">
            <v>-1.33753999999999</v>
          </cell>
          <cell r="BR559">
            <v>-44.807996000003186</v>
          </cell>
          <cell r="BS559">
            <v>-1.4088800000000674</v>
          </cell>
          <cell r="BT559">
            <v>-0.10830000000078144</v>
          </cell>
          <cell r="BU559">
            <v>-6.6310199999998076</v>
          </cell>
          <cell r="BV559">
            <v>-11.340520000000197</v>
          </cell>
          <cell r="BW559">
            <v>0</v>
          </cell>
          <cell r="BX559">
            <v>-4.3046360000000163</v>
          </cell>
          <cell r="BY559">
            <v>1.9873499999999922</v>
          </cell>
          <cell r="BZ559">
            <v>-0.84336000000007516</v>
          </cell>
          <cell r="CA559">
            <v>-1.7666100000000142</v>
          </cell>
          <cell r="CB559">
            <v>-10.75342000000046</v>
          </cell>
          <cell r="CC559">
            <v>-6.6078999999999724</v>
          </cell>
          <cell r="CD559">
            <v>-3.0307000000000244</v>
          </cell>
          <cell r="CE559">
            <v>-27.381390999998985</v>
          </cell>
          <cell r="CF559">
            <v>26.456500000000005</v>
          </cell>
          <cell r="CG559">
            <v>-9.8360000000002401</v>
          </cell>
          <cell r="CH559">
            <v>-6.593300000000454</v>
          </cell>
          <cell r="CI559">
            <v>-1.3799999999996544</v>
          </cell>
          <cell r="CJ559">
            <v>0</v>
          </cell>
          <cell r="CK559">
            <v>1.1868489999999383</v>
          </cell>
          <cell r="CL559">
            <v>-1.8802400000000716</v>
          </cell>
          <cell r="CM559">
            <v>-26.508960000000116</v>
          </cell>
          <cell r="CN559">
            <v>-1.338359999999966</v>
          </cell>
          <cell r="CO559">
            <v>0.51500000000032742</v>
          </cell>
          <cell r="CP559">
            <v>-7.8889800000001742</v>
          </cell>
          <cell r="CQ559">
            <v>-0.11390000000005784</v>
          </cell>
          <cell r="CR559">
            <v>-50.76827699999194</v>
          </cell>
          <cell r="CS559">
            <v>0</v>
          </cell>
          <cell r="CT559">
            <v>-4.3980000000001382</v>
          </cell>
          <cell r="CU559">
            <v>-1.7955700000002253</v>
          </cell>
          <cell r="CV559">
            <v>-16.285400000000209</v>
          </cell>
          <cell r="CW559">
            <v>0</v>
          </cell>
          <cell r="CX559">
            <v>0.667220000000043</v>
          </cell>
          <cell r="CY559">
            <v>0.47990000000004329</v>
          </cell>
          <cell r="CZ559">
            <v>-3.3667799999998351</v>
          </cell>
          <cell r="DA559">
            <v>-3.221080000000029</v>
          </cell>
          <cell r="DB559">
            <v>-9.1622670000001563</v>
          </cell>
          <cell r="DC559">
            <v>0</v>
          </cell>
          <cell r="DD559">
            <v>-13.686299999999846</v>
          </cell>
          <cell r="DE559">
            <v>-113.78725699999268</v>
          </cell>
          <cell r="DF559">
            <v>25.341857000000346</v>
          </cell>
          <cell r="DG559">
            <v>-5.0473000000001775</v>
          </cell>
          <cell r="DH559">
            <v>1.9049999999997453</v>
          </cell>
          <cell r="DI559">
            <v>-11.990900000000238</v>
          </cell>
          <cell r="DJ559">
            <v>3.1700000000000728E-2</v>
          </cell>
          <cell r="DK559">
            <v>0.411200000000008</v>
          </cell>
          <cell r="DL559">
            <v>1.4409999999998035E-2</v>
          </cell>
          <cell r="DM559">
            <v>-77.677999999999884</v>
          </cell>
          <cell r="DN559">
            <v>-2.1615939999999796</v>
          </cell>
          <cell r="DO559">
            <v>-5.1689299999998184</v>
          </cell>
          <cell r="DP559">
            <v>-38.036999999999807</v>
          </cell>
          <cell r="DQ559">
            <v>-1.4076999999997497</v>
          </cell>
          <cell r="DR559">
            <v>0</v>
          </cell>
          <cell r="DS559">
            <v>0</v>
          </cell>
          <cell r="DT559">
            <v>0</v>
          </cell>
          <cell r="DU559">
            <v>0</v>
          </cell>
          <cell r="DV559">
            <v>0</v>
          </cell>
          <cell r="DW559">
            <v>0</v>
          </cell>
          <cell r="DX559">
            <v>0</v>
          </cell>
          <cell r="DY559">
            <v>0</v>
          </cell>
          <cell r="DZ559">
            <v>0</v>
          </cell>
          <cell r="EA559">
            <v>0</v>
          </cell>
          <cell r="EB559">
            <v>0</v>
          </cell>
          <cell r="EC559">
            <v>0</v>
          </cell>
          <cell r="ED559">
            <v>0</v>
          </cell>
        </row>
        <row r="560"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  <cell r="BZ560">
            <v>0</v>
          </cell>
          <cell r="CA560">
            <v>0</v>
          </cell>
          <cell r="CB560">
            <v>0</v>
          </cell>
          <cell r="CC560">
            <v>0</v>
          </cell>
          <cell r="CD560">
            <v>0</v>
          </cell>
          <cell r="CE560">
            <v>0</v>
          </cell>
          <cell r="CF560">
            <v>0</v>
          </cell>
          <cell r="CG560">
            <v>0</v>
          </cell>
          <cell r="CH560">
            <v>0</v>
          </cell>
          <cell r="CI560">
            <v>0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P560">
            <v>0</v>
          </cell>
          <cell r="CQ560">
            <v>0</v>
          </cell>
          <cell r="CR560">
            <v>0</v>
          </cell>
          <cell r="CS560">
            <v>0</v>
          </cell>
          <cell r="CT560">
            <v>0</v>
          </cell>
          <cell r="CU560">
            <v>0</v>
          </cell>
          <cell r="CV560">
            <v>0</v>
          </cell>
          <cell r="CW560">
            <v>0</v>
          </cell>
          <cell r="CX560">
            <v>0</v>
          </cell>
          <cell r="CY560">
            <v>0</v>
          </cell>
          <cell r="CZ560">
            <v>0</v>
          </cell>
          <cell r="DA560">
            <v>0</v>
          </cell>
          <cell r="DB560">
            <v>0</v>
          </cell>
          <cell r="DC560">
            <v>0</v>
          </cell>
          <cell r="DD560">
            <v>0</v>
          </cell>
          <cell r="DE560">
            <v>0</v>
          </cell>
          <cell r="DF560">
            <v>0</v>
          </cell>
          <cell r="DG560">
            <v>0</v>
          </cell>
          <cell r="DH560">
            <v>0</v>
          </cell>
          <cell r="DI560">
            <v>0</v>
          </cell>
          <cell r="DJ560">
            <v>0</v>
          </cell>
          <cell r="DK560">
            <v>0</v>
          </cell>
          <cell r="DL560">
            <v>0</v>
          </cell>
          <cell r="DM560">
            <v>0</v>
          </cell>
          <cell r="DN560">
            <v>0</v>
          </cell>
          <cell r="DO560">
            <v>0</v>
          </cell>
          <cell r="DP560">
            <v>0</v>
          </cell>
          <cell r="DQ560">
            <v>0</v>
          </cell>
          <cell r="DR560">
            <v>0</v>
          </cell>
          <cell r="DS560">
            <v>0</v>
          </cell>
          <cell r="DT560">
            <v>0</v>
          </cell>
          <cell r="DU560">
            <v>0</v>
          </cell>
          <cell r="DV560">
            <v>0</v>
          </cell>
          <cell r="DW560">
            <v>0</v>
          </cell>
          <cell r="DX560">
            <v>0</v>
          </cell>
          <cell r="DY560">
            <v>0</v>
          </cell>
          <cell r="DZ560">
            <v>0</v>
          </cell>
          <cell r="EA560">
            <v>0</v>
          </cell>
          <cell r="EB560">
            <v>0</v>
          </cell>
          <cell r="EC560">
            <v>0</v>
          </cell>
          <cell r="ED560">
            <v>0</v>
          </cell>
        </row>
        <row r="561"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  <cell r="BZ561">
            <v>0</v>
          </cell>
          <cell r="CA561">
            <v>0</v>
          </cell>
          <cell r="CB561">
            <v>0</v>
          </cell>
          <cell r="CC561">
            <v>0</v>
          </cell>
          <cell r="CD561">
            <v>0</v>
          </cell>
          <cell r="CE561">
            <v>0</v>
          </cell>
          <cell r="CF561">
            <v>0</v>
          </cell>
          <cell r="CG561">
            <v>0</v>
          </cell>
          <cell r="CH561">
            <v>0</v>
          </cell>
          <cell r="CI561">
            <v>0</v>
          </cell>
          <cell r="CJ561">
            <v>0</v>
          </cell>
          <cell r="CK561">
            <v>0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P561">
            <v>0</v>
          </cell>
          <cell r="CQ561">
            <v>0</v>
          </cell>
          <cell r="CR561">
            <v>0</v>
          </cell>
          <cell r="CS561">
            <v>0</v>
          </cell>
          <cell r="CT561">
            <v>0</v>
          </cell>
          <cell r="CU561">
            <v>0</v>
          </cell>
          <cell r="CV561">
            <v>0</v>
          </cell>
          <cell r="CW561">
            <v>0</v>
          </cell>
          <cell r="CX561">
            <v>0</v>
          </cell>
          <cell r="CY561">
            <v>0</v>
          </cell>
          <cell r="CZ561">
            <v>0</v>
          </cell>
          <cell r="DA561">
            <v>0</v>
          </cell>
          <cell r="DB561">
            <v>0</v>
          </cell>
          <cell r="DC561">
            <v>0</v>
          </cell>
          <cell r="DD561">
            <v>0</v>
          </cell>
          <cell r="DE561">
            <v>0</v>
          </cell>
          <cell r="DF561">
            <v>0</v>
          </cell>
          <cell r="DG561">
            <v>0</v>
          </cell>
          <cell r="DH561">
            <v>0</v>
          </cell>
          <cell r="DI561">
            <v>0</v>
          </cell>
          <cell r="DJ561">
            <v>0</v>
          </cell>
          <cell r="DK561">
            <v>0</v>
          </cell>
          <cell r="DL561">
            <v>0</v>
          </cell>
          <cell r="DM561">
            <v>0</v>
          </cell>
          <cell r="DN561">
            <v>0</v>
          </cell>
          <cell r="DO561">
            <v>0</v>
          </cell>
          <cell r="DP561">
            <v>0</v>
          </cell>
          <cell r="DQ561">
            <v>0</v>
          </cell>
          <cell r="DR561">
            <v>0</v>
          </cell>
          <cell r="DS561">
            <v>0</v>
          </cell>
          <cell r="DT561">
            <v>0</v>
          </cell>
          <cell r="DU561">
            <v>0</v>
          </cell>
          <cell r="DV561">
            <v>0</v>
          </cell>
          <cell r="DW561">
            <v>0</v>
          </cell>
          <cell r="DX561">
            <v>0</v>
          </cell>
          <cell r="DY561">
            <v>0</v>
          </cell>
          <cell r="DZ561">
            <v>0</v>
          </cell>
          <cell r="EA561">
            <v>0</v>
          </cell>
          <cell r="EB561">
            <v>0</v>
          </cell>
          <cell r="EC561">
            <v>0</v>
          </cell>
          <cell r="ED561">
            <v>0</v>
          </cell>
        </row>
        <row r="562"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  <cell r="BZ562">
            <v>0</v>
          </cell>
          <cell r="CA562">
            <v>0</v>
          </cell>
          <cell r="CB562">
            <v>0</v>
          </cell>
          <cell r="CC562">
            <v>0</v>
          </cell>
          <cell r="CD562">
            <v>0</v>
          </cell>
          <cell r="CE562">
            <v>0</v>
          </cell>
          <cell r="CF562">
            <v>0</v>
          </cell>
          <cell r="CG562">
            <v>0</v>
          </cell>
          <cell r="CH562">
            <v>0</v>
          </cell>
          <cell r="CI562">
            <v>0</v>
          </cell>
          <cell r="CJ562">
            <v>0</v>
          </cell>
          <cell r="CK562">
            <v>0</v>
          </cell>
          <cell r="CL562">
            <v>0</v>
          </cell>
          <cell r="CM562">
            <v>0</v>
          </cell>
          <cell r="CN562">
            <v>0</v>
          </cell>
          <cell r="CO562">
            <v>0</v>
          </cell>
          <cell r="CP562">
            <v>0</v>
          </cell>
          <cell r="CQ562">
            <v>0</v>
          </cell>
          <cell r="CR562">
            <v>0</v>
          </cell>
          <cell r="CS562">
            <v>0</v>
          </cell>
          <cell r="CT562">
            <v>0</v>
          </cell>
          <cell r="CU562">
            <v>0</v>
          </cell>
          <cell r="CV562">
            <v>0</v>
          </cell>
          <cell r="CW562">
            <v>0</v>
          </cell>
          <cell r="CX562">
            <v>0</v>
          </cell>
          <cell r="CY562">
            <v>0</v>
          </cell>
          <cell r="CZ562">
            <v>0</v>
          </cell>
          <cell r="DA562">
            <v>0</v>
          </cell>
          <cell r="DB562">
            <v>0</v>
          </cell>
          <cell r="DC562">
            <v>0</v>
          </cell>
          <cell r="DD562">
            <v>0</v>
          </cell>
          <cell r="DE562">
            <v>0</v>
          </cell>
          <cell r="DF562">
            <v>0</v>
          </cell>
          <cell r="DG562">
            <v>0</v>
          </cell>
          <cell r="DH562">
            <v>0</v>
          </cell>
          <cell r="DI562">
            <v>0</v>
          </cell>
          <cell r="DJ562">
            <v>0</v>
          </cell>
          <cell r="DK562">
            <v>0</v>
          </cell>
          <cell r="DL562">
            <v>0</v>
          </cell>
          <cell r="DM562">
            <v>0</v>
          </cell>
          <cell r="DN562">
            <v>0</v>
          </cell>
          <cell r="DO562">
            <v>0</v>
          </cell>
          <cell r="DP562">
            <v>0</v>
          </cell>
          <cell r="DQ562">
            <v>0</v>
          </cell>
          <cell r="DR562">
            <v>0</v>
          </cell>
          <cell r="DS562">
            <v>0</v>
          </cell>
          <cell r="DT562">
            <v>0</v>
          </cell>
          <cell r="DU562">
            <v>0</v>
          </cell>
          <cell r="DV562">
            <v>0</v>
          </cell>
          <cell r="DW562">
            <v>0</v>
          </cell>
          <cell r="DX562">
            <v>0</v>
          </cell>
          <cell r="DY562">
            <v>0</v>
          </cell>
          <cell r="DZ562">
            <v>0</v>
          </cell>
          <cell r="EA562">
            <v>0</v>
          </cell>
          <cell r="EB562">
            <v>0</v>
          </cell>
          <cell r="EC562">
            <v>0</v>
          </cell>
          <cell r="ED562">
            <v>0</v>
          </cell>
        </row>
        <row r="564">
          <cell r="F564">
            <v>78.545647999984794</v>
          </cell>
          <cell r="G564">
            <v>-40.095999999975902</v>
          </cell>
          <cell r="H564">
            <v>-212.20829999996931</v>
          </cell>
          <cell r="I564">
            <v>-240.31084999997984</v>
          </cell>
          <cell r="J564">
            <v>-390.91459999998915</v>
          </cell>
          <cell r="K564">
            <v>-283.84117999995942</v>
          </cell>
          <cell r="L564">
            <v>-66.764869999999064</v>
          </cell>
          <cell r="M564">
            <v>-35.052909999998519</v>
          </cell>
          <cell r="N564">
            <v>-2.1891100000066217</v>
          </cell>
          <cell r="O564">
            <v>-52.458049999986542</v>
          </cell>
          <cell r="P564">
            <v>326.05953000002773</v>
          </cell>
          <cell r="Q564">
            <v>-16.035899999988033</v>
          </cell>
          <cell r="R564">
            <v>-1690.8584100003354</v>
          </cell>
          <cell r="S564">
            <v>-80.248770000005607</v>
          </cell>
          <cell r="T564">
            <v>163.41159999999218</v>
          </cell>
          <cell r="U564">
            <v>-134.45620000001509</v>
          </cell>
          <cell r="V564">
            <v>-453.68937999996706</v>
          </cell>
          <cell r="W564">
            <v>-468.65076999994926</v>
          </cell>
          <cell r="X564">
            <v>-270.37909999999101</v>
          </cell>
          <cell r="Y564">
            <v>-51.394999999989523</v>
          </cell>
          <cell r="Z564">
            <v>-65.431080000038492</v>
          </cell>
          <cell r="AA564">
            <v>-77.688240000017686</v>
          </cell>
          <cell r="AB564">
            <v>-118.23474000001443</v>
          </cell>
          <cell r="AC564">
            <v>-131.24885000000359</v>
          </cell>
          <cell r="AD564">
            <v>-2.8478800000157207</v>
          </cell>
          <cell r="AE564">
            <v>-2647.3741200000513</v>
          </cell>
          <cell r="AF564">
            <v>-31.64886000000115</v>
          </cell>
          <cell r="AG564">
            <v>-106.56789999996545</v>
          </cell>
          <cell r="AH564">
            <v>-358.73749999998836</v>
          </cell>
          <cell r="AI564">
            <v>-305.57808999999543</v>
          </cell>
          <cell r="AJ564">
            <v>-668.40405999997165</v>
          </cell>
          <cell r="AK564">
            <v>-286.85049000001163</v>
          </cell>
          <cell r="AL564">
            <v>-179.8285400000168</v>
          </cell>
          <cell r="AM564">
            <v>-54.381999999997788</v>
          </cell>
          <cell r="AN564">
            <v>-79.202069999999367</v>
          </cell>
          <cell r="AO564">
            <v>-295.59849999996368</v>
          </cell>
          <cell r="AP564">
            <v>-95.97841999999946</v>
          </cell>
          <cell r="AQ564">
            <v>-184.59768999999505</v>
          </cell>
          <cell r="AR564">
            <v>-2595.0485380003229</v>
          </cell>
          <cell r="AS564">
            <v>-29.600450000012643</v>
          </cell>
          <cell r="AT564">
            <v>-215.14964599999075</v>
          </cell>
          <cell r="AU564">
            <v>-288.66450000007171</v>
          </cell>
          <cell r="AV564">
            <v>-531.17600000000675</v>
          </cell>
          <cell r="AW564">
            <v>-618.15163999999641</v>
          </cell>
          <cell r="AX564">
            <v>-213.54250000001048</v>
          </cell>
          <cell r="AY564">
            <v>-75.705109999951674</v>
          </cell>
          <cell r="AZ564">
            <v>-72.70155200001318</v>
          </cell>
          <cell r="BA564">
            <v>-61.033400000000256</v>
          </cell>
          <cell r="BB564">
            <v>-135.90677999999025</v>
          </cell>
          <cell r="BC564">
            <v>-176.79714999999851</v>
          </cell>
          <cell r="BD564">
            <v>-176.61981000000378</v>
          </cell>
          <cell r="BE564">
            <v>-1772.7101100003347</v>
          </cell>
          <cell r="BF564">
            <v>39.338029999984428</v>
          </cell>
          <cell r="BG564">
            <v>-46.505100000009406</v>
          </cell>
          <cell r="BH564">
            <v>-339.14199999993434</v>
          </cell>
          <cell r="BI564">
            <v>-278.85690000007162</v>
          </cell>
          <cell r="BJ564">
            <v>-295.01959999999963</v>
          </cell>
          <cell r="BK564">
            <v>-209.01913000002969</v>
          </cell>
          <cell r="BL564">
            <v>-76.719100000016624</v>
          </cell>
          <cell r="BM564">
            <v>-17.191850000002887</v>
          </cell>
          <cell r="BN564">
            <v>-144.66003999998793</v>
          </cell>
          <cell r="BO564">
            <v>-102.48126000002958</v>
          </cell>
          <cell r="BP564">
            <v>-126.53375999999116</v>
          </cell>
          <cell r="BQ564">
            <v>-175.91940000001341</v>
          </cell>
          <cell r="BR564">
            <v>-1828.1431660004891</v>
          </cell>
          <cell r="BS564">
            <v>-115.633679999999</v>
          </cell>
          <cell r="BT564">
            <v>57.290809999976773</v>
          </cell>
          <cell r="BU564">
            <v>-360.61602000001585</v>
          </cell>
          <cell r="BV564">
            <v>-328.77362000002177</v>
          </cell>
          <cell r="BW564">
            <v>-191.22650000004796</v>
          </cell>
          <cell r="BX564">
            <v>-354.79143600002863</v>
          </cell>
          <cell r="BY564">
            <v>-14.804750000010245</v>
          </cell>
          <cell r="BZ564">
            <v>-24.185135000006994</v>
          </cell>
          <cell r="CA564">
            <v>-86.02641500000027</v>
          </cell>
          <cell r="CB564">
            <v>-105.26472000000649</v>
          </cell>
          <cell r="CC564">
            <v>-117.93760000000475</v>
          </cell>
          <cell r="CD564">
            <v>-186.17410000000382</v>
          </cell>
          <cell r="CE564">
            <v>-1627.3270410001278</v>
          </cell>
          <cell r="CF564">
            <v>109.05089999998745</v>
          </cell>
          <cell r="CG564">
            <v>-386.92219000001205</v>
          </cell>
          <cell r="CH564">
            <v>-304.47130000003381</v>
          </cell>
          <cell r="CI564">
            <v>-397.31559999997262</v>
          </cell>
          <cell r="CJ564">
            <v>-545.07049999997253</v>
          </cell>
          <cell r="CK564">
            <v>-227.26215100003174</v>
          </cell>
          <cell r="CL564">
            <v>-102.24663999999757</v>
          </cell>
          <cell r="CM564">
            <v>1.0404100000450853</v>
          </cell>
          <cell r="CN564">
            <v>169.73814000000129</v>
          </cell>
          <cell r="CO564">
            <v>-74.546229999978095</v>
          </cell>
          <cell r="CP564">
            <v>-97.947380000026897</v>
          </cell>
          <cell r="CQ564">
            <v>228.62550000002375</v>
          </cell>
          <cell r="CR564">
            <v>-1412.2250759999733</v>
          </cell>
          <cell r="CS564">
            <v>-36.298999999999069</v>
          </cell>
          <cell r="CT564">
            <v>-84.175799999997253</v>
          </cell>
          <cell r="CU564">
            <v>-355.38407000002917</v>
          </cell>
          <cell r="CV564">
            <v>-173.375</v>
          </cell>
          <cell r="CW564">
            <v>-353.91300000002957</v>
          </cell>
          <cell r="CX564">
            <v>151.68021999998018</v>
          </cell>
          <cell r="CY564">
            <v>-107.66535000002477</v>
          </cell>
          <cell r="CZ564">
            <v>-61.790999999997439</v>
          </cell>
          <cell r="DA564">
            <v>-7.9061799999908544</v>
          </cell>
          <cell r="DB564">
            <v>-170.04660599998897</v>
          </cell>
          <cell r="DC564">
            <v>-108.42518999997992</v>
          </cell>
          <cell r="DD564">
            <v>-104.92410000000382</v>
          </cell>
          <cell r="DE564">
            <v>-2423.3140389299951</v>
          </cell>
          <cell r="DF564">
            <v>-294.5941429999948</v>
          </cell>
          <cell r="DG564">
            <v>-202.25090000001364</v>
          </cell>
          <cell r="DH564">
            <v>-217.84899999992922</v>
          </cell>
          <cell r="DI564">
            <v>-303.31049999999232</v>
          </cell>
          <cell r="DJ564">
            <v>-199.9890000000014</v>
          </cell>
          <cell r="DK564">
            <v>-226.37661000000662</v>
          </cell>
          <cell r="DL564">
            <v>-124.08988999997382</v>
          </cell>
          <cell r="DM564">
            <v>-234.63354000003892</v>
          </cell>
          <cell r="DN564">
            <v>29.316405999983544</v>
          </cell>
          <cell r="DO564">
            <v>-92.613361929979874</v>
          </cell>
          <cell r="DP564">
            <v>-379.00910000002477</v>
          </cell>
          <cell r="DQ564">
            <v>-177.91440000000875</v>
          </cell>
          <cell r="DR564">
            <v>0</v>
          </cell>
          <cell r="DS564">
            <v>0</v>
          </cell>
          <cell r="DT564">
            <v>0</v>
          </cell>
          <cell r="DU564">
            <v>0</v>
          </cell>
          <cell r="DV564">
            <v>0</v>
          </cell>
          <cell r="DW564">
            <v>0</v>
          </cell>
          <cell r="DX564">
            <v>0</v>
          </cell>
          <cell r="DY564">
            <v>0</v>
          </cell>
          <cell r="DZ564">
            <v>0</v>
          </cell>
          <cell r="EA564">
            <v>0</v>
          </cell>
          <cell r="EB564">
            <v>0</v>
          </cell>
          <cell r="EC564">
            <v>0</v>
          </cell>
          <cell r="ED564">
            <v>0</v>
          </cell>
        </row>
        <row r="566">
          <cell r="F566">
            <v>1504.9777431919938</v>
          </cell>
          <cell r="G566">
            <v>1370.2213572700275</v>
          </cell>
          <cell r="H566">
            <v>1740.8350424221717</v>
          </cell>
          <cell r="I566">
            <v>2128.1303524251562</v>
          </cell>
          <cell r="J566">
            <v>2890.2319909640355</v>
          </cell>
          <cell r="K566">
            <v>2658.2725000650389</v>
          </cell>
          <cell r="L566">
            <v>2982.1854801499285</v>
          </cell>
          <cell r="M566">
            <v>2694.6490581218386</v>
          </cell>
          <cell r="N566">
            <v>2570.3560179399792</v>
          </cell>
          <cell r="O566">
            <v>2021.5599524101708</v>
          </cell>
          <cell r="P566">
            <v>1869.5453497299459</v>
          </cell>
          <cell r="Q566">
            <v>1087.1313358150655</v>
          </cell>
          <cell r="R566">
            <v>24297.410462267697</v>
          </cell>
          <cell r="S566">
            <v>1371.6025466530118</v>
          </cell>
          <cell r="T566">
            <v>1504.9162203598535</v>
          </cell>
          <cell r="U566">
            <v>1816.5934961300809</v>
          </cell>
          <cell r="V566">
            <v>1850.1508642291883</v>
          </cell>
          <cell r="W566">
            <v>2586.3083016939927</v>
          </cell>
          <cell r="X566">
            <v>2655.2797372009372</v>
          </cell>
          <cell r="Y566">
            <v>2967.9164627561113</v>
          </cell>
          <cell r="Z566">
            <v>2660.2249875660054</v>
          </cell>
          <cell r="AA566">
            <v>2442.2991030700505</v>
          </cell>
          <cell r="AB566">
            <v>1992.1399816231569</v>
          </cell>
          <cell r="AC566">
            <v>1376.6144044899847</v>
          </cell>
          <cell r="AD566">
            <v>1073.3643564919475</v>
          </cell>
          <cell r="AE566">
            <v>23481.674705607817</v>
          </cell>
          <cell r="AF566">
            <v>1421.8020044830628</v>
          </cell>
          <cell r="AG566">
            <v>1317.9306899860967</v>
          </cell>
          <cell r="AH566">
            <v>1565.9895953931846</v>
          </cell>
          <cell r="AI566">
            <v>1945.9365288336994</v>
          </cell>
          <cell r="AJ566">
            <v>2498.0312279269565</v>
          </cell>
          <cell r="AK566">
            <v>2604.2031469318317</v>
          </cell>
          <cell r="AL566">
            <v>2838.9104207271012</v>
          </cell>
          <cell r="AM566">
            <v>2634.6985830101185</v>
          </cell>
          <cell r="AN566">
            <v>2450.0674972098786</v>
          </cell>
          <cell r="AO566">
            <v>1870.2668693710584</v>
          </cell>
          <cell r="AP566">
            <v>1432.1588386299554</v>
          </cell>
          <cell r="AQ566">
            <v>901.67930310696829</v>
          </cell>
          <cell r="AR566">
            <v>23136.335426369682</v>
          </cell>
          <cell r="AS566">
            <v>1399.6352145879064</v>
          </cell>
          <cell r="AT566">
            <v>1136.3889924299438</v>
          </cell>
          <cell r="AU566">
            <v>1606.4755896190181</v>
          </cell>
          <cell r="AV566">
            <v>1726.9458986349637</v>
          </cell>
          <cell r="AW566">
            <v>2472.448821285856</v>
          </cell>
          <cell r="AX566">
            <v>2705.7573041588767</v>
          </cell>
          <cell r="AY566">
            <v>2918.1791785169626</v>
          </cell>
          <cell r="AZ566">
            <v>2553.2009330129949</v>
          </cell>
          <cell r="BA566">
            <v>2469.9159411301371</v>
          </cell>
          <cell r="BB566">
            <v>1944.4670921870274</v>
          </cell>
          <cell r="BC566">
            <v>1313.4350255999016</v>
          </cell>
          <cell r="BD566">
            <v>889.48543520597741</v>
          </cell>
          <cell r="BE566">
            <v>24415.748506436124</v>
          </cell>
          <cell r="BF566">
            <v>1490.5949701770442</v>
          </cell>
          <cell r="BG566">
            <v>1368.9922693700064</v>
          </cell>
          <cell r="BH566">
            <v>1634.1786557289306</v>
          </cell>
          <cell r="BI566">
            <v>2035.4211454348406</v>
          </cell>
          <cell r="BJ566">
            <v>2804.2238468360156</v>
          </cell>
          <cell r="BK566">
            <v>2707.8977375021204</v>
          </cell>
          <cell r="BL566">
            <v>2910.7210060950601</v>
          </cell>
          <cell r="BM566">
            <v>2667.7834285539575</v>
          </cell>
          <cell r="BN566">
            <v>2417.2456369099673</v>
          </cell>
          <cell r="BO566">
            <v>2087.0272991769016</v>
          </cell>
          <cell r="BP566">
            <v>1386.3130982799921</v>
          </cell>
          <cell r="BQ566">
            <v>905.34941237210296</v>
          </cell>
          <cell r="BR566">
            <v>24126.587656926364</v>
          </cell>
          <cell r="BS566">
            <v>1328.366974723991</v>
          </cell>
          <cell r="BT566">
            <v>1465.710693870089</v>
          </cell>
          <cell r="BU566">
            <v>1602.8380223499844</v>
          </cell>
          <cell r="BV566">
            <v>1835.7038893798599</v>
          </cell>
          <cell r="BW566">
            <v>2980.4572793099796</v>
          </cell>
          <cell r="BX566">
            <v>2558.0315149899106</v>
          </cell>
          <cell r="BY566">
            <v>2958.7742781979032</v>
          </cell>
          <cell r="BZ566">
            <v>2647.3653078399366</v>
          </cell>
          <cell r="CA566">
            <v>2465.7609946898883</v>
          </cell>
          <cell r="CB566">
            <v>2006.5453090720112</v>
          </cell>
          <cell r="CC566">
            <v>1387.3450182699598</v>
          </cell>
          <cell r="CD566">
            <v>889.68837423098739</v>
          </cell>
          <cell r="CE566">
            <v>24310.296163700521</v>
          </cell>
          <cell r="CF566">
            <v>1545.8315537539311</v>
          </cell>
          <cell r="CG566">
            <v>1084.544770759996</v>
          </cell>
          <cell r="CH566">
            <v>1623.1239320909372</v>
          </cell>
          <cell r="CI566">
            <v>1912.2103074360639</v>
          </cell>
          <cell r="CJ566">
            <v>2519.8927127800416</v>
          </cell>
          <cell r="CK566">
            <v>2661.4703694130294</v>
          </cell>
          <cell r="CL566">
            <v>2859.348437431152</v>
          </cell>
          <cell r="CM566">
            <v>2656.3403323979583</v>
          </cell>
          <cell r="CN566">
            <v>2703.9309500199161</v>
          </cell>
          <cell r="CO566">
            <v>2044.6853075780091</v>
          </cell>
          <cell r="CP566">
            <v>1399.808830839931</v>
          </cell>
          <cell r="CQ566">
            <v>1299.1086591979256</v>
          </cell>
          <cell r="CR566">
            <v>24271.198574279435</v>
          </cell>
          <cell r="CS566">
            <v>1393.2977499600383</v>
          </cell>
          <cell r="CT566">
            <v>1305.9136608799454</v>
          </cell>
          <cell r="CU566">
            <v>1588.4845046720002</v>
          </cell>
          <cell r="CV566">
            <v>2102.9114412219496</v>
          </cell>
          <cell r="CW566">
            <v>2701.7021531399805</v>
          </cell>
          <cell r="CX566">
            <v>3010.1752380119869</v>
          </cell>
          <cell r="CY566">
            <v>2815.9889202448539</v>
          </cell>
          <cell r="CZ566">
            <v>2584.7121831469121</v>
          </cell>
          <cell r="DA566">
            <v>2491.4921845999779</v>
          </cell>
          <cell r="DB566">
            <v>1934.4716612320044</v>
          </cell>
          <cell r="DC566">
            <v>1381.8422348000458</v>
          </cell>
          <cell r="DD566">
            <v>960.20664236898301</v>
          </cell>
          <cell r="DE566">
            <v>23116.085183834657</v>
          </cell>
          <cell r="DF566">
            <v>1127.8546217650292</v>
          </cell>
          <cell r="DG566">
            <v>1185.1481376999873</v>
          </cell>
          <cell r="DH566">
            <v>1714.0882112090476</v>
          </cell>
          <cell r="DI566">
            <v>1922.2467516810284</v>
          </cell>
          <cell r="DJ566">
            <v>2878.7967441059882</v>
          </cell>
          <cell r="DK566">
            <v>2631.3820484360331</v>
          </cell>
          <cell r="DL566">
            <v>2766.5719870810863</v>
          </cell>
          <cell r="DM566">
            <v>2398.9784149068873</v>
          </cell>
          <cell r="DN566">
            <v>2507.5687581400271</v>
          </cell>
          <cell r="DO566">
            <v>1997.7518312129541</v>
          </cell>
          <cell r="DP566">
            <v>1103.8069892699132</v>
          </cell>
          <cell r="DQ566">
            <v>881.89068832696648</v>
          </cell>
          <cell r="DR566">
            <v>0</v>
          </cell>
          <cell r="DS566">
            <v>0</v>
          </cell>
          <cell r="DT566">
            <v>0</v>
          </cell>
          <cell r="DU566">
            <v>0</v>
          </cell>
          <cell r="DV566">
            <v>0</v>
          </cell>
          <cell r="DW566">
            <v>0</v>
          </cell>
          <cell r="DX566">
            <v>0</v>
          </cell>
          <cell r="DY566">
            <v>0</v>
          </cell>
          <cell r="DZ566">
            <v>0</v>
          </cell>
          <cell r="EA566">
            <v>0</v>
          </cell>
          <cell r="EB566">
            <v>0</v>
          </cell>
          <cell r="EC566">
            <v>0</v>
          </cell>
          <cell r="ED566">
            <v>0</v>
          </cell>
        </row>
        <row r="569"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  <cell r="BZ569">
            <v>0</v>
          </cell>
          <cell r="CA569">
            <v>0</v>
          </cell>
          <cell r="CB569">
            <v>0</v>
          </cell>
          <cell r="CC569">
            <v>0</v>
          </cell>
          <cell r="CD569">
            <v>0</v>
          </cell>
          <cell r="CE569">
            <v>0</v>
          </cell>
          <cell r="CF569">
            <v>0</v>
          </cell>
          <cell r="CG569">
            <v>0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  <cell r="CU569">
            <v>0</v>
          </cell>
          <cell r="CV569">
            <v>0</v>
          </cell>
          <cell r="CW569">
            <v>0</v>
          </cell>
          <cell r="CX569">
            <v>0</v>
          </cell>
          <cell r="CY569">
            <v>0</v>
          </cell>
          <cell r="CZ569">
            <v>0</v>
          </cell>
          <cell r="DA569">
            <v>0</v>
          </cell>
          <cell r="DB569">
            <v>0</v>
          </cell>
          <cell r="DC569">
            <v>0</v>
          </cell>
          <cell r="DD569">
            <v>0</v>
          </cell>
          <cell r="DE569">
            <v>0</v>
          </cell>
          <cell r="DF569">
            <v>0</v>
          </cell>
          <cell r="DG569">
            <v>0</v>
          </cell>
          <cell r="DH569">
            <v>0</v>
          </cell>
          <cell r="DI569">
            <v>0</v>
          </cell>
          <cell r="DJ569">
            <v>0</v>
          </cell>
          <cell r="DK569">
            <v>0</v>
          </cell>
          <cell r="DL569">
            <v>0</v>
          </cell>
          <cell r="DM569">
            <v>0</v>
          </cell>
          <cell r="DN569">
            <v>0</v>
          </cell>
          <cell r="DO569">
            <v>0</v>
          </cell>
          <cell r="DP569">
            <v>0</v>
          </cell>
          <cell r="DQ569">
            <v>0</v>
          </cell>
          <cell r="DR569">
            <v>0</v>
          </cell>
          <cell r="DS569">
            <v>0</v>
          </cell>
          <cell r="DT569">
            <v>0</v>
          </cell>
          <cell r="DU569">
            <v>0</v>
          </cell>
          <cell r="DV569">
            <v>0</v>
          </cell>
          <cell r="DW569">
            <v>0</v>
          </cell>
          <cell r="DX569">
            <v>0</v>
          </cell>
          <cell r="DY569">
            <v>0</v>
          </cell>
          <cell r="DZ569">
            <v>0</v>
          </cell>
          <cell r="EA569">
            <v>0</v>
          </cell>
          <cell r="EB569">
            <v>0</v>
          </cell>
          <cell r="EC569">
            <v>0</v>
          </cell>
          <cell r="ED569">
            <v>0</v>
          </cell>
        </row>
        <row r="570"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0</v>
          </cell>
          <cell r="BZ570">
            <v>0</v>
          </cell>
          <cell r="CA570">
            <v>0</v>
          </cell>
          <cell r="CB570">
            <v>0</v>
          </cell>
          <cell r="CC570">
            <v>0</v>
          </cell>
          <cell r="CD570">
            <v>0</v>
          </cell>
          <cell r="CE570">
            <v>0</v>
          </cell>
          <cell r="CF570">
            <v>0</v>
          </cell>
          <cell r="CG570">
            <v>0</v>
          </cell>
          <cell r="CH570">
            <v>0</v>
          </cell>
          <cell r="CI570">
            <v>0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P570">
            <v>0</v>
          </cell>
          <cell r="CQ570">
            <v>0</v>
          </cell>
          <cell r="CR570">
            <v>0</v>
          </cell>
          <cell r="CS570">
            <v>0</v>
          </cell>
          <cell r="CT570">
            <v>0</v>
          </cell>
          <cell r="CU570">
            <v>0</v>
          </cell>
          <cell r="CV570">
            <v>0</v>
          </cell>
          <cell r="CW570">
            <v>0</v>
          </cell>
          <cell r="CX570">
            <v>0</v>
          </cell>
          <cell r="CY570">
            <v>0</v>
          </cell>
          <cell r="CZ570">
            <v>0</v>
          </cell>
          <cell r="DA570">
            <v>0</v>
          </cell>
          <cell r="DB570">
            <v>0</v>
          </cell>
          <cell r="DC570">
            <v>0</v>
          </cell>
          <cell r="DD570">
            <v>0</v>
          </cell>
          <cell r="DE570">
            <v>0</v>
          </cell>
          <cell r="DF570">
            <v>0</v>
          </cell>
          <cell r="DG570">
            <v>0</v>
          </cell>
          <cell r="DH570">
            <v>0</v>
          </cell>
          <cell r="DI570">
            <v>0</v>
          </cell>
          <cell r="DJ570">
            <v>0</v>
          </cell>
          <cell r="DK570">
            <v>0</v>
          </cell>
          <cell r="DL570">
            <v>0</v>
          </cell>
          <cell r="DM570">
            <v>0</v>
          </cell>
          <cell r="DN570">
            <v>0</v>
          </cell>
          <cell r="DO570">
            <v>0</v>
          </cell>
          <cell r="DP570">
            <v>0</v>
          </cell>
          <cell r="DQ570">
            <v>0</v>
          </cell>
          <cell r="DR570">
            <v>0</v>
          </cell>
          <cell r="DS570">
            <v>0</v>
          </cell>
          <cell r="DT570">
            <v>0</v>
          </cell>
          <cell r="DU570">
            <v>0</v>
          </cell>
          <cell r="DV570">
            <v>0</v>
          </cell>
          <cell r="DW570">
            <v>0</v>
          </cell>
          <cell r="DX570">
            <v>0</v>
          </cell>
          <cell r="DY570">
            <v>0</v>
          </cell>
          <cell r="DZ570">
            <v>0</v>
          </cell>
          <cell r="EA570">
            <v>0</v>
          </cell>
          <cell r="EB570">
            <v>0</v>
          </cell>
          <cell r="EC570">
            <v>0</v>
          </cell>
          <cell r="ED570">
            <v>0</v>
          </cell>
        </row>
        <row r="571"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  <cell r="BZ571">
            <v>0</v>
          </cell>
          <cell r="CA571">
            <v>0</v>
          </cell>
          <cell r="CB571">
            <v>0</v>
          </cell>
          <cell r="CC571">
            <v>0</v>
          </cell>
          <cell r="CD571">
            <v>0</v>
          </cell>
          <cell r="CE571">
            <v>0</v>
          </cell>
          <cell r="CF571">
            <v>0</v>
          </cell>
          <cell r="CG571">
            <v>0</v>
          </cell>
          <cell r="CH571">
            <v>0</v>
          </cell>
          <cell r="CI571">
            <v>0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P571">
            <v>0</v>
          </cell>
          <cell r="CQ571">
            <v>0</v>
          </cell>
          <cell r="CR571">
            <v>0</v>
          </cell>
          <cell r="CS571">
            <v>0</v>
          </cell>
          <cell r="CT571">
            <v>0</v>
          </cell>
          <cell r="CU571">
            <v>0</v>
          </cell>
          <cell r="CV571">
            <v>0</v>
          </cell>
          <cell r="CW571">
            <v>0</v>
          </cell>
          <cell r="CX571">
            <v>0</v>
          </cell>
          <cell r="CY571">
            <v>0</v>
          </cell>
          <cell r="CZ571">
            <v>0</v>
          </cell>
          <cell r="DA571">
            <v>0</v>
          </cell>
          <cell r="DB571">
            <v>0</v>
          </cell>
          <cell r="DC571">
            <v>0</v>
          </cell>
          <cell r="DD571">
            <v>0</v>
          </cell>
          <cell r="DE571">
            <v>0</v>
          </cell>
          <cell r="DF571">
            <v>0</v>
          </cell>
          <cell r="DG571">
            <v>0</v>
          </cell>
          <cell r="DH571">
            <v>0</v>
          </cell>
          <cell r="DI571">
            <v>0</v>
          </cell>
          <cell r="DJ571">
            <v>0</v>
          </cell>
          <cell r="DK571">
            <v>0</v>
          </cell>
          <cell r="DL571">
            <v>0</v>
          </cell>
          <cell r="DM571">
            <v>0</v>
          </cell>
          <cell r="DN571">
            <v>0</v>
          </cell>
          <cell r="DO571">
            <v>0</v>
          </cell>
          <cell r="DP571">
            <v>0</v>
          </cell>
          <cell r="DQ571">
            <v>0</v>
          </cell>
          <cell r="DR571">
            <v>0</v>
          </cell>
          <cell r="DS571">
            <v>0</v>
          </cell>
          <cell r="DT571">
            <v>0</v>
          </cell>
          <cell r="DU571">
            <v>0</v>
          </cell>
          <cell r="DV571">
            <v>0</v>
          </cell>
          <cell r="DW571">
            <v>0</v>
          </cell>
          <cell r="DX571">
            <v>0</v>
          </cell>
          <cell r="DY571">
            <v>0</v>
          </cell>
          <cell r="DZ571">
            <v>0</v>
          </cell>
          <cell r="EA571">
            <v>0</v>
          </cell>
          <cell r="EB571">
            <v>0</v>
          </cell>
          <cell r="EC571">
            <v>0</v>
          </cell>
          <cell r="ED571">
            <v>0</v>
          </cell>
        </row>
        <row r="572"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  <cell r="BY572">
            <v>0</v>
          </cell>
          <cell r="BZ572">
            <v>0</v>
          </cell>
          <cell r="CA572">
            <v>0</v>
          </cell>
          <cell r="CB572">
            <v>0</v>
          </cell>
          <cell r="CC572">
            <v>0</v>
          </cell>
          <cell r="CD572">
            <v>0</v>
          </cell>
          <cell r="CE572">
            <v>0</v>
          </cell>
          <cell r="CF572">
            <v>0</v>
          </cell>
          <cell r="CG572">
            <v>0</v>
          </cell>
          <cell r="CH572">
            <v>0</v>
          </cell>
          <cell r="CI572">
            <v>0</v>
          </cell>
          <cell r="CJ572">
            <v>0</v>
          </cell>
          <cell r="CK572">
            <v>0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P572">
            <v>0</v>
          </cell>
          <cell r="CQ572">
            <v>0</v>
          </cell>
          <cell r="CR572">
            <v>0</v>
          </cell>
          <cell r="CS572">
            <v>0</v>
          </cell>
          <cell r="CT572">
            <v>0</v>
          </cell>
          <cell r="CU572">
            <v>0</v>
          </cell>
          <cell r="CV572">
            <v>0</v>
          </cell>
          <cell r="CW572">
            <v>0</v>
          </cell>
          <cell r="CX572">
            <v>0</v>
          </cell>
          <cell r="CY572">
            <v>0</v>
          </cell>
          <cell r="CZ572">
            <v>0</v>
          </cell>
          <cell r="DA572">
            <v>0</v>
          </cell>
          <cell r="DB572">
            <v>0</v>
          </cell>
          <cell r="DC572">
            <v>0</v>
          </cell>
          <cell r="DD572">
            <v>0</v>
          </cell>
          <cell r="DE572">
            <v>0</v>
          </cell>
          <cell r="DF572">
            <v>0</v>
          </cell>
          <cell r="DG572">
            <v>0</v>
          </cell>
          <cell r="DH572">
            <v>0</v>
          </cell>
          <cell r="DI572">
            <v>0</v>
          </cell>
          <cell r="DJ572">
            <v>0</v>
          </cell>
          <cell r="DK572">
            <v>0</v>
          </cell>
          <cell r="DL572">
            <v>0</v>
          </cell>
          <cell r="DM572">
            <v>0</v>
          </cell>
          <cell r="DN572">
            <v>0</v>
          </cell>
          <cell r="DO572">
            <v>0</v>
          </cell>
          <cell r="DP572">
            <v>0</v>
          </cell>
          <cell r="DQ572">
            <v>0</v>
          </cell>
          <cell r="DR572">
            <v>0</v>
          </cell>
          <cell r="DS572">
            <v>0</v>
          </cell>
          <cell r="DT572">
            <v>0</v>
          </cell>
          <cell r="DU572">
            <v>0</v>
          </cell>
          <cell r="DV572">
            <v>0</v>
          </cell>
          <cell r="DW572">
            <v>0</v>
          </cell>
          <cell r="DX572">
            <v>0</v>
          </cell>
          <cell r="DY572">
            <v>0</v>
          </cell>
          <cell r="DZ572">
            <v>0</v>
          </cell>
          <cell r="EA572">
            <v>0</v>
          </cell>
          <cell r="EB572">
            <v>0</v>
          </cell>
          <cell r="EC572">
            <v>0</v>
          </cell>
          <cell r="ED572">
            <v>0</v>
          </cell>
        </row>
        <row r="573">
          <cell r="F573">
            <v>-28.672919999997248</v>
          </cell>
          <cell r="G573">
            <v>1.2397429999982705</v>
          </cell>
          <cell r="H573">
            <v>-1.4100949999992736</v>
          </cell>
          <cell r="I573">
            <v>1.5208200000051875</v>
          </cell>
          <cell r="J573">
            <v>-23.960181999995257</v>
          </cell>
          <cell r="K573">
            <v>-5.1202369999955408</v>
          </cell>
          <cell r="L573">
            <v>-4.8818850000025122</v>
          </cell>
          <cell r="M573">
            <v>-3.7438360000087414</v>
          </cell>
          <cell r="N573">
            <v>-6.8848279999947408</v>
          </cell>
          <cell r="O573">
            <v>-0.26825699999608332</v>
          </cell>
          <cell r="P573">
            <v>-1.3364670000009937</v>
          </cell>
          <cell r="Q573">
            <v>-10.433682999995654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  <cell r="BZ573">
            <v>0</v>
          </cell>
          <cell r="CA573">
            <v>0</v>
          </cell>
          <cell r="CB573">
            <v>0</v>
          </cell>
          <cell r="CC573">
            <v>0</v>
          </cell>
          <cell r="CD573">
            <v>0</v>
          </cell>
          <cell r="CE573">
            <v>0</v>
          </cell>
          <cell r="CF573">
            <v>0</v>
          </cell>
          <cell r="CG573">
            <v>0</v>
          </cell>
          <cell r="CH573">
            <v>0</v>
          </cell>
          <cell r="CI573">
            <v>0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P573">
            <v>0</v>
          </cell>
          <cell r="CQ573">
            <v>0</v>
          </cell>
          <cell r="CR573">
            <v>0</v>
          </cell>
          <cell r="CS573">
            <v>0</v>
          </cell>
          <cell r="CT573">
            <v>0</v>
          </cell>
          <cell r="CU573">
            <v>0</v>
          </cell>
          <cell r="CV573">
            <v>0</v>
          </cell>
          <cell r="CW573">
            <v>0</v>
          </cell>
          <cell r="CX573">
            <v>0</v>
          </cell>
          <cell r="CY573">
            <v>0</v>
          </cell>
          <cell r="CZ573">
            <v>0</v>
          </cell>
          <cell r="DA573">
            <v>0</v>
          </cell>
          <cell r="DB573">
            <v>0</v>
          </cell>
          <cell r="DC573">
            <v>0</v>
          </cell>
          <cell r="DD573">
            <v>0</v>
          </cell>
          <cell r="DE573">
            <v>0</v>
          </cell>
          <cell r="DF573">
            <v>0</v>
          </cell>
          <cell r="DG573">
            <v>0</v>
          </cell>
          <cell r="DH573">
            <v>0</v>
          </cell>
          <cell r="DI573">
            <v>0</v>
          </cell>
          <cell r="DJ573">
            <v>0</v>
          </cell>
          <cell r="DK573">
            <v>0</v>
          </cell>
          <cell r="DL573">
            <v>0</v>
          </cell>
          <cell r="DM573">
            <v>0</v>
          </cell>
          <cell r="DN573">
            <v>0</v>
          </cell>
          <cell r="DO573">
            <v>0</v>
          </cell>
          <cell r="DP573">
            <v>0</v>
          </cell>
          <cell r="DQ573">
            <v>0</v>
          </cell>
          <cell r="DR573">
            <v>0</v>
          </cell>
          <cell r="DS573">
            <v>0</v>
          </cell>
          <cell r="DT573">
            <v>0</v>
          </cell>
          <cell r="DU573">
            <v>0</v>
          </cell>
          <cell r="DV573">
            <v>0</v>
          </cell>
          <cell r="DW573">
            <v>0</v>
          </cell>
          <cell r="DX573">
            <v>0</v>
          </cell>
          <cell r="DY573">
            <v>0</v>
          </cell>
          <cell r="DZ573">
            <v>0</v>
          </cell>
          <cell r="EA573">
            <v>0</v>
          </cell>
          <cell r="EB573">
            <v>0</v>
          </cell>
          <cell r="EC573">
            <v>0</v>
          </cell>
          <cell r="ED573">
            <v>0</v>
          </cell>
        </row>
        <row r="574">
          <cell r="F574">
            <v>-361.39229699992575</v>
          </cell>
          <cell r="G574">
            <v>-82.469213999982458</v>
          </cell>
          <cell r="H574">
            <v>-170.6616380000487</v>
          </cell>
          <cell r="I574">
            <v>-148.58205799991265</v>
          </cell>
          <cell r="J574">
            <v>-361.24004299996886</v>
          </cell>
          <cell r="K574">
            <v>-270.28072000003885</v>
          </cell>
          <cell r="L574">
            <v>-306.71646700007841</v>
          </cell>
          <cell r="M574">
            <v>-10.98996600008104</v>
          </cell>
          <cell r="N574">
            <v>-489.97888499998953</v>
          </cell>
          <cell r="O574">
            <v>-372.78452700003982</v>
          </cell>
          <cell r="P574">
            <v>-180.17957600008231</v>
          </cell>
          <cell r="Q574">
            <v>-49.680812999955378</v>
          </cell>
          <cell r="R574">
            <v>-2849.6172160003334</v>
          </cell>
          <cell r="S574">
            <v>-255.3886750000529</v>
          </cell>
          <cell r="T574">
            <v>-170.01498300000094</v>
          </cell>
          <cell r="U574">
            <v>-162.81452499999432</v>
          </cell>
          <cell r="V574">
            <v>-96.311633999983314</v>
          </cell>
          <cell r="W574">
            <v>-221.73145199997816</v>
          </cell>
          <cell r="X574">
            <v>-492.77072199992836</v>
          </cell>
          <cell r="Y574">
            <v>-221.57536800007802</v>
          </cell>
          <cell r="Z574">
            <v>-293.26319600001443</v>
          </cell>
          <cell r="AA574">
            <v>-457.84779599984176</v>
          </cell>
          <cell r="AB574">
            <v>-162.01467499998398</v>
          </cell>
          <cell r="AC574">
            <v>-193.55919700011145</v>
          </cell>
          <cell r="AD574">
            <v>-122.32499300001655</v>
          </cell>
          <cell r="AE574">
            <v>-2530.9615929992869</v>
          </cell>
          <cell r="AF574">
            <v>-255.80963300005533</v>
          </cell>
          <cell r="AG574">
            <v>-95.174329999950714</v>
          </cell>
          <cell r="AH574">
            <v>-117.4528800000553</v>
          </cell>
          <cell r="AI574">
            <v>-152.1125100000063</v>
          </cell>
          <cell r="AJ574">
            <v>-232.44775499997195</v>
          </cell>
          <cell r="AK574">
            <v>-330.84599000005983</v>
          </cell>
          <cell r="AL574">
            <v>-190.55122000002302</v>
          </cell>
          <cell r="AM574">
            <v>-265.00036900001578</v>
          </cell>
          <cell r="AN574">
            <v>-393.62484499998391</v>
          </cell>
          <cell r="AO574">
            <v>-113.61963699990883</v>
          </cell>
          <cell r="AP574">
            <v>-234.28879899985623</v>
          </cell>
          <cell r="AQ574">
            <v>-150.03362499992363</v>
          </cell>
          <cell r="AR574">
            <v>-2899.9790319986641</v>
          </cell>
          <cell r="AS574">
            <v>-325.30015000002459</v>
          </cell>
          <cell r="AT574">
            <v>-85.522297000046819</v>
          </cell>
          <cell r="AU574">
            <v>-53.043238000012934</v>
          </cell>
          <cell r="AV574">
            <v>-127.95577300002333</v>
          </cell>
          <cell r="AW574">
            <v>-143.55231300002197</v>
          </cell>
          <cell r="AX574">
            <v>-341.94409500004258</v>
          </cell>
          <cell r="AY574">
            <v>-274.49444400006905</v>
          </cell>
          <cell r="AZ574">
            <v>-284.78806599997915</v>
          </cell>
          <cell r="BA574">
            <v>-639.02767199999653</v>
          </cell>
          <cell r="BB574">
            <v>-298.39358099992387</v>
          </cell>
          <cell r="BC574">
            <v>-147.85693399992306</v>
          </cell>
          <cell r="BD574">
            <v>-178.10046899993904</v>
          </cell>
          <cell r="BE574">
            <v>-2803.8743420010433</v>
          </cell>
          <cell r="BF574">
            <v>-234.02186300000176</v>
          </cell>
          <cell r="BG574">
            <v>-107.67566800001077</v>
          </cell>
          <cell r="BH574">
            <v>-188.25834099994972</v>
          </cell>
          <cell r="BI574">
            <v>-52.394493999949191</v>
          </cell>
          <cell r="BJ574">
            <v>-235.89447399997152</v>
          </cell>
          <cell r="BK574">
            <v>-495.87897999992128</v>
          </cell>
          <cell r="BL574">
            <v>-234.79212799994275</v>
          </cell>
          <cell r="BM574">
            <v>-271.66206200001761</v>
          </cell>
          <cell r="BN574">
            <v>-453.72670999995898</v>
          </cell>
          <cell r="BO574">
            <v>-271.96613400010392</v>
          </cell>
          <cell r="BP574">
            <v>-155.22583999997005</v>
          </cell>
          <cell r="BQ574">
            <v>-102.37764800002333</v>
          </cell>
          <cell r="BR574">
            <v>-3386.8135889992118</v>
          </cell>
          <cell r="BS574">
            <v>-232.8785579999676</v>
          </cell>
          <cell r="BT574">
            <v>-196.63896000001114</v>
          </cell>
          <cell r="BU574">
            <v>-116.57384699996328</v>
          </cell>
          <cell r="BV574">
            <v>-122.68343400000595</v>
          </cell>
          <cell r="BW574">
            <v>-552.5546949999989</v>
          </cell>
          <cell r="BX574">
            <v>-528.03957000002265</v>
          </cell>
          <cell r="BY574">
            <v>-191.63888400001451</v>
          </cell>
          <cell r="BZ574">
            <v>-303.94970899994951</v>
          </cell>
          <cell r="CA574">
            <v>-607.22267499996815</v>
          </cell>
          <cell r="CB574">
            <v>-323.43765199999325</v>
          </cell>
          <cell r="CC574">
            <v>-153.53369099996053</v>
          </cell>
          <cell r="CD574">
            <v>-57.661913999938406</v>
          </cell>
          <cell r="CE574">
            <v>-2880.5693970005959</v>
          </cell>
          <cell r="CF574">
            <v>-229.94445199996699</v>
          </cell>
          <cell r="CG574">
            <v>-184.67079099989496</v>
          </cell>
          <cell r="CH574">
            <v>-217.17782500002068</v>
          </cell>
          <cell r="CI574">
            <v>-131.38405200000852</v>
          </cell>
          <cell r="CJ574">
            <v>-280.53490999998758</v>
          </cell>
          <cell r="CK574">
            <v>-418.800270000007</v>
          </cell>
          <cell r="CL574">
            <v>-140.75954000011552</v>
          </cell>
          <cell r="CM574">
            <v>-132.84236599993892</v>
          </cell>
          <cell r="CN574">
            <v>-500.3641859999625</v>
          </cell>
          <cell r="CO574">
            <v>-257.11496199993417</v>
          </cell>
          <cell r="CP574">
            <v>-240.40494499995839</v>
          </cell>
          <cell r="CQ574">
            <v>-146.571098000044</v>
          </cell>
          <cell r="CR574">
            <v>-3515.9922950007021</v>
          </cell>
          <cell r="CS574">
            <v>-396.90948199992999</v>
          </cell>
          <cell r="CT574">
            <v>-197.70960100006778</v>
          </cell>
          <cell r="CU574">
            <v>-83.265541000058874</v>
          </cell>
          <cell r="CV574">
            <v>-178.62495899997884</v>
          </cell>
          <cell r="CW574">
            <v>-238.60373600001913</v>
          </cell>
          <cell r="CX574">
            <v>-613.07502999994904</v>
          </cell>
          <cell r="CY574">
            <v>-386.42210899991915</v>
          </cell>
          <cell r="CZ574">
            <v>-289.83828999986872</v>
          </cell>
          <cell r="DA574">
            <v>-460.99124000000302</v>
          </cell>
          <cell r="DB574">
            <v>-245.80404700001236</v>
          </cell>
          <cell r="DC574">
            <v>-205.82317900005728</v>
          </cell>
          <cell r="DD574">
            <v>-218.92508100008126</v>
          </cell>
          <cell r="DE574">
            <v>-3153.0059059988707</v>
          </cell>
          <cell r="DF574">
            <v>-385.70527700008824</v>
          </cell>
          <cell r="DG574">
            <v>-289.18311799992807</v>
          </cell>
          <cell r="DH574">
            <v>-162.22060899995267</v>
          </cell>
          <cell r="DI574">
            <v>-130.98433999996632</v>
          </cell>
          <cell r="DJ574">
            <v>-88.230003999953624</v>
          </cell>
          <cell r="DK574">
            <v>-295.87869699997827</v>
          </cell>
          <cell r="DL574">
            <v>-290.2739120000042</v>
          </cell>
          <cell r="DM574">
            <v>-204.14672200009227</v>
          </cell>
          <cell r="DN574">
            <v>-502.84658000001218</v>
          </cell>
          <cell r="DO574">
            <v>-433.5040619999636</v>
          </cell>
          <cell r="DP574">
            <v>-264.56246399995871</v>
          </cell>
          <cell r="DQ574">
            <v>-105.47012099996209</v>
          </cell>
          <cell r="DR574">
            <v>0</v>
          </cell>
          <cell r="DS574">
            <v>0</v>
          </cell>
          <cell r="DT574">
            <v>0</v>
          </cell>
          <cell r="DU574">
            <v>0</v>
          </cell>
          <cell r="DV574">
            <v>0</v>
          </cell>
          <cell r="DW574">
            <v>0</v>
          </cell>
          <cell r="DX574">
            <v>0</v>
          </cell>
          <cell r="DY574">
            <v>0</v>
          </cell>
          <cell r="DZ574">
            <v>0</v>
          </cell>
          <cell r="EA574">
            <v>0</v>
          </cell>
          <cell r="EB574">
            <v>0</v>
          </cell>
          <cell r="EC574">
            <v>0</v>
          </cell>
          <cell r="ED574">
            <v>0</v>
          </cell>
        </row>
        <row r="575">
          <cell r="F575">
            <v>-54.510316999978386</v>
          </cell>
          <cell r="G575">
            <v>-79.315950000018347</v>
          </cell>
          <cell r="H575">
            <v>-194.99243699992076</v>
          </cell>
          <cell r="I575">
            <v>-65.625949000008404</v>
          </cell>
          <cell r="J575">
            <v>-153.11229700001422</v>
          </cell>
          <cell r="K575">
            <v>-319.51866699999664</v>
          </cell>
          <cell r="L575">
            <v>-440.61651899991557</v>
          </cell>
          <cell r="M575">
            <v>-237.84645800001454</v>
          </cell>
          <cell r="N575">
            <v>-251.12870699999621</v>
          </cell>
          <cell r="O575">
            <v>-143.14413600007538</v>
          </cell>
          <cell r="P575">
            <v>-196.4164490000112</v>
          </cell>
          <cell r="Q575">
            <v>-56.085114000015892</v>
          </cell>
          <cell r="R575">
            <v>-1856.1371979992837</v>
          </cell>
          <cell r="S575">
            <v>-100.77113599999575</v>
          </cell>
          <cell r="T575">
            <v>-75.282391000073403</v>
          </cell>
          <cell r="U575">
            <v>-244.15823900001124</v>
          </cell>
          <cell r="V575">
            <v>-98.375066000036895</v>
          </cell>
          <cell r="W575">
            <v>-47.260972000076436</v>
          </cell>
          <cell r="X575">
            <v>-267.5958400000236</v>
          </cell>
          <cell r="Y575">
            <v>-167.58221399993636</v>
          </cell>
          <cell r="Z575">
            <v>-322.1086939999368</v>
          </cell>
          <cell r="AA575">
            <v>-266.5841739999596</v>
          </cell>
          <cell r="AB575">
            <v>-138.2417200000491</v>
          </cell>
          <cell r="AC575">
            <v>-53.536327000008896</v>
          </cell>
          <cell r="AD575">
            <v>-74.640424999990501</v>
          </cell>
          <cell r="AE575">
            <v>-1573.2598659992218</v>
          </cell>
          <cell r="AF575">
            <v>-62.370280999923125</v>
          </cell>
          <cell r="AG575">
            <v>-106.40261499996996</v>
          </cell>
          <cell r="AH575">
            <v>127.82373999996344</v>
          </cell>
          <cell r="AI575">
            <v>10.625900000042748</v>
          </cell>
          <cell r="AJ575">
            <v>-64.115480000036769</v>
          </cell>
          <cell r="AK575">
            <v>-240.57664800004568</v>
          </cell>
          <cell r="AL575">
            <v>-418.5921859999653</v>
          </cell>
          <cell r="AM575">
            <v>-352.08574099990074</v>
          </cell>
          <cell r="AN575">
            <v>-299.27218899998115</v>
          </cell>
          <cell r="AO575">
            <v>-79.968797000008635</v>
          </cell>
          <cell r="AP575">
            <v>-26.269220999907702</v>
          </cell>
          <cell r="AQ575">
            <v>-62.056348000012804</v>
          </cell>
          <cell r="AR575">
            <v>-2109.2915550004691</v>
          </cell>
          <cell r="AS575">
            <v>-62.984442999993917</v>
          </cell>
          <cell r="AT575">
            <v>-37.659248000010848</v>
          </cell>
          <cell r="AU575">
            <v>-152.88354199996684</v>
          </cell>
          <cell r="AV575">
            <v>109.06981299998006</v>
          </cell>
          <cell r="AW575">
            <v>40.760752999980468</v>
          </cell>
          <cell r="AX575">
            <v>-236.36830199998803</v>
          </cell>
          <cell r="AY575">
            <v>-800.86798300006194</v>
          </cell>
          <cell r="AZ575">
            <v>-424.56428599997889</v>
          </cell>
          <cell r="BA575">
            <v>-286.73805799998809</v>
          </cell>
          <cell r="BB575">
            <v>-107.3257979999762</v>
          </cell>
          <cell r="BC575">
            <v>-152.07509100000607</v>
          </cell>
          <cell r="BD575">
            <v>2.3446300000068732</v>
          </cell>
          <cell r="BE575">
            <v>-1739.6070850007236</v>
          </cell>
          <cell r="BF575">
            <v>-188.20014999998966</v>
          </cell>
          <cell r="BG575">
            <v>-71.597506000020076</v>
          </cell>
          <cell r="BH575">
            <v>-66.378772999974899</v>
          </cell>
          <cell r="BI575">
            <v>-14.509900000004563</v>
          </cell>
          <cell r="BJ575">
            <v>-4.4804470000090078</v>
          </cell>
          <cell r="BK575">
            <v>-233.42161999997916</v>
          </cell>
          <cell r="BL575">
            <v>-430.00015700003132</v>
          </cell>
          <cell r="BM575">
            <v>-315.73032899998361</v>
          </cell>
          <cell r="BN575">
            <v>-188.15898000000743</v>
          </cell>
          <cell r="BO575">
            <v>-50.182409000000916</v>
          </cell>
          <cell r="BP575">
            <v>-124.38549399998737</v>
          </cell>
          <cell r="BQ575">
            <v>-52.561319999978878</v>
          </cell>
          <cell r="BR575">
            <v>-2115.2487769993022</v>
          </cell>
          <cell r="BS575">
            <v>-188.69803099997807</v>
          </cell>
          <cell r="BT575">
            <v>-94.729261000058614</v>
          </cell>
          <cell r="BU575">
            <v>-147.80605399998603</v>
          </cell>
          <cell r="BV575">
            <v>-27.970712999987882</v>
          </cell>
          <cell r="BW575">
            <v>-100.98975299997255</v>
          </cell>
          <cell r="BX575">
            <v>-167.39019599999301</v>
          </cell>
          <cell r="BY575">
            <v>-545.67112700000871</v>
          </cell>
          <cell r="BZ575">
            <v>-278.16073899995536</v>
          </cell>
          <cell r="CA575">
            <v>-210.28934499999741</v>
          </cell>
          <cell r="CB575">
            <v>-173.85671800002456</v>
          </cell>
          <cell r="CC575">
            <v>-107.57200500008184</v>
          </cell>
          <cell r="CD575">
            <v>-72.114835000014864</v>
          </cell>
          <cell r="CE575">
            <v>-2393.4938130006194</v>
          </cell>
          <cell r="CF575">
            <v>-238.8265609999653</v>
          </cell>
          <cell r="CG575">
            <v>-140.91502199997194</v>
          </cell>
          <cell r="CH575">
            <v>19.569434000004549</v>
          </cell>
          <cell r="CI575">
            <v>-39.627312000025995</v>
          </cell>
          <cell r="CJ575">
            <v>-34.74065000002156</v>
          </cell>
          <cell r="CK575">
            <v>-237.17588900006376</v>
          </cell>
          <cell r="CL575">
            <v>-508.40590999997221</v>
          </cell>
          <cell r="CM575">
            <v>-332.89900400000624</v>
          </cell>
          <cell r="CN575">
            <v>-265.60856999998214</v>
          </cell>
          <cell r="CO575">
            <v>-125.60169999999925</v>
          </cell>
          <cell r="CP575">
            <v>-140.72327099996619</v>
          </cell>
          <cell r="CQ575">
            <v>-348.53935800003819</v>
          </cell>
          <cell r="CR575">
            <v>0</v>
          </cell>
          <cell r="CS575">
            <v>0</v>
          </cell>
          <cell r="CT575">
            <v>0</v>
          </cell>
          <cell r="CU575">
            <v>0</v>
          </cell>
          <cell r="CV575">
            <v>0</v>
          </cell>
          <cell r="CW575">
            <v>0</v>
          </cell>
          <cell r="CX575">
            <v>0</v>
          </cell>
          <cell r="CY575">
            <v>0</v>
          </cell>
          <cell r="CZ575">
            <v>0</v>
          </cell>
          <cell r="DA575">
            <v>0</v>
          </cell>
          <cell r="DB575">
            <v>0</v>
          </cell>
          <cell r="DC575">
            <v>0</v>
          </cell>
          <cell r="DD575">
            <v>0</v>
          </cell>
          <cell r="DE575">
            <v>0</v>
          </cell>
          <cell r="DF575">
            <v>0</v>
          </cell>
          <cell r="DG575">
            <v>0</v>
          </cell>
          <cell r="DH575">
            <v>0</v>
          </cell>
          <cell r="DI575">
            <v>0</v>
          </cell>
          <cell r="DJ575">
            <v>0</v>
          </cell>
          <cell r="DK575">
            <v>0</v>
          </cell>
          <cell r="DL575">
            <v>0</v>
          </cell>
          <cell r="DM575">
            <v>0</v>
          </cell>
          <cell r="DN575">
            <v>0</v>
          </cell>
          <cell r="DO575">
            <v>0</v>
          </cell>
          <cell r="DP575">
            <v>0</v>
          </cell>
          <cell r="DQ575">
            <v>0</v>
          </cell>
          <cell r="DR575">
            <v>0</v>
          </cell>
          <cell r="DS575">
            <v>0</v>
          </cell>
          <cell r="DT575">
            <v>0</v>
          </cell>
          <cell r="DU575">
            <v>0</v>
          </cell>
          <cell r="DV575">
            <v>0</v>
          </cell>
          <cell r="DW575">
            <v>0</v>
          </cell>
          <cell r="DX575">
            <v>0</v>
          </cell>
          <cell r="DY575">
            <v>0</v>
          </cell>
          <cell r="DZ575">
            <v>0</v>
          </cell>
          <cell r="EA575">
            <v>0</v>
          </cell>
          <cell r="EB575">
            <v>0</v>
          </cell>
          <cell r="EC575">
            <v>0</v>
          </cell>
          <cell r="ED575">
            <v>0</v>
          </cell>
        </row>
        <row r="576">
          <cell r="F576">
            <v>163.12550000008196</v>
          </cell>
          <cell r="G576">
            <v>-40.250189999991562</v>
          </cell>
          <cell r="H576">
            <v>-29.72954000000027</v>
          </cell>
          <cell r="I576">
            <v>-56.099079999985406</v>
          </cell>
          <cell r="J576">
            <v>-8.1114600000146311</v>
          </cell>
          <cell r="K576">
            <v>-54.237410000001546</v>
          </cell>
          <cell r="L576">
            <v>-177.34679999999935</v>
          </cell>
          <cell r="M576">
            <v>-217.60982999997213</v>
          </cell>
          <cell r="N576">
            <v>-17.805889999988722</v>
          </cell>
          <cell r="O576">
            <v>-41.397200000006706</v>
          </cell>
          <cell r="P576">
            <v>-140.83375000004889</v>
          </cell>
          <cell r="Q576">
            <v>-77.345279999950435</v>
          </cell>
          <cell r="R576">
            <v>-702.23317000037059</v>
          </cell>
          <cell r="S576">
            <v>-44.750040000013541</v>
          </cell>
          <cell r="T576">
            <v>94.661780000024009</v>
          </cell>
          <cell r="U576">
            <v>-63.158519999997225</v>
          </cell>
          <cell r="V576">
            <v>-43.166350000014063</v>
          </cell>
          <cell r="W576">
            <v>-29.500150000007125</v>
          </cell>
          <cell r="X576">
            <v>-34.493409999995492</v>
          </cell>
          <cell r="Y576">
            <v>-237.24475000001257</v>
          </cell>
          <cell r="Z576">
            <v>-160.98856999998679</v>
          </cell>
          <cell r="AA576">
            <v>-34.781270000035875</v>
          </cell>
          <cell r="AB576">
            <v>-26.567390000011073</v>
          </cell>
          <cell r="AC576">
            <v>-74.126380000030622</v>
          </cell>
          <cell r="AD576">
            <v>-48.11811999999918</v>
          </cell>
          <cell r="AE576">
            <v>-585.2339199995622</v>
          </cell>
          <cell r="AF576">
            <v>-81.519540000008419</v>
          </cell>
          <cell r="AG576">
            <v>-23.708719999995083</v>
          </cell>
          <cell r="AH576">
            <v>-23.108439999981783</v>
          </cell>
          <cell r="AI576">
            <v>-1.2056100000045262</v>
          </cell>
          <cell r="AJ576">
            <v>4.0383600000059232</v>
          </cell>
          <cell r="AK576">
            <v>-57.470889999996871</v>
          </cell>
          <cell r="AL576">
            <v>-182.64616000000387</v>
          </cell>
          <cell r="AM576">
            <v>-138.06205000006594</v>
          </cell>
          <cell r="AN576">
            <v>-2.2579799999948591</v>
          </cell>
          <cell r="AO576">
            <v>-21.818619999976363</v>
          </cell>
          <cell r="AP576">
            <v>-32.266300000017509</v>
          </cell>
          <cell r="AQ576">
            <v>-25.207969999930356</v>
          </cell>
          <cell r="AR576">
            <v>-545.80541000096127</v>
          </cell>
          <cell r="AS576">
            <v>-53.794230000057723</v>
          </cell>
          <cell r="AT576">
            <v>-104.10908000002382</v>
          </cell>
          <cell r="AU576">
            <v>-33.857170000002952</v>
          </cell>
          <cell r="AV576">
            <v>-1.8292900000233203</v>
          </cell>
          <cell r="AW576">
            <v>3.5682799999776762</v>
          </cell>
          <cell r="AX576">
            <v>-43.827019999996992</v>
          </cell>
          <cell r="AY576">
            <v>-12.008350000018254</v>
          </cell>
          <cell r="AZ576">
            <v>-53.924340000026859</v>
          </cell>
          <cell r="BA576">
            <v>-28.56738999998197</v>
          </cell>
          <cell r="BB576">
            <v>-22.067549999977928</v>
          </cell>
          <cell r="BC576">
            <v>-102.6836600000388</v>
          </cell>
          <cell r="BD576">
            <v>-92.705609999946319</v>
          </cell>
          <cell r="BE576">
            <v>-492.27333999983966</v>
          </cell>
          <cell r="BF576">
            <v>-123.74476000003051</v>
          </cell>
          <cell r="BG576">
            <v>-35.967479999992065</v>
          </cell>
          <cell r="BH576">
            <v>-26.927620000002207</v>
          </cell>
          <cell r="BI576">
            <v>-40.575929999991786</v>
          </cell>
          <cell r="BJ576">
            <v>-25.234559999982594</v>
          </cell>
          <cell r="BK576">
            <v>-11.868529999977909</v>
          </cell>
          <cell r="BL576">
            <v>-105.09914000006393</v>
          </cell>
          <cell r="BM576">
            <v>-122.14155000000028</v>
          </cell>
          <cell r="BN576">
            <v>9.4160200000333134</v>
          </cell>
          <cell r="BO576">
            <v>21.10720000002766</v>
          </cell>
          <cell r="BP576">
            <v>-65.104530000011437</v>
          </cell>
          <cell r="BQ576">
            <v>33.867540000006557</v>
          </cell>
          <cell r="BR576">
            <v>-613.88653999986127</v>
          </cell>
          <cell r="BS576">
            <v>-84.399340000003576</v>
          </cell>
          <cell r="BT576">
            <v>-38.93081000004895</v>
          </cell>
          <cell r="BU576">
            <v>-11.590480000013486</v>
          </cell>
          <cell r="BV576">
            <v>-5.6768100000044797</v>
          </cell>
          <cell r="BW576">
            <v>5.2651499999919906</v>
          </cell>
          <cell r="BX576">
            <v>-31.684559999965131</v>
          </cell>
          <cell r="BY576">
            <v>-215.90778000000864</v>
          </cell>
          <cell r="BZ576">
            <v>-224.00899000000209</v>
          </cell>
          <cell r="CA576">
            <v>39.875679999997374</v>
          </cell>
          <cell r="CB576">
            <v>-0.19193000000086613</v>
          </cell>
          <cell r="CC576">
            <v>-21.576070000010077</v>
          </cell>
          <cell r="CD576">
            <v>-25.060599999967963</v>
          </cell>
          <cell r="CE576">
            <v>-660.15127999987453</v>
          </cell>
          <cell r="CF576">
            <v>60.403960000025108</v>
          </cell>
          <cell r="CG576">
            <v>-26.882649999985006</v>
          </cell>
          <cell r="CH576">
            <v>-75.396160000003874</v>
          </cell>
          <cell r="CI576">
            <v>-25.439229999989038</v>
          </cell>
          <cell r="CJ576">
            <v>3.0161199999856763</v>
          </cell>
          <cell r="CK576">
            <v>-47.107850000000326</v>
          </cell>
          <cell r="CL576">
            <v>-161.33708999998635</v>
          </cell>
          <cell r="CM576">
            <v>-218.55027999996673</v>
          </cell>
          <cell r="CN576">
            <v>-25.232060000009369</v>
          </cell>
          <cell r="CO576">
            <v>-45.01420000003418</v>
          </cell>
          <cell r="CP576">
            <v>-48.093489999999292</v>
          </cell>
          <cell r="CQ576">
            <v>-50.518350000027567</v>
          </cell>
          <cell r="CR576">
            <v>-780.42559999972582</v>
          </cell>
          <cell r="CS576">
            <v>-49.451539999980014</v>
          </cell>
          <cell r="CT576">
            <v>-44.481350000016391</v>
          </cell>
          <cell r="CU576">
            <v>-43.536829999997281</v>
          </cell>
          <cell r="CV576">
            <v>5.9882300000172108</v>
          </cell>
          <cell r="CW576">
            <v>33.370470000023488</v>
          </cell>
          <cell r="CX576">
            <v>-20.018709999974817</v>
          </cell>
          <cell r="CY576">
            <v>-299.27149000007194</v>
          </cell>
          <cell r="CZ576">
            <v>-193.35175000003073</v>
          </cell>
          <cell r="DA576">
            <v>-11.764339999994263</v>
          </cell>
          <cell r="DB576">
            <v>-44.894000000000233</v>
          </cell>
          <cell r="DC576">
            <v>-101.49942000000738</v>
          </cell>
          <cell r="DD576">
            <v>-11.514869999955408</v>
          </cell>
          <cell r="DE576">
            <v>0</v>
          </cell>
          <cell r="DF576">
            <v>0</v>
          </cell>
          <cell r="DG576">
            <v>0</v>
          </cell>
          <cell r="DH576">
            <v>0</v>
          </cell>
          <cell r="DI576">
            <v>0</v>
          </cell>
          <cell r="DJ576">
            <v>0</v>
          </cell>
          <cell r="DK576">
            <v>0</v>
          </cell>
          <cell r="DL576">
            <v>0</v>
          </cell>
          <cell r="DM576">
            <v>0</v>
          </cell>
          <cell r="DN576">
            <v>0</v>
          </cell>
          <cell r="DO576">
            <v>0</v>
          </cell>
          <cell r="DP576">
            <v>0</v>
          </cell>
          <cell r="DQ576">
            <v>0</v>
          </cell>
          <cell r="DR576">
            <v>0</v>
          </cell>
          <cell r="DS576">
            <v>0</v>
          </cell>
          <cell r="DT576">
            <v>0</v>
          </cell>
          <cell r="DU576">
            <v>0</v>
          </cell>
          <cell r="DV576">
            <v>0</v>
          </cell>
          <cell r="DW576">
            <v>0</v>
          </cell>
          <cell r="DX576">
            <v>0</v>
          </cell>
          <cell r="DY576">
            <v>0</v>
          </cell>
          <cell r="DZ576">
            <v>0</v>
          </cell>
          <cell r="EA576">
            <v>0</v>
          </cell>
          <cell r="EB576">
            <v>0</v>
          </cell>
          <cell r="EC576">
            <v>0</v>
          </cell>
          <cell r="ED576">
            <v>0</v>
          </cell>
        </row>
        <row r="577"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  <cell r="BY577">
            <v>0</v>
          </cell>
          <cell r="BZ577">
            <v>0</v>
          </cell>
          <cell r="CA577">
            <v>0</v>
          </cell>
          <cell r="CB577">
            <v>0</v>
          </cell>
          <cell r="CC577">
            <v>0</v>
          </cell>
          <cell r="CD577">
            <v>0</v>
          </cell>
          <cell r="CE577">
            <v>0</v>
          </cell>
          <cell r="CF577">
            <v>0</v>
          </cell>
          <cell r="CG577">
            <v>0</v>
          </cell>
          <cell r="CH577">
            <v>0</v>
          </cell>
          <cell r="CI577">
            <v>0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N577">
            <v>0</v>
          </cell>
          <cell r="CO577">
            <v>0</v>
          </cell>
          <cell r="CP577">
            <v>0</v>
          </cell>
          <cell r="CQ577">
            <v>0</v>
          </cell>
          <cell r="CR577">
            <v>0</v>
          </cell>
          <cell r="CS577">
            <v>0</v>
          </cell>
          <cell r="CT577">
            <v>0</v>
          </cell>
          <cell r="CU577">
            <v>0</v>
          </cell>
          <cell r="CV577">
            <v>0</v>
          </cell>
          <cell r="CW577">
            <v>0</v>
          </cell>
          <cell r="CX577">
            <v>0</v>
          </cell>
          <cell r="CY577">
            <v>0</v>
          </cell>
          <cell r="CZ577">
            <v>0</v>
          </cell>
          <cell r="DA577">
            <v>0</v>
          </cell>
          <cell r="DB577">
            <v>0</v>
          </cell>
          <cell r="DC577">
            <v>0</v>
          </cell>
          <cell r="DD577">
            <v>0</v>
          </cell>
          <cell r="DE577">
            <v>0</v>
          </cell>
          <cell r="DF577">
            <v>0</v>
          </cell>
          <cell r="DG577">
            <v>0</v>
          </cell>
          <cell r="DH577">
            <v>0</v>
          </cell>
          <cell r="DI577">
            <v>0</v>
          </cell>
          <cell r="DJ577">
            <v>0</v>
          </cell>
          <cell r="DK577">
            <v>0</v>
          </cell>
          <cell r="DL577">
            <v>0</v>
          </cell>
          <cell r="DM577">
            <v>0</v>
          </cell>
          <cell r="DN577">
            <v>0</v>
          </cell>
          <cell r="DO577">
            <v>0</v>
          </cell>
          <cell r="DP577">
            <v>0</v>
          </cell>
          <cell r="DQ577">
            <v>0</v>
          </cell>
          <cell r="DR577">
            <v>0</v>
          </cell>
          <cell r="DS577">
            <v>0</v>
          </cell>
          <cell r="DT577">
            <v>0</v>
          </cell>
          <cell r="DU577">
            <v>0</v>
          </cell>
          <cell r="DV577">
            <v>0</v>
          </cell>
          <cell r="DW577">
            <v>0</v>
          </cell>
          <cell r="DX577">
            <v>0</v>
          </cell>
          <cell r="DY577">
            <v>0</v>
          </cell>
          <cell r="DZ577">
            <v>0</v>
          </cell>
          <cell r="EA577">
            <v>0</v>
          </cell>
          <cell r="EB577">
            <v>0</v>
          </cell>
          <cell r="EC577">
            <v>0</v>
          </cell>
          <cell r="ED577">
            <v>0</v>
          </cell>
        </row>
        <row r="578">
          <cell r="F578">
            <v>-59.046799999981886</v>
          </cell>
          <cell r="G578">
            <v>-46.513039999990724</v>
          </cell>
          <cell r="H578">
            <v>-14.720639999999548</v>
          </cell>
          <cell r="I578">
            <v>-16.762139999991632</v>
          </cell>
          <cell r="J578">
            <v>-89.722009999997681</v>
          </cell>
          <cell r="K578">
            <v>-42.330439999990631</v>
          </cell>
          <cell r="L578">
            <v>-23.069110000011278</v>
          </cell>
          <cell r="M578">
            <v>-28.182009999989532</v>
          </cell>
          <cell r="N578">
            <v>-58.030729999998584</v>
          </cell>
          <cell r="O578">
            <v>-31.831590000016149</v>
          </cell>
          <cell r="P578">
            <v>-33.837209999997867</v>
          </cell>
          <cell r="Q578">
            <v>-2.3577999999979511</v>
          </cell>
          <cell r="R578">
            <v>-212.06600999995135</v>
          </cell>
          <cell r="S578">
            <v>-30.122879999980796</v>
          </cell>
          <cell r="T578">
            <v>-7.6483100000041304</v>
          </cell>
          <cell r="U578">
            <v>-13.061199999996461</v>
          </cell>
          <cell r="V578">
            <v>5.1618000000016764</v>
          </cell>
          <cell r="W578">
            <v>-33.591840000008233</v>
          </cell>
          <cell r="X578">
            <v>-46.818520000000717</v>
          </cell>
          <cell r="Y578">
            <v>0.69670999998925254</v>
          </cell>
          <cell r="Z578">
            <v>-11.432520000002114</v>
          </cell>
          <cell r="AA578">
            <v>-12.059080000006361</v>
          </cell>
          <cell r="AB578">
            <v>-35.434619999985443</v>
          </cell>
          <cell r="AC578">
            <v>-24.453479999996489</v>
          </cell>
          <cell r="AD578">
            <v>-3.3020700000051875</v>
          </cell>
          <cell r="AE578">
            <v>-399.37357999989763</v>
          </cell>
          <cell r="AF578">
            <v>-22.713380000001052</v>
          </cell>
          <cell r="AG578">
            <v>-43.105519999997341</v>
          </cell>
          <cell r="AH578">
            <v>-24.356250000011642</v>
          </cell>
          <cell r="AI578">
            <v>-53.832150000002002</v>
          </cell>
          <cell r="AJ578">
            <v>-65.243480000004638</v>
          </cell>
          <cell r="AK578">
            <v>-67.627529999997932</v>
          </cell>
          <cell r="AL578">
            <v>-56.806570000015199</v>
          </cell>
          <cell r="AM578">
            <v>-1.6865899999975227</v>
          </cell>
          <cell r="AN578">
            <v>-26.561790000007022</v>
          </cell>
          <cell r="AO578">
            <v>-39.85386999999173</v>
          </cell>
          <cell r="AP578">
            <v>4.5014899999951012</v>
          </cell>
          <cell r="AQ578">
            <v>-2.0879399999976158</v>
          </cell>
          <cell r="AR578">
            <v>-649.36080999998376</v>
          </cell>
          <cell r="AS578">
            <v>-72.597899999993388</v>
          </cell>
          <cell r="AT578">
            <v>-45.805179999995744</v>
          </cell>
          <cell r="AU578">
            <v>-18.981090000001132</v>
          </cell>
          <cell r="AV578">
            <v>-127.0158400000073</v>
          </cell>
          <cell r="AW578">
            <v>-45.101389999996172</v>
          </cell>
          <cell r="AX578">
            <v>-86.080749999993714</v>
          </cell>
          <cell r="AY578">
            <v>-37.107270000007702</v>
          </cell>
          <cell r="AZ578">
            <v>-9.7048000000067987</v>
          </cell>
          <cell r="BA578">
            <v>-47.908709999988787</v>
          </cell>
          <cell r="BB578">
            <v>-66.03902999998536</v>
          </cell>
          <cell r="BC578">
            <v>-82.929910000006203</v>
          </cell>
          <cell r="BD578">
            <v>-10.088939999986906</v>
          </cell>
          <cell r="BE578">
            <v>-363.84807000006549</v>
          </cell>
          <cell r="BF578">
            <v>-41.380610000021989</v>
          </cell>
          <cell r="BG578">
            <v>-43.19210000000021</v>
          </cell>
          <cell r="BH578">
            <v>-18.112359999999171</v>
          </cell>
          <cell r="BI578">
            <v>-0.91264999999839347</v>
          </cell>
          <cell r="BJ578">
            <v>-14.674500000022817</v>
          </cell>
          <cell r="BK578">
            <v>-84.793610000022454</v>
          </cell>
          <cell r="BL578">
            <v>-26.541199999977835</v>
          </cell>
          <cell r="BM578">
            <v>-6.2679000000061933</v>
          </cell>
          <cell r="BN578">
            <v>-64.506480000010924</v>
          </cell>
          <cell r="BO578">
            <v>-18.545550000009825</v>
          </cell>
          <cell r="BP578">
            <v>-35.455329999997048</v>
          </cell>
          <cell r="BQ578">
            <v>-9.465779999998631</v>
          </cell>
          <cell r="BR578">
            <v>-357.70608000014909</v>
          </cell>
          <cell r="BS578">
            <v>-52.293529999995371</v>
          </cell>
          <cell r="BT578">
            <v>-12.896420000004582</v>
          </cell>
          <cell r="BU578">
            <v>-25.352579999991576</v>
          </cell>
          <cell r="BV578">
            <v>-43.260810000007041</v>
          </cell>
          <cell r="BW578">
            <v>-53.575459999992745</v>
          </cell>
          <cell r="BX578">
            <v>11.139529999985825</v>
          </cell>
          <cell r="BY578">
            <v>-31.787669999990612</v>
          </cell>
          <cell r="BZ578">
            <v>-19.048019999987446</v>
          </cell>
          <cell r="CA578">
            <v>-18.430590000003576</v>
          </cell>
          <cell r="CB578">
            <v>-57.662609999999404</v>
          </cell>
          <cell r="CC578">
            <v>-51.300190000009025</v>
          </cell>
          <cell r="CD578">
            <v>-3.2377299999934621</v>
          </cell>
          <cell r="CE578">
            <v>-461.13643000018783</v>
          </cell>
          <cell r="CF578">
            <v>-62.700089999998454</v>
          </cell>
          <cell r="CG578">
            <v>-49.119399999995949</v>
          </cell>
          <cell r="CH578">
            <v>-136.65967000000819</v>
          </cell>
          <cell r="CI578">
            <v>-14.201600000000326</v>
          </cell>
          <cell r="CJ578">
            <v>-67.574649999995017</v>
          </cell>
          <cell r="CK578">
            <v>-10.573340000002645</v>
          </cell>
          <cell r="CL578">
            <v>-18.878280000004452</v>
          </cell>
          <cell r="CM578">
            <v>-16.75568000000203</v>
          </cell>
          <cell r="CN578">
            <v>-17.555790000013076</v>
          </cell>
          <cell r="CO578">
            <v>-30.682090000016615</v>
          </cell>
          <cell r="CP578">
            <v>-34.16669000001275</v>
          </cell>
          <cell r="CQ578">
            <v>-2.2691500000073574</v>
          </cell>
          <cell r="CR578">
            <v>-410.16858000028878</v>
          </cell>
          <cell r="CS578">
            <v>-32.208550000010291</v>
          </cell>
          <cell r="CT578">
            <v>-65.483089999994263</v>
          </cell>
          <cell r="CU578">
            <v>-25.24254999999539</v>
          </cell>
          <cell r="CV578">
            <v>7.2582199999887962</v>
          </cell>
          <cell r="CW578">
            <v>-63.171509999985574</v>
          </cell>
          <cell r="CX578">
            <v>9.9322500000125729</v>
          </cell>
          <cell r="CY578">
            <v>-24.026519999984885</v>
          </cell>
          <cell r="CZ578">
            <v>-37.832609999983106</v>
          </cell>
          <cell r="DA578">
            <v>-71.464910000009695</v>
          </cell>
          <cell r="DB578">
            <v>-60.314769999997225</v>
          </cell>
          <cell r="DC578">
            <v>-40.930829999997513</v>
          </cell>
          <cell r="DD578">
            <v>-6.6837100000120699</v>
          </cell>
          <cell r="DE578">
            <v>-337.32305000000633</v>
          </cell>
          <cell r="DF578">
            <v>-11.886330000008456</v>
          </cell>
          <cell r="DG578">
            <v>-25.486009999993257</v>
          </cell>
          <cell r="DH578">
            <v>-11.108789999998407</v>
          </cell>
          <cell r="DI578">
            <v>-19.910489999994752</v>
          </cell>
          <cell r="DJ578">
            <v>-77.982480000006035</v>
          </cell>
          <cell r="DK578">
            <v>-61.086750000016764</v>
          </cell>
          <cell r="DL578">
            <v>-28.380679999972926</v>
          </cell>
          <cell r="DM578">
            <v>-21.541220000013709</v>
          </cell>
          <cell r="DN578">
            <v>-27.643299999996088</v>
          </cell>
          <cell r="DO578">
            <v>-46.049820000014734</v>
          </cell>
          <cell r="DP578">
            <v>-6.3699600000109058</v>
          </cell>
          <cell r="DQ578">
            <v>0.12278000000515021</v>
          </cell>
          <cell r="DR578">
            <v>0</v>
          </cell>
          <cell r="DS578">
            <v>0</v>
          </cell>
          <cell r="DT578">
            <v>0</v>
          </cell>
          <cell r="DU578">
            <v>0</v>
          </cell>
          <cell r="DV578">
            <v>0</v>
          </cell>
          <cell r="DW578">
            <v>0</v>
          </cell>
          <cell r="DX578">
            <v>0</v>
          </cell>
          <cell r="DY578">
            <v>0</v>
          </cell>
          <cell r="DZ578">
            <v>0</v>
          </cell>
          <cell r="EA578">
            <v>0</v>
          </cell>
          <cell r="EB578">
            <v>0</v>
          </cell>
          <cell r="EC578">
            <v>0</v>
          </cell>
          <cell r="ED578">
            <v>0</v>
          </cell>
        </row>
        <row r="579"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  <cell r="BZ579">
            <v>0</v>
          </cell>
          <cell r="CA579">
            <v>0</v>
          </cell>
          <cell r="CB579">
            <v>0</v>
          </cell>
          <cell r="CC579">
            <v>0</v>
          </cell>
          <cell r="CD579">
            <v>0</v>
          </cell>
          <cell r="CE579">
            <v>0</v>
          </cell>
          <cell r="CF579">
            <v>0</v>
          </cell>
          <cell r="CG579">
            <v>0</v>
          </cell>
          <cell r="CH579">
            <v>0</v>
          </cell>
          <cell r="CI579">
            <v>0</v>
          </cell>
          <cell r="CJ579">
            <v>0</v>
          </cell>
          <cell r="CK579">
            <v>0</v>
          </cell>
          <cell r="CL579">
            <v>0</v>
          </cell>
          <cell r="CM579">
            <v>0</v>
          </cell>
          <cell r="CN579">
            <v>0</v>
          </cell>
          <cell r="CO579">
            <v>0</v>
          </cell>
          <cell r="CP579">
            <v>0</v>
          </cell>
          <cell r="CQ579">
            <v>0</v>
          </cell>
          <cell r="CR579">
            <v>0</v>
          </cell>
          <cell r="CS579">
            <v>0</v>
          </cell>
          <cell r="CT579">
            <v>0</v>
          </cell>
          <cell r="CU579">
            <v>0</v>
          </cell>
          <cell r="CV579">
            <v>0</v>
          </cell>
          <cell r="CW579">
            <v>0</v>
          </cell>
          <cell r="CX579">
            <v>0</v>
          </cell>
          <cell r="CY579">
            <v>0</v>
          </cell>
          <cell r="CZ579">
            <v>0</v>
          </cell>
          <cell r="DA579">
            <v>0</v>
          </cell>
          <cell r="DB579">
            <v>0</v>
          </cell>
          <cell r="DC579">
            <v>0</v>
          </cell>
          <cell r="DD579">
            <v>0</v>
          </cell>
          <cell r="DE579">
            <v>0</v>
          </cell>
          <cell r="DF579">
            <v>0</v>
          </cell>
          <cell r="DG579">
            <v>0</v>
          </cell>
          <cell r="DH579">
            <v>0</v>
          </cell>
          <cell r="DI579">
            <v>0</v>
          </cell>
          <cell r="DJ579">
            <v>0</v>
          </cell>
          <cell r="DK579">
            <v>0</v>
          </cell>
          <cell r="DL579">
            <v>0</v>
          </cell>
          <cell r="DM579">
            <v>0</v>
          </cell>
          <cell r="DN579">
            <v>0</v>
          </cell>
          <cell r="DO579">
            <v>0</v>
          </cell>
          <cell r="DP579">
            <v>0</v>
          </cell>
          <cell r="DQ579">
            <v>0</v>
          </cell>
          <cell r="DR579">
            <v>0</v>
          </cell>
          <cell r="DS579">
            <v>0</v>
          </cell>
          <cell r="DT579">
            <v>0</v>
          </cell>
          <cell r="DU579">
            <v>0</v>
          </cell>
          <cell r="DV579">
            <v>0</v>
          </cell>
          <cell r="DW579">
            <v>0</v>
          </cell>
          <cell r="DX579">
            <v>0</v>
          </cell>
          <cell r="DY579">
            <v>0</v>
          </cell>
          <cell r="DZ579">
            <v>0</v>
          </cell>
          <cell r="EA579">
            <v>0</v>
          </cell>
          <cell r="EB579">
            <v>0</v>
          </cell>
          <cell r="EC579">
            <v>0</v>
          </cell>
          <cell r="ED579">
            <v>0</v>
          </cell>
        </row>
        <row r="581">
          <cell r="F581">
            <v>-340.49683399964124</v>
          </cell>
          <cell r="G581">
            <v>-247.30865100002848</v>
          </cell>
          <cell r="H581">
            <v>-411.51434999983758</v>
          </cell>
          <cell r="I581">
            <v>-285.54840699979104</v>
          </cell>
          <cell r="J581">
            <v>-636.14599199988879</v>
          </cell>
          <cell r="K581">
            <v>-691.48747400008142</v>
          </cell>
          <cell r="L581">
            <v>-952.63078100001439</v>
          </cell>
          <cell r="M581">
            <v>-498.37210000003688</v>
          </cell>
          <cell r="N581">
            <v>-823.82903999998234</v>
          </cell>
          <cell r="O581">
            <v>-589.42571000033058</v>
          </cell>
          <cell r="P581">
            <v>-552.6034520000685</v>
          </cell>
          <cell r="Q581">
            <v>-195.90268999990076</v>
          </cell>
          <cell r="R581">
            <v>-5620.0535939987749</v>
          </cell>
          <cell r="S581">
            <v>-431.03273100010119</v>
          </cell>
          <cell r="T581">
            <v>-158.28390400018543</v>
          </cell>
          <cell r="U581">
            <v>-483.19248399999924</v>
          </cell>
          <cell r="V581">
            <v>-232.69125000014901</v>
          </cell>
          <cell r="W581">
            <v>-332.08441399992444</v>
          </cell>
          <cell r="X581">
            <v>-841.67849199986085</v>
          </cell>
          <cell r="Y581">
            <v>-625.70562200015411</v>
          </cell>
          <cell r="Z581">
            <v>-787.79298000014387</v>
          </cell>
          <cell r="AA581">
            <v>-771.27231999975629</v>
          </cell>
          <cell r="AB581">
            <v>-362.25840499997139</v>
          </cell>
          <cell r="AC581">
            <v>-345.67538399994373</v>
          </cell>
          <cell r="AD581">
            <v>-248.38560799951665</v>
          </cell>
          <cell r="AE581">
            <v>-5088.8289589993656</v>
          </cell>
          <cell r="AF581">
            <v>-422.41283399984241</v>
          </cell>
          <cell r="AG581">
            <v>-268.39118499984033</v>
          </cell>
          <cell r="AH581">
            <v>-37.093830000143498</v>
          </cell>
          <cell r="AI581">
            <v>-196.52437000023201</v>
          </cell>
          <cell r="AJ581">
            <v>-357.76835500006564</v>
          </cell>
          <cell r="AK581">
            <v>-696.52105800015852</v>
          </cell>
          <cell r="AL581">
            <v>-848.59613600000739</v>
          </cell>
          <cell r="AM581">
            <v>-756.83474999992177</v>
          </cell>
          <cell r="AN581">
            <v>-721.71680399985053</v>
          </cell>
          <cell r="AO581">
            <v>-255.26092399982736</v>
          </cell>
          <cell r="AP581">
            <v>-288.3228299994953</v>
          </cell>
          <cell r="AQ581">
            <v>-239.38588299974799</v>
          </cell>
          <cell r="AR581">
            <v>-6204.4368070010096</v>
          </cell>
          <cell r="AS581">
            <v>-514.67672299989499</v>
          </cell>
          <cell r="AT581">
            <v>-273.09580500004813</v>
          </cell>
          <cell r="AU581">
            <v>-258.76504000008572</v>
          </cell>
          <cell r="AV581">
            <v>-147.7310900001321</v>
          </cell>
          <cell r="AW581">
            <v>-144.32467000000179</v>
          </cell>
          <cell r="AX581">
            <v>-708.2201669998467</v>
          </cell>
          <cell r="AY581">
            <v>-1124.4780470002443</v>
          </cell>
          <cell r="AZ581">
            <v>-772.9814919999335</v>
          </cell>
          <cell r="BA581">
            <v>-1002.2418300001882</v>
          </cell>
          <cell r="BB581">
            <v>-493.82595899980515</v>
          </cell>
          <cell r="BC581">
            <v>-485.54559500003234</v>
          </cell>
          <cell r="BD581">
            <v>-278.55038899998181</v>
          </cell>
          <cell r="BE581">
            <v>-5399.6028370000422</v>
          </cell>
          <cell r="BF581">
            <v>-587.34738300018944</v>
          </cell>
          <cell r="BG581">
            <v>-258.43275399995036</v>
          </cell>
          <cell r="BH581">
            <v>-299.677093999926</v>
          </cell>
          <cell r="BI581">
            <v>-108.39297399995849</v>
          </cell>
          <cell r="BJ581">
            <v>-280.28398099984042</v>
          </cell>
          <cell r="BK581">
            <v>-825.96274000010453</v>
          </cell>
          <cell r="BL581">
            <v>-796.43262500013225</v>
          </cell>
          <cell r="BM581">
            <v>-715.80184099986218</v>
          </cell>
          <cell r="BN581">
            <v>-696.97615000000224</v>
          </cell>
          <cell r="BO581">
            <v>-319.58689299994148</v>
          </cell>
          <cell r="BP581">
            <v>-380.17119400016963</v>
          </cell>
          <cell r="BQ581">
            <v>-130.53720799996518</v>
          </cell>
          <cell r="BR581">
            <v>-6473.6549859978259</v>
          </cell>
          <cell r="BS581">
            <v>-558.26945899985731</v>
          </cell>
          <cell r="BT581">
            <v>-343.19545100000687</v>
          </cell>
          <cell r="BU581">
            <v>-301.32296100002714</v>
          </cell>
          <cell r="BV581">
            <v>-199.59176700003445</v>
          </cell>
          <cell r="BW581">
            <v>-701.85475800023414</v>
          </cell>
          <cell r="BX581">
            <v>-715.97479599993676</v>
          </cell>
          <cell r="BY581">
            <v>-985.00546100013889</v>
          </cell>
          <cell r="BZ581">
            <v>-825.16745799966156</v>
          </cell>
          <cell r="CA581">
            <v>-796.06692999997176</v>
          </cell>
          <cell r="CB581">
            <v>-555.14890999998897</v>
          </cell>
          <cell r="CC581">
            <v>-333.98195599997416</v>
          </cell>
          <cell r="CD581">
            <v>-158.07507899985649</v>
          </cell>
          <cell r="CE581">
            <v>-6395.3509199991822</v>
          </cell>
          <cell r="CF581">
            <v>-471.06714299996383</v>
          </cell>
          <cell r="CG581">
            <v>-401.58786300010979</v>
          </cell>
          <cell r="CH581">
            <v>-409.66422099992633</v>
          </cell>
          <cell r="CI581">
            <v>-210.65219399984926</v>
          </cell>
          <cell r="CJ581">
            <v>-379.83409000001848</v>
          </cell>
          <cell r="CK581">
            <v>-713.65734900021926</v>
          </cell>
          <cell r="CL581">
            <v>-829.38082000007853</v>
          </cell>
          <cell r="CM581">
            <v>-701.04732999997213</v>
          </cell>
          <cell r="CN581">
            <v>-808.76060600019991</v>
          </cell>
          <cell r="CO581">
            <v>-458.41295200004242</v>
          </cell>
          <cell r="CP581">
            <v>-463.38839599955827</v>
          </cell>
          <cell r="CQ581">
            <v>-547.89795600017533</v>
          </cell>
          <cell r="CR581">
            <v>-4706.5864750035107</v>
          </cell>
          <cell r="CS581">
            <v>-478.56957200006582</v>
          </cell>
          <cell r="CT581">
            <v>-307.67404100007843</v>
          </cell>
          <cell r="CU581">
            <v>-152.04492099990603</v>
          </cell>
          <cell r="CV581">
            <v>-165.37850899994373</v>
          </cell>
          <cell r="CW581">
            <v>-268.40477599995211</v>
          </cell>
          <cell r="CX581">
            <v>-623.16148999985307</v>
          </cell>
          <cell r="CY581">
            <v>-709.72011900017969</v>
          </cell>
          <cell r="CZ581">
            <v>-521.02264999994077</v>
          </cell>
          <cell r="DA581">
            <v>-544.22049000009429</v>
          </cell>
          <cell r="DB581">
            <v>-351.01281700003892</v>
          </cell>
          <cell r="DC581">
            <v>-348.25342900003307</v>
          </cell>
          <cell r="DD581">
            <v>-237.12366100004874</v>
          </cell>
          <cell r="DE581">
            <v>-3490.3289560005069</v>
          </cell>
          <cell r="DF581">
            <v>-397.5916070000967</v>
          </cell>
          <cell r="DG581">
            <v>-314.66912799992133</v>
          </cell>
          <cell r="DH581">
            <v>-173.32939899992198</v>
          </cell>
          <cell r="DI581">
            <v>-150.89483000000473</v>
          </cell>
          <cell r="DJ581">
            <v>-166.21248400001787</v>
          </cell>
          <cell r="DK581">
            <v>-356.96544699999504</v>
          </cell>
          <cell r="DL581">
            <v>-318.65459199994802</v>
          </cell>
          <cell r="DM581">
            <v>-225.68794200010598</v>
          </cell>
          <cell r="DN581">
            <v>-530.48988000000827</v>
          </cell>
          <cell r="DO581">
            <v>-479.55388199992012</v>
          </cell>
          <cell r="DP581">
            <v>-270.9324239998823</v>
          </cell>
          <cell r="DQ581">
            <v>-105.34734099998605</v>
          </cell>
          <cell r="DR581">
            <v>0</v>
          </cell>
          <cell r="DS581">
            <v>0</v>
          </cell>
          <cell r="DT581">
            <v>0</v>
          </cell>
          <cell r="DU581">
            <v>0</v>
          </cell>
          <cell r="DV581">
            <v>0</v>
          </cell>
          <cell r="DW581">
            <v>0</v>
          </cell>
          <cell r="DX581">
            <v>0</v>
          </cell>
          <cell r="DY581">
            <v>0</v>
          </cell>
          <cell r="DZ581">
            <v>0</v>
          </cell>
          <cell r="EA581">
            <v>0</v>
          </cell>
          <cell r="EB581">
            <v>0</v>
          </cell>
          <cell r="EC581">
            <v>0</v>
          </cell>
          <cell r="ED581">
            <v>0</v>
          </cell>
        </row>
        <row r="584">
          <cell r="F584">
            <v>-96.558229999995092</v>
          </cell>
          <cell r="G584">
            <v>-23.231809999997495</v>
          </cell>
          <cell r="H584">
            <v>1.1307600000000093</v>
          </cell>
          <cell r="I584">
            <v>-2.4257499999948777</v>
          </cell>
          <cell r="J584">
            <v>0</v>
          </cell>
          <cell r="K584">
            <v>-0.41552999999839813</v>
          </cell>
          <cell r="L584">
            <v>-31.118450000009034</v>
          </cell>
          <cell r="M584">
            <v>-77.046080000000075</v>
          </cell>
          <cell r="N584">
            <v>-27.82804000005126</v>
          </cell>
          <cell r="O584">
            <v>-34.313919999985956</v>
          </cell>
          <cell r="P584">
            <v>11.830370000003313</v>
          </cell>
          <cell r="Q584">
            <v>-7.5666300000157207</v>
          </cell>
          <cell r="R584">
            <v>-212.76616000011563</v>
          </cell>
          <cell r="S584">
            <v>-7.2829899999996996</v>
          </cell>
          <cell r="T584">
            <v>-13.348429999998189</v>
          </cell>
          <cell r="U584">
            <v>0.69540000000051805</v>
          </cell>
          <cell r="V584">
            <v>9.2655700000032084</v>
          </cell>
          <cell r="W584">
            <v>0</v>
          </cell>
          <cell r="X584">
            <v>-10.250840000007884</v>
          </cell>
          <cell r="Y584">
            <v>-35.987200000003213</v>
          </cell>
          <cell r="Z584">
            <v>-90.745900000038091</v>
          </cell>
          <cell r="AA584">
            <v>-31.657530000025872</v>
          </cell>
          <cell r="AB584">
            <v>-54.052859999996144</v>
          </cell>
          <cell r="AC584">
            <v>12.720059999999648</v>
          </cell>
          <cell r="AD584">
            <v>7.8785600000119302</v>
          </cell>
          <cell r="AE584">
            <v>-269.35103999986313</v>
          </cell>
          <cell r="AF584">
            <v>-5.2773600000073202</v>
          </cell>
          <cell r="AG584">
            <v>-0.22092000000702683</v>
          </cell>
          <cell r="AH584">
            <v>1.7718800000002375</v>
          </cell>
          <cell r="AI584">
            <v>17.595899999985704</v>
          </cell>
          <cell r="AJ584">
            <v>0</v>
          </cell>
          <cell r="AK584">
            <v>-18.071570000000065</v>
          </cell>
          <cell r="AL584">
            <v>-114.98219999999856</v>
          </cell>
          <cell r="AM584">
            <v>-93.25089999998454</v>
          </cell>
          <cell r="AN584">
            <v>-46.260020000045188</v>
          </cell>
          <cell r="AO584">
            <v>-38.03434000001289</v>
          </cell>
          <cell r="AP584">
            <v>17.45278999999573</v>
          </cell>
          <cell r="AQ584">
            <v>9.9257000000216067</v>
          </cell>
          <cell r="AR584">
            <v>-251.33984000026248</v>
          </cell>
          <cell r="AS584">
            <v>38.679979999986244</v>
          </cell>
          <cell r="AT584">
            <v>-18.874490000016522</v>
          </cell>
          <cell r="AU584">
            <v>0.9986200000057579</v>
          </cell>
          <cell r="AV584">
            <v>2.3847400000086054</v>
          </cell>
          <cell r="AW584">
            <v>0</v>
          </cell>
          <cell r="AX584">
            <v>-16.840669999990496</v>
          </cell>
          <cell r="AY584">
            <v>-100.86479999998119</v>
          </cell>
          <cell r="AZ584">
            <v>-44.649399999994785</v>
          </cell>
          <cell r="BA584">
            <v>-95.464840000029653</v>
          </cell>
          <cell r="BB584">
            <v>-73.464529999997467</v>
          </cell>
          <cell r="BC584">
            <v>-14.970460000011371</v>
          </cell>
          <cell r="BD584">
            <v>71.726009999983944</v>
          </cell>
          <cell r="BE584">
            <v>-257.66436000028625</v>
          </cell>
          <cell r="BF584">
            <v>3.7217700000037439</v>
          </cell>
          <cell r="BG584">
            <v>-11.920729999998002</v>
          </cell>
          <cell r="BH584">
            <v>0.43138999999791849</v>
          </cell>
          <cell r="BI584">
            <v>-5.6263899999903515</v>
          </cell>
          <cell r="BJ584">
            <v>0</v>
          </cell>
          <cell r="BK584">
            <v>0</v>
          </cell>
          <cell r="BL584">
            <v>-29.012730000016745</v>
          </cell>
          <cell r="BM584">
            <v>-109.39731000002939</v>
          </cell>
          <cell r="BN584">
            <v>-51.64144999999553</v>
          </cell>
          <cell r="BO584">
            <v>-48.780230000003939</v>
          </cell>
          <cell r="BP584">
            <v>-10.02045999999973</v>
          </cell>
          <cell r="BQ584">
            <v>4.5817800000077114</v>
          </cell>
          <cell r="BR584">
            <v>-171.3805299999658</v>
          </cell>
          <cell r="BS584">
            <v>164.44024000002537</v>
          </cell>
          <cell r="BT584">
            <v>-1.9044700000085868</v>
          </cell>
          <cell r="BU584">
            <v>-12.63065999999526</v>
          </cell>
          <cell r="BV584">
            <v>-17.057369999994989</v>
          </cell>
          <cell r="BW584">
            <v>0</v>
          </cell>
          <cell r="BX584">
            <v>0.79552999999941676</v>
          </cell>
          <cell r="BY584">
            <v>-93.728539999981876</v>
          </cell>
          <cell r="BZ584">
            <v>-91.269889999995939</v>
          </cell>
          <cell r="CA584">
            <v>-84.767840000044089</v>
          </cell>
          <cell r="CB584">
            <v>-23.239640000014333</v>
          </cell>
          <cell r="CC584">
            <v>8.5795300000027055</v>
          </cell>
          <cell r="CD584">
            <v>-20.597420000005513</v>
          </cell>
          <cell r="CE584">
            <v>-274.35200000042096</v>
          </cell>
          <cell r="CF584">
            <v>-203.49786000000313</v>
          </cell>
          <cell r="CG584">
            <v>159.74693999998271</v>
          </cell>
          <cell r="CH584">
            <v>168.73172999999952</v>
          </cell>
          <cell r="CI584">
            <v>-7.765769999998156</v>
          </cell>
          <cell r="CJ584">
            <v>0</v>
          </cell>
          <cell r="CK584">
            <v>-9.5791999999928521</v>
          </cell>
          <cell r="CL584">
            <v>-76.522830000001704</v>
          </cell>
          <cell r="CM584">
            <v>-80.514250000007451</v>
          </cell>
          <cell r="CN584">
            <v>-125.82537999999477</v>
          </cell>
          <cell r="CO584">
            <v>-17.510910000011791</v>
          </cell>
          <cell r="CP584">
            <v>28.862020000000484</v>
          </cell>
          <cell r="CQ584">
            <v>-110.47649000000092</v>
          </cell>
          <cell r="CR584">
            <v>-265.56689000036567</v>
          </cell>
          <cell r="CS584">
            <v>-22.837610000016866</v>
          </cell>
          <cell r="CT584">
            <v>12.315179999975953</v>
          </cell>
          <cell r="CU584">
            <v>2.5941099999981816</v>
          </cell>
          <cell r="CV584">
            <v>-0.13562000000092667</v>
          </cell>
          <cell r="CW584">
            <v>0</v>
          </cell>
          <cell r="CX584">
            <v>-11.401620000004186</v>
          </cell>
          <cell r="CY584">
            <v>-47.01844000001438</v>
          </cell>
          <cell r="CZ584">
            <v>-116.60453000001144</v>
          </cell>
          <cell r="DA584">
            <v>-58.263810000033118</v>
          </cell>
          <cell r="DB584">
            <v>-45.023350000032224</v>
          </cell>
          <cell r="DC584">
            <v>10.803680000011809</v>
          </cell>
          <cell r="DD584">
            <v>10.005119999987073</v>
          </cell>
          <cell r="DE584">
            <v>-346.57973999949172</v>
          </cell>
          <cell r="DF584">
            <v>9.9805600000254344</v>
          </cell>
          <cell r="DG584">
            <v>-5.8233199999958742</v>
          </cell>
          <cell r="DH584">
            <v>0.13340999999491032</v>
          </cell>
          <cell r="DI584">
            <v>-13.213109999982407</v>
          </cell>
          <cell r="DJ584">
            <v>0</v>
          </cell>
          <cell r="DK584">
            <v>-1.5236199999926612</v>
          </cell>
          <cell r="DL584">
            <v>-97.395770000002813</v>
          </cell>
          <cell r="DM584">
            <v>-96.335320000012871</v>
          </cell>
          <cell r="DN584">
            <v>-92.704079999995884</v>
          </cell>
          <cell r="DO584">
            <v>-27.446989999967627</v>
          </cell>
          <cell r="DP584">
            <v>-23.975040000019362</v>
          </cell>
          <cell r="DQ584">
            <v>1.7235400000354275</v>
          </cell>
          <cell r="DR584">
            <v>0</v>
          </cell>
          <cell r="DS584">
            <v>0</v>
          </cell>
          <cell r="DT584">
            <v>0</v>
          </cell>
          <cell r="DU584">
            <v>0</v>
          </cell>
          <cell r="DV584">
            <v>0</v>
          </cell>
          <cell r="DW584">
            <v>0</v>
          </cell>
          <cell r="DX584">
            <v>0</v>
          </cell>
          <cell r="DY584">
            <v>0</v>
          </cell>
          <cell r="DZ584">
            <v>0</v>
          </cell>
          <cell r="EA584">
            <v>0</v>
          </cell>
          <cell r="EB584">
            <v>0</v>
          </cell>
          <cell r="EC584">
            <v>0</v>
          </cell>
          <cell r="ED584">
            <v>0</v>
          </cell>
        </row>
        <row r="585"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  <cell r="BZ585">
            <v>0</v>
          </cell>
          <cell r="CA585">
            <v>0</v>
          </cell>
          <cell r="CB585">
            <v>0</v>
          </cell>
          <cell r="CC585">
            <v>0</v>
          </cell>
          <cell r="CD585">
            <v>0</v>
          </cell>
          <cell r="CE585">
            <v>0</v>
          </cell>
          <cell r="CF585">
            <v>0</v>
          </cell>
          <cell r="CG585">
            <v>0</v>
          </cell>
          <cell r="CH585">
            <v>0</v>
          </cell>
          <cell r="CI585">
            <v>0</v>
          </cell>
          <cell r="CJ585">
            <v>0</v>
          </cell>
          <cell r="CK585">
            <v>0</v>
          </cell>
          <cell r="CL585">
            <v>0</v>
          </cell>
          <cell r="CM585">
            <v>0</v>
          </cell>
          <cell r="CN585">
            <v>0</v>
          </cell>
          <cell r="CO585">
            <v>0</v>
          </cell>
          <cell r="CP585">
            <v>0</v>
          </cell>
          <cell r="CQ585">
            <v>0</v>
          </cell>
          <cell r="CR585">
            <v>0</v>
          </cell>
          <cell r="CS585">
            <v>0</v>
          </cell>
          <cell r="CT585">
            <v>0</v>
          </cell>
          <cell r="CU585">
            <v>0</v>
          </cell>
          <cell r="CV585">
            <v>0</v>
          </cell>
          <cell r="CW585">
            <v>0</v>
          </cell>
          <cell r="CX585">
            <v>0</v>
          </cell>
          <cell r="CY585">
            <v>0</v>
          </cell>
          <cell r="CZ585">
            <v>0</v>
          </cell>
          <cell r="DA585">
            <v>0</v>
          </cell>
          <cell r="DB585">
            <v>0</v>
          </cell>
          <cell r="DC585">
            <v>0</v>
          </cell>
          <cell r="DD585">
            <v>0</v>
          </cell>
          <cell r="DE585">
            <v>0</v>
          </cell>
          <cell r="DF585">
            <v>0</v>
          </cell>
          <cell r="DG585">
            <v>0</v>
          </cell>
          <cell r="DH585">
            <v>0</v>
          </cell>
          <cell r="DI585">
            <v>0</v>
          </cell>
          <cell r="DJ585">
            <v>0</v>
          </cell>
          <cell r="DK585">
            <v>0</v>
          </cell>
          <cell r="DL585">
            <v>0</v>
          </cell>
          <cell r="DM585">
            <v>0</v>
          </cell>
          <cell r="DN585">
            <v>0</v>
          </cell>
          <cell r="DO585">
            <v>0</v>
          </cell>
          <cell r="DP585">
            <v>0</v>
          </cell>
          <cell r="DQ585">
            <v>0</v>
          </cell>
          <cell r="DR585">
            <v>0</v>
          </cell>
          <cell r="DS585">
            <v>0</v>
          </cell>
          <cell r="DT585">
            <v>0</v>
          </cell>
          <cell r="DU585">
            <v>0</v>
          </cell>
          <cell r="DV585">
            <v>0</v>
          </cell>
          <cell r="DW585">
            <v>0</v>
          </cell>
          <cell r="DX585">
            <v>0</v>
          </cell>
          <cell r="DY585">
            <v>0</v>
          </cell>
          <cell r="DZ585">
            <v>0</v>
          </cell>
          <cell r="EA585">
            <v>0</v>
          </cell>
          <cell r="EB585">
            <v>0</v>
          </cell>
          <cell r="EC585">
            <v>0</v>
          </cell>
          <cell r="ED585">
            <v>0</v>
          </cell>
        </row>
        <row r="586">
          <cell r="F586">
            <v>-165.38686499997857</v>
          </cell>
          <cell r="G586">
            <v>0.14607600000454113</v>
          </cell>
          <cell r="H586">
            <v>28.564477000007173</v>
          </cell>
          <cell r="I586">
            <v>-1.2143539999960922</v>
          </cell>
          <cell r="J586">
            <v>16.261434999993071</v>
          </cell>
          <cell r="K586">
            <v>-54.054694999998901</v>
          </cell>
          <cell r="L586">
            <v>-124.77312499997788</v>
          </cell>
          <cell r="M586">
            <v>-92.045540000020992</v>
          </cell>
          <cell r="N586">
            <v>-37.575316000002204</v>
          </cell>
          <cell r="O586">
            <v>-23.6916659999697</v>
          </cell>
          <cell r="P586">
            <v>30.271850999968592</v>
          </cell>
          <cell r="Q586">
            <v>-36.433630999992602</v>
          </cell>
          <cell r="R586">
            <v>-369.44229899998754</v>
          </cell>
          <cell r="S586">
            <v>-44.117082000040682</v>
          </cell>
          <cell r="T586">
            <v>-27.873215999978129</v>
          </cell>
          <cell r="U586">
            <v>-10.104397000017343</v>
          </cell>
          <cell r="V586">
            <v>18.563858000008622</v>
          </cell>
          <cell r="W586">
            <v>5.1687189999793191</v>
          </cell>
          <cell r="X586">
            <v>-11.566400000010617</v>
          </cell>
          <cell r="Y586">
            <v>-162.33701400001883</v>
          </cell>
          <cell r="Z586">
            <v>-56.919020999979693</v>
          </cell>
          <cell r="AA586">
            <v>-32.101443999970797</v>
          </cell>
          <cell r="AB586">
            <v>-20.267351999995299</v>
          </cell>
          <cell r="AC586">
            <v>13.958993000007467</v>
          </cell>
          <cell r="AD586">
            <v>-41.847943000000669</v>
          </cell>
          <cell r="AE586">
            <v>-275.46270799962804</v>
          </cell>
          <cell r="AF586">
            <v>1.6402849999722093</v>
          </cell>
          <cell r="AG586">
            <v>-6.8931199999933597</v>
          </cell>
          <cell r="AH586">
            <v>89.106277000013506</v>
          </cell>
          <cell r="AI586">
            <v>-16.910725999972783</v>
          </cell>
          <cell r="AJ586">
            <v>25.815569000027608</v>
          </cell>
          <cell r="AK586">
            <v>-61.981478000001516</v>
          </cell>
          <cell r="AL586">
            <v>-92.310535000025993</v>
          </cell>
          <cell r="AM586">
            <v>-104.95866300002672</v>
          </cell>
          <cell r="AN586">
            <v>-49.529039999993984</v>
          </cell>
          <cell r="AO586">
            <v>-22.415406000014627</v>
          </cell>
          <cell r="AP586">
            <v>-19.940135999990162</v>
          </cell>
          <cell r="AQ586">
            <v>-17.085735000029672</v>
          </cell>
          <cell r="AR586">
            <v>-241.01221099961549</v>
          </cell>
          <cell r="AS586">
            <v>-43.576655000011669</v>
          </cell>
          <cell r="AT586">
            <v>29.276403000025311</v>
          </cell>
          <cell r="AU586">
            <v>-22.427280999982031</v>
          </cell>
          <cell r="AV586">
            <v>-3.7738600000157021</v>
          </cell>
          <cell r="AW586">
            <v>4.1533500000077765</v>
          </cell>
          <cell r="AX586">
            <v>-73.208910000015749</v>
          </cell>
          <cell r="AY586">
            <v>71.153243999986444</v>
          </cell>
          <cell r="AZ586">
            <v>-130.41314199997578</v>
          </cell>
          <cell r="BA586">
            <v>17.831680000002962</v>
          </cell>
          <cell r="BB586">
            <v>-4.0126840000157245</v>
          </cell>
          <cell r="BC586">
            <v>-33.421300000016345</v>
          </cell>
          <cell r="BD586">
            <v>-52.593056000012439</v>
          </cell>
          <cell r="BE586">
            <v>-399.58090399997309</v>
          </cell>
          <cell r="BF586">
            <v>15.097371000010753</v>
          </cell>
          <cell r="BG586">
            <v>-13.758516000001691</v>
          </cell>
          <cell r="BH586">
            <v>1.0829629999643657</v>
          </cell>
          <cell r="BI586">
            <v>-4.6710009999806061</v>
          </cell>
          <cell r="BJ586">
            <v>19.288310000003548</v>
          </cell>
          <cell r="BK586">
            <v>-41.185204000008525</v>
          </cell>
          <cell r="BL586">
            <v>-130.82810899999458</v>
          </cell>
          <cell r="BM586">
            <v>-144.82501000002958</v>
          </cell>
          <cell r="BN586">
            <v>-6.6176369999884628</v>
          </cell>
          <cell r="BO586">
            <v>-33.969150000018999</v>
          </cell>
          <cell r="BP586">
            <v>-24.554154999990715</v>
          </cell>
          <cell r="BQ586">
            <v>-34.640766000025906</v>
          </cell>
          <cell r="BR586">
            <v>-666.00543600041419</v>
          </cell>
          <cell r="BS586">
            <v>-142.78340600000229</v>
          </cell>
          <cell r="BT586">
            <v>-1.747709000017494</v>
          </cell>
          <cell r="BU586">
            <v>-21.167167000035988</v>
          </cell>
          <cell r="BV586">
            <v>-18.687348999985261</v>
          </cell>
          <cell r="BW586">
            <v>1.3672200000146404</v>
          </cell>
          <cell r="BX586">
            <v>-31.611030000000028</v>
          </cell>
          <cell r="BY586">
            <v>-153.45195299998159</v>
          </cell>
          <cell r="BZ586">
            <v>-130.23989500000607</v>
          </cell>
          <cell r="CA586">
            <v>-99.984460000036051</v>
          </cell>
          <cell r="CB586">
            <v>-24.581420999980764</v>
          </cell>
          <cell r="CC586">
            <v>-31.257333000015933</v>
          </cell>
          <cell r="CD586">
            <v>-11.860932999959914</v>
          </cell>
          <cell r="CE586">
            <v>-536.20787899941206</v>
          </cell>
          <cell r="CF586">
            <v>-12.292602999979863</v>
          </cell>
          <cell r="CG586">
            <v>-35.830146999971475</v>
          </cell>
          <cell r="CH586">
            <v>-24.942846999969333</v>
          </cell>
          <cell r="CI586">
            <v>3.8010289999947418</v>
          </cell>
          <cell r="CJ586">
            <v>4.6901599999982864</v>
          </cell>
          <cell r="CK586">
            <v>-35.790360000013607</v>
          </cell>
          <cell r="CL586">
            <v>-110.32654800001183</v>
          </cell>
          <cell r="CM586">
            <v>-162.51313600002322</v>
          </cell>
          <cell r="CN586">
            <v>-54.63970999995945</v>
          </cell>
          <cell r="CO586">
            <v>-51.488580000004731</v>
          </cell>
          <cell r="CP586">
            <v>-26.875861000007717</v>
          </cell>
          <cell r="CQ586">
            <v>-29.999275999987731</v>
          </cell>
          <cell r="CR586">
            <v>-382.80440699961036</v>
          </cell>
          <cell r="CS586">
            <v>11.356804999988526</v>
          </cell>
          <cell r="CT586">
            <v>-15.21907399999327</v>
          </cell>
          <cell r="CU586">
            <v>-12.711628999968525</v>
          </cell>
          <cell r="CV586">
            <v>3.81785600000876</v>
          </cell>
          <cell r="CW586">
            <v>-10.843945000029635</v>
          </cell>
          <cell r="CX586">
            <v>40.915219999995315</v>
          </cell>
          <cell r="CY586">
            <v>-174.89789999998175</v>
          </cell>
          <cell r="CZ586">
            <v>-78.028468000062276</v>
          </cell>
          <cell r="DA586">
            <v>-44.337180000002263</v>
          </cell>
          <cell r="DB586">
            <v>-26.646279999986291</v>
          </cell>
          <cell r="DC586">
            <v>-34.32461000001058</v>
          </cell>
          <cell r="DD586">
            <v>-41.885201999975834</v>
          </cell>
          <cell r="DE586">
            <v>-385.64664200041443</v>
          </cell>
          <cell r="DF586">
            <v>-5.8059740000171587</v>
          </cell>
          <cell r="DG586">
            <v>-19.154517999995733</v>
          </cell>
          <cell r="DH586">
            <v>-31.10822900000494</v>
          </cell>
          <cell r="DI586">
            <v>-24.373523999995086</v>
          </cell>
          <cell r="DJ586">
            <v>1.7037119999877177</v>
          </cell>
          <cell r="DK586">
            <v>83.120156999997562</v>
          </cell>
          <cell r="DL586">
            <v>-174.34393400000408</v>
          </cell>
          <cell r="DM586">
            <v>-107.23579299997073</v>
          </cell>
          <cell r="DN586">
            <v>-81.562927999999374</v>
          </cell>
          <cell r="DO586">
            <v>-47.95888200000627</v>
          </cell>
          <cell r="DP586">
            <v>35.991316999949049</v>
          </cell>
          <cell r="DQ586">
            <v>-14.918046000006143</v>
          </cell>
          <cell r="DR586">
            <v>0</v>
          </cell>
          <cell r="DS586">
            <v>0</v>
          </cell>
          <cell r="DT586">
            <v>0</v>
          </cell>
          <cell r="DU586">
            <v>0</v>
          </cell>
          <cell r="DV586">
            <v>0</v>
          </cell>
          <cell r="DW586">
            <v>0</v>
          </cell>
          <cell r="DX586">
            <v>0</v>
          </cell>
          <cell r="DY586">
            <v>0</v>
          </cell>
          <cell r="DZ586">
            <v>0</v>
          </cell>
          <cell r="EA586">
            <v>0</v>
          </cell>
          <cell r="EB586">
            <v>0</v>
          </cell>
          <cell r="EC586">
            <v>0</v>
          </cell>
          <cell r="ED586">
            <v>0</v>
          </cell>
        </row>
        <row r="587">
          <cell r="F587">
            <v>0</v>
          </cell>
          <cell r="G587">
            <v>0.40439399999922898</v>
          </cell>
          <cell r="H587">
            <v>1.8211999999039108E-2</v>
          </cell>
          <cell r="I587">
            <v>2.6087000000188709E-2</v>
          </cell>
          <cell r="J587">
            <v>0</v>
          </cell>
          <cell r="K587">
            <v>0</v>
          </cell>
          <cell r="L587">
            <v>-7.0189999998547137E-2</v>
          </cell>
          <cell r="M587">
            <v>-5.8996299999998882</v>
          </cell>
          <cell r="N587">
            <v>0</v>
          </cell>
          <cell r="O587">
            <v>0.3647690000016155</v>
          </cell>
          <cell r="P587">
            <v>0</v>
          </cell>
          <cell r="Q587">
            <v>0</v>
          </cell>
          <cell r="R587">
            <v>-3.02100700000301</v>
          </cell>
          <cell r="S587">
            <v>1.2741999998979736E-2</v>
          </cell>
          <cell r="T587">
            <v>6.6495000000941218E-2</v>
          </cell>
          <cell r="U587">
            <v>5.5957710000002407</v>
          </cell>
          <cell r="V587">
            <v>4.1556000001946813E-2</v>
          </cell>
          <cell r="W587">
            <v>0</v>
          </cell>
          <cell r="X587">
            <v>0</v>
          </cell>
          <cell r="Y587">
            <v>-6.0557379999954719</v>
          </cell>
          <cell r="Z587">
            <v>-2.6613930000021355</v>
          </cell>
          <cell r="AA587">
            <v>0</v>
          </cell>
          <cell r="AB587">
            <v>2.013999999689986E-3</v>
          </cell>
          <cell r="AC587">
            <v>-2.2454000001744134E-2</v>
          </cell>
          <cell r="AD587">
            <v>0</v>
          </cell>
          <cell r="AE587">
            <v>-6.5320289999945089</v>
          </cell>
          <cell r="AF587">
            <v>1.7148999999335501E-2</v>
          </cell>
          <cell r="AG587">
            <v>7.345799999893643E-2</v>
          </cell>
          <cell r="AH587">
            <v>4.7599999925296288E-4</v>
          </cell>
          <cell r="AI587">
            <v>1.4765999998417101E-2</v>
          </cell>
          <cell r="AJ587">
            <v>0</v>
          </cell>
          <cell r="AK587">
            <v>0</v>
          </cell>
          <cell r="AL587">
            <v>-0.15454299999692012</v>
          </cell>
          <cell r="AM587">
            <v>-2.016115999998874</v>
          </cell>
          <cell r="AN587">
            <v>7.980000002135057E-3</v>
          </cell>
          <cell r="AO587">
            <v>2.5956999999834807E-2</v>
          </cell>
          <cell r="AP587">
            <v>-4.5011560000020836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  <cell r="BZ587">
            <v>0</v>
          </cell>
          <cell r="CA587">
            <v>0</v>
          </cell>
          <cell r="CB587">
            <v>0</v>
          </cell>
          <cell r="CC587">
            <v>0</v>
          </cell>
          <cell r="CD587">
            <v>0</v>
          </cell>
          <cell r="CE587">
            <v>0</v>
          </cell>
          <cell r="CF587">
            <v>0</v>
          </cell>
          <cell r="CG587">
            <v>0</v>
          </cell>
          <cell r="CH587">
            <v>0</v>
          </cell>
          <cell r="CI587">
            <v>0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P587">
            <v>0</v>
          </cell>
          <cell r="CQ587">
            <v>0</v>
          </cell>
          <cell r="CR587">
            <v>0</v>
          </cell>
          <cell r="CS587">
            <v>0</v>
          </cell>
          <cell r="CT587">
            <v>0</v>
          </cell>
          <cell r="CU587">
            <v>0</v>
          </cell>
          <cell r="CV587">
            <v>0</v>
          </cell>
          <cell r="CW587">
            <v>0</v>
          </cell>
          <cell r="CX587">
            <v>0</v>
          </cell>
          <cell r="CY587">
            <v>0</v>
          </cell>
          <cell r="CZ587">
            <v>0</v>
          </cell>
          <cell r="DA587">
            <v>0</v>
          </cell>
          <cell r="DB587">
            <v>0</v>
          </cell>
          <cell r="DC587">
            <v>0</v>
          </cell>
          <cell r="DD587">
            <v>0</v>
          </cell>
          <cell r="DE587">
            <v>0</v>
          </cell>
          <cell r="DF587">
            <v>0</v>
          </cell>
          <cell r="DG587">
            <v>0</v>
          </cell>
          <cell r="DH587">
            <v>0</v>
          </cell>
          <cell r="DI587">
            <v>0</v>
          </cell>
          <cell r="DJ587">
            <v>0</v>
          </cell>
          <cell r="DK587">
            <v>0</v>
          </cell>
          <cell r="DL587">
            <v>0</v>
          </cell>
          <cell r="DM587">
            <v>0</v>
          </cell>
          <cell r="DN587">
            <v>0</v>
          </cell>
          <cell r="DO587">
            <v>0</v>
          </cell>
          <cell r="DP587">
            <v>0</v>
          </cell>
          <cell r="DQ587">
            <v>0</v>
          </cell>
          <cell r="DR587">
            <v>0</v>
          </cell>
          <cell r="DS587">
            <v>0</v>
          </cell>
          <cell r="DT587">
            <v>0</v>
          </cell>
          <cell r="DU587">
            <v>0</v>
          </cell>
          <cell r="DV587">
            <v>0</v>
          </cell>
          <cell r="DW587">
            <v>0</v>
          </cell>
          <cell r="DX587">
            <v>0</v>
          </cell>
          <cell r="DY587">
            <v>0</v>
          </cell>
          <cell r="DZ587">
            <v>0</v>
          </cell>
          <cell r="EA587">
            <v>0</v>
          </cell>
          <cell r="EB587">
            <v>0</v>
          </cell>
          <cell r="EC587">
            <v>0</v>
          </cell>
          <cell r="ED587">
            <v>0</v>
          </cell>
        </row>
        <row r="588">
          <cell r="F588">
            <v>0.39784200000030978</v>
          </cell>
          <cell r="G588">
            <v>14.441393499999322</v>
          </cell>
          <cell r="H588">
            <v>0.23024599999916973</v>
          </cell>
          <cell r="I588">
            <v>1.8446999998559477E-2</v>
          </cell>
          <cell r="J588">
            <v>2.3302149999999529</v>
          </cell>
          <cell r="K588">
            <v>-1.0952149999993708</v>
          </cell>
          <cell r="L588">
            <v>-12.092488499998581</v>
          </cell>
          <cell r="M588">
            <v>-15.528450499998144</v>
          </cell>
          <cell r="N588">
            <v>-1.096520999999484</v>
          </cell>
          <cell r="O588">
            <v>0.34954100000322796</v>
          </cell>
          <cell r="P588">
            <v>5.0012170000027254</v>
          </cell>
          <cell r="Q588">
            <v>8.6310000006051268E-3</v>
          </cell>
          <cell r="R588">
            <v>-124.57664549999754</v>
          </cell>
          <cell r="S588">
            <v>-11.513390000000072</v>
          </cell>
          <cell r="T588">
            <v>-50.163522999999259</v>
          </cell>
          <cell r="U588">
            <v>0.41801900000064052</v>
          </cell>
          <cell r="V588">
            <v>-3.9930330000006506</v>
          </cell>
          <cell r="W588">
            <v>0.44751699999869743</v>
          </cell>
          <cell r="X588">
            <v>-1.4462289999992208</v>
          </cell>
          <cell r="Y588">
            <v>-26.097172499998123</v>
          </cell>
          <cell r="Z588">
            <v>-33.015502499998547</v>
          </cell>
          <cell r="AA588">
            <v>0.61584400000174355</v>
          </cell>
          <cell r="AB588">
            <v>-0.12101450000045588</v>
          </cell>
          <cell r="AC588">
            <v>9.3047999998816522E-2</v>
          </cell>
          <cell r="AD588">
            <v>0.19879100000071048</v>
          </cell>
          <cell r="AE588">
            <v>-27.642649999994319</v>
          </cell>
          <cell r="AF588">
            <v>12.401958000002196</v>
          </cell>
          <cell r="AG588">
            <v>-8.4350000000995351E-2</v>
          </cell>
          <cell r="AH588">
            <v>-4.7800999999999476</v>
          </cell>
          <cell r="AI588">
            <v>-10.973723999999493</v>
          </cell>
          <cell r="AJ588">
            <v>0.14235699999881035</v>
          </cell>
          <cell r="AK588">
            <v>4.0983640000013111</v>
          </cell>
          <cell r="AL588">
            <v>-1.2294369999981427</v>
          </cell>
          <cell r="AM588">
            <v>-16.157338000004529</v>
          </cell>
          <cell r="AN588">
            <v>9.4599999829370063E-4</v>
          </cell>
          <cell r="AO588">
            <v>-3.6228159999991476</v>
          </cell>
          <cell r="AP588">
            <v>-6.8327679999983957</v>
          </cell>
          <cell r="AQ588">
            <v>-0.60574199999973644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  <cell r="BZ588">
            <v>0</v>
          </cell>
          <cell r="CA588">
            <v>0</v>
          </cell>
          <cell r="CB588">
            <v>0</v>
          </cell>
          <cell r="CC588">
            <v>0</v>
          </cell>
          <cell r="CD588">
            <v>0</v>
          </cell>
          <cell r="CE588">
            <v>0</v>
          </cell>
          <cell r="CF588">
            <v>0</v>
          </cell>
          <cell r="CG588">
            <v>0</v>
          </cell>
          <cell r="CH588">
            <v>0</v>
          </cell>
          <cell r="CI588">
            <v>0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P588">
            <v>0</v>
          </cell>
          <cell r="CQ588">
            <v>0</v>
          </cell>
          <cell r="CR588">
            <v>0</v>
          </cell>
          <cell r="CS588">
            <v>0</v>
          </cell>
          <cell r="CT588">
            <v>0</v>
          </cell>
          <cell r="CU588">
            <v>0</v>
          </cell>
          <cell r="CV588">
            <v>0</v>
          </cell>
          <cell r="CW588">
            <v>0</v>
          </cell>
          <cell r="CX588">
            <v>0</v>
          </cell>
          <cell r="CY588">
            <v>0</v>
          </cell>
          <cell r="CZ588">
            <v>0</v>
          </cell>
          <cell r="DA588">
            <v>0</v>
          </cell>
          <cell r="DB588">
            <v>0</v>
          </cell>
          <cell r="DC588">
            <v>0</v>
          </cell>
          <cell r="DD588">
            <v>0</v>
          </cell>
          <cell r="DE588">
            <v>0</v>
          </cell>
          <cell r="DF588">
            <v>0</v>
          </cell>
          <cell r="DG588">
            <v>0</v>
          </cell>
          <cell r="DH588">
            <v>0</v>
          </cell>
          <cell r="DI588">
            <v>0</v>
          </cell>
          <cell r="DJ588">
            <v>0</v>
          </cell>
          <cell r="DK588">
            <v>0</v>
          </cell>
          <cell r="DL588">
            <v>0</v>
          </cell>
          <cell r="DM588">
            <v>0</v>
          </cell>
          <cell r="DN588">
            <v>0</v>
          </cell>
          <cell r="DO588">
            <v>0</v>
          </cell>
          <cell r="DP588">
            <v>0</v>
          </cell>
          <cell r="DQ588">
            <v>0</v>
          </cell>
          <cell r="DR588">
            <v>0</v>
          </cell>
          <cell r="DS588">
            <v>0</v>
          </cell>
          <cell r="DT588">
            <v>0</v>
          </cell>
          <cell r="DU588">
            <v>0</v>
          </cell>
          <cell r="DV588">
            <v>0</v>
          </cell>
          <cell r="DW588">
            <v>0</v>
          </cell>
          <cell r="DX588">
            <v>0</v>
          </cell>
          <cell r="DY588">
            <v>0</v>
          </cell>
          <cell r="DZ588">
            <v>0</v>
          </cell>
          <cell r="EA588">
            <v>0</v>
          </cell>
          <cell r="EB588">
            <v>0</v>
          </cell>
          <cell r="EC588">
            <v>0</v>
          </cell>
          <cell r="ED588">
            <v>0</v>
          </cell>
        </row>
        <row r="589">
          <cell r="F589">
            <v>4.5218499999900814</v>
          </cell>
          <cell r="G589">
            <v>-9.389000000373926E-2</v>
          </cell>
          <cell r="H589">
            <v>0.40746999999828404</v>
          </cell>
          <cell r="I589">
            <v>-23.967969999997877</v>
          </cell>
          <cell r="J589">
            <v>0</v>
          </cell>
          <cell r="K589">
            <v>7.7813999999998487</v>
          </cell>
          <cell r="L589">
            <v>-29.964439999996102</v>
          </cell>
          <cell r="M589">
            <v>-47.899069999999483</v>
          </cell>
          <cell r="N589">
            <v>-4.8337199999950826</v>
          </cell>
          <cell r="O589">
            <v>-43.43695000000298</v>
          </cell>
          <cell r="P589">
            <v>9.1329999995650724E-2</v>
          </cell>
          <cell r="Q589">
            <v>-4.4477399999741465</v>
          </cell>
          <cell r="R589">
            <v>-250.73852000012994</v>
          </cell>
          <cell r="S589">
            <v>1.8494400000199676</v>
          </cell>
          <cell r="T589">
            <v>19.191910000008647</v>
          </cell>
          <cell r="U589">
            <v>1.2408500000019558</v>
          </cell>
          <cell r="V589">
            <v>-10.020940000002156</v>
          </cell>
          <cell r="W589">
            <v>0</v>
          </cell>
          <cell r="X589">
            <v>-27.813090000003285</v>
          </cell>
          <cell r="Y589">
            <v>-32.741359999999986</v>
          </cell>
          <cell r="Z589">
            <v>-78.414900000003399</v>
          </cell>
          <cell r="AA589">
            <v>-7.7747900000103982</v>
          </cell>
          <cell r="AB589">
            <v>-36.44301999999152</v>
          </cell>
          <cell r="AC589">
            <v>-16.797930000000633</v>
          </cell>
          <cell r="AD589">
            <v>-63.014690000010887</v>
          </cell>
          <cell r="AE589">
            <v>-20.458659999771044</v>
          </cell>
          <cell r="AF589">
            <v>-15.133219999988796</v>
          </cell>
          <cell r="AG589">
            <v>-1.554759999999078</v>
          </cell>
          <cell r="AH589">
            <v>-2.2932700000019395</v>
          </cell>
          <cell r="AI589">
            <v>-1.5319999991334043E-2</v>
          </cell>
          <cell r="AJ589">
            <v>0</v>
          </cell>
          <cell r="AK589">
            <v>2.017760000002454</v>
          </cell>
          <cell r="AL589">
            <v>-49.009149999998044</v>
          </cell>
          <cell r="AM589">
            <v>-39.585239999985788</v>
          </cell>
          <cell r="AN589">
            <v>-19.376450000010664</v>
          </cell>
          <cell r="AO589">
            <v>2.7364099999977043</v>
          </cell>
          <cell r="AP589">
            <v>5.0016400000022259</v>
          </cell>
          <cell r="AQ589">
            <v>96.752940000005765</v>
          </cell>
          <cell r="AR589">
            <v>-36.554440000094473</v>
          </cell>
          <cell r="AS589">
            <v>28.657180000009248</v>
          </cell>
          <cell r="AT589">
            <v>-9.0499500000005355</v>
          </cell>
          <cell r="AU589">
            <v>0</v>
          </cell>
          <cell r="AV589">
            <v>-3.5698399999964749</v>
          </cell>
          <cell r="AW589">
            <v>0</v>
          </cell>
          <cell r="AX589">
            <v>0.60201999999844702</v>
          </cell>
          <cell r="AY589">
            <v>-36.923479999997653</v>
          </cell>
          <cell r="AZ589">
            <v>-29.122499999997672</v>
          </cell>
          <cell r="BA589">
            <v>0</v>
          </cell>
          <cell r="BB589">
            <v>-2.7557300000044052</v>
          </cell>
          <cell r="BC589">
            <v>-8.658450000002631</v>
          </cell>
          <cell r="BD589">
            <v>24.266310000006342</v>
          </cell>
          <cell r="BE589">
            <v>-163.96895000012591</v>
          </cell>
          <cell r="BF589">
            <v>-39.076650000002701</v>
          </cell>
          <cell r="BG589">
            <v>-3.5251200000056997</v>
          </cell>
          <cell r="BH589">
            <v>0</v>
          </cell>
          <cell r="BI589">
            <v>0.8228400000007241</v>
          </cell>
          <cell r="BJ589">
            <v>-0.87672999999995227</v>
          </cell>
          <cell r="BK589">
            <v>-4.5555000000022119</v>
          </cell>
          <cell r="BL589">
            <v>-12.077919999996084</v>
          </cell>
          <cell r="BM589">
            <v>-56.673030000005383</v>
          </cell>
          <cell r="BN589">
            <v>-11.267640000005485</v>
          </cell>
          <cell r="BO589">
            <v>-8.4421799999981886</v>
          </cell>
          <cell r="BP589">
            <v>-21.729910000009113</v>
          </cell>
          <cell r="BQ589">
            <v>-6.5671100000035949</v>
          </cell>
          <cell r="BR589">
            <v>-82.670029999921098</v>
          </cell>
          <cell r="BS589">
            <v>-37.454460000008112</v>
          </cell>
          <cell r="BT589">
            <v>4.7223399999929825</v>
          </cell>
          <cell r="BU589">
            <v>0</v>
          </cell>
          <cell r="BV589">
            <v>-1.4504700000106823</v>
          </cell>
          <cell r="BW589">
            <v>0</v>
          </cell>
          <cell r="BX589">
            <v>0</v>
          </cell>
          <cell r="BY589">
            <v>-30.861879999996745</v>
          </cell>
          <cell r="BZ589">
            <v>-17.13088000001153</v>
          </cell>
          <cell r="CA589">
            <v>0</v>
          </cell>
          <cell r="CB589">
            <v>3.4711800000077346</v>
          </cell>
          <cell r="CC589">
            <v>-21.719629999992321</v>
          </cell>
          <cell r="CD589">
            <v>17.753770000010263</v>
          </cell>
          <cell r="CE589">
            <v>-24.754289999837056</v>
          </cell>
          <cell r="CF589">
            <v>-48.908510000008391</v>
          </cell>
          <cell r="CG589">
            <v>83.540760000003502</v>
          </cell>
          <cell r="CH589">
            <v>-0.91773999999713851</v>
          </cell>
          <cell r="CI589">
            <v>-5.0944500000041444</v>
          </cell>
          <cell r="CJ589">
            <v>0</v>
          </cell>
          <cell r="CK589">
            <v>0</v>
          </cell>
          <cell r="CL589">
            <v>-39.310360000003129</v>
          </cell>
          <cell r="CM589">
            <v>-21.573059999995166</v>
          </cell>
          <cell r="CN589">
            <v>-2.282760000001872</v>
          </cell>
          <cell r="CO589">
            <v>-41.923249999992549</v>
          </cell>
          <cell r="CP589">
            <v>52.55160999999498</v>
          </cell>
          <cell r="CQ589">
            <v>-0.8365300000004936</v>
          </cell>
          <cell r="CR589">
            <v>0</v>
          </cell>
          <cell r="CS589">
            <v>0</v>
          </cell>
          <cell r="CT589">
            <v>0</v>
          </cell>
          <cell r="CU589">
            <v>0</v>
          </cell>
          <cell r="CV589">
            <v>0</v>
          </cell>
          <cell r="CW589">
            <v>0</v>
          </cell>
          <cell r="CX589">
            <v>0</v>
          </cell>
          <cell r="CY589">
            <v>0</v>
          </cell>
          <cell r="CZ589">
            <v>0</v>
          </cell>
          <cell r="DA589">
            <v>0</v>
          </cell>
          <cell r="DB589">
            <v>0</v>
          </cell>
          <cell r="DC589">
            <v>0</v>
          </cell>
          <cell r="DD589">
            <v>0</v>
          </cell>
          <cell r="DE589">
            <v>0</v>
          </cell>
          <cell r="DF589">
            <v>0</v>
          </cell>
          <cell r="DG589">
            <v>0</v>
          </cell>
          <cell r="DH589">
            <v>0</v>
          </cell>
          <cell r="DI589">
            <v>0</v>
          </cell>
          <cell r="DJ589">
            <v>0</v>
          </cell>
          <cell r="DK589">
            <v>0</v>
          </cell>
          <cell r="DL589">
            <v>0</v>
          </cell>
          <cell r="DM589">
            <v>0</v>
          </cell>
          <cell r="DN589">
            <v>0</v>
          </cell>
          <cell r="DO589">
            <v>0</v>
          </cell>
          <cell r="DP589">
            <v>0</v>
          </cell>
          <cell r="DQ589">
            <v>0</v>
          </cell>
          <cell r="DR589">
            <v>0</v>
          </cell>
          <cell r="DS589">
            <v>0</v>
          </cell>
          <cell r="DT589">
            <v>0</v>
          </cell>
          <cell r="DU589">
            <v>0</v>
          </cell>
          <cell r="DV589">
            <v>0</v>
          </cell>
          <cell r="DW589">
            <v>0</v>
          </cell>
          <cell r="DX589">
            <v>0</v>
          </cell>
          <cell r="DY589">
            <v>0</v>
          </cell>
          <cell r="DZ589">
            <v>0</v>
          </cell>
          <cell r="EA589">
            <v>0</v>
          </cell>
          <cell r="EB589">
            <v>0</v>
          </cell>
          <cell r="EC589">
            <v>0</v>
          </cell>
          <cell r="ED589">
            <v>0</v>
          </cell>
        </row>
        <row r="590">
          <cell r="F590">
            <v>-59.95275999995647</v>
          </cell>
          <cell r="G590">
            <v>-23.737349999981234</v>
          </cell>
          <cell r="H590">
            <v>-18.295799999963492</v>
          </cell>
          <cell r="I590">
            <v>16.400070000003325</v>
          </cell>
          <cell r="J590">
            <v>7.0277400000195485</v>
          </cell>
          <cell r="K590">
            <v>-55.631089999980759</v>
          </cell>
          <cell r="L590">
            <v>-120.04963000002317</v>
          </cell>
          <cell r="M590">
            <v>-159.29823000001488</v>
          </cell>
          <cell r="N590">
            <v>-7.3535599999595433</v>
          </cell>
          <cell r="O590">
            <v>-16.246429999999236</v>
          </cell>
          <cell r="P590">
            <v>-108.01286999997683</v>
          </cell>
          <cell r="Q590">
            <v>-7.7557699999888428</v>
          </cell>
          <cell r="R590">
            <v>-767.60031000012532</v>
          </cell>
          <cell r="S590">
            <v>-43.129659999976866</v>
          </cell>
          <cell r="T590">
            <v>-46.125069999950938</v>
          </cell>
          <cell r="U590">
            <v>-4.2345600000116974</v>
          </cell>
          <cell r="V590">
            <v>-10.707530000014231</v>
          </cell>
          <cell r="W590">
            <v>-40.165100000012899</v>
          </cell>
          <cell r="X590">
            <v>-42.758089999959338</v>
          </cell>
          <cell r="Y590">
            <v>-286.63043999997899</v>
          </cell>
          <cell r="Z590">
            <v>-102.60109999997076</v>
          </cell>
          <cell r="AA590">
            <v>-48.99999000004027</v>
          </cell>
          <cell r="AB590">
            <v>-24.091450000007171</v>
          </cell>
          <cell r="AC590">
            <v>-108.80635999998776</v>
          </cell>
          <cell r="AD590">
            <v>-9.350960000010673</v>
          </cell>
          <cell r="AE590">
            <v>-551.59632000001147</v>
          </cell>
          <cell r="AF590">
            <v>-19.824949999980163</v>
          </cell>
          <cell r="AG590">
            <v>-27.773270000005141</v>
          </cell>
          <cell r="AH590">
            <v>-12.81828000000678</v>
          </cell>
          <cell r="AI590">
            <v>-4.0549200000241399</v>
          </cell>
          <cell r="AJ590">
            <v>3.3889199999975972</v>
          </cell>
          <cell r="AK590">
            <v>-81.192519999982323</v>
          </cell>
          <cell r="AL590">
            <v>-159.56939000001876</v>
          </cell>
          <cell r="AM590">
            <v>-82.142059999983758</v>
          </cell>
          <cell r="AN590">
            <v>-73.700030000007246</v>
          </cell>
          <cell r="AO590">
            <v>-8.5224900000030175</v>
          </cell>
          <cell r="AP590">
            <v>-81.588819999946281</v>
          </cell>
          <cell r="AQ590">
            <v>-3.7985099999932572</v>
          </cell>
          <cell r="AR590">
            <v>-334.4596400000155</v>
          </cell>
          <cell r="AS590">
            <v>-28.266269999963697</v>
          </cell>
          <cell r="AT590">
            <v>-29.888240000000224</v>
          </cell>
          <cell r="AU590">
            <v>-6.3009600000223145</v>
          </cell>
          <cell r="AV590">
            <v>184.9267600000021</v>
          </cell>
          <cell r="AW590">
            <v>-25.662060000002384</v>
          </cell>
          <cell r="AX590">
            <v>-66.002399999997579</v>
          </cell>
          <cell r="AY590">
            <v>-156.31673000002047</v>
          </cell>
          <cell r="AZ590">
            <v>-109.65684999997029</v>
          </cell>
          <cell r="BA590">
            <v>-47.178560000029393</v>
          </cell>
          <cell r="BB590">
            <v>-16.192679999978282</v>
          </cell>
          <cell r="BC590">
            <v>-21.325400000030641</v>
          </cell>
          <cell r="BD590">
            <v>-12.596250000002328</v>
          </cell>
          <cell r="BE590">
            <v>-591.60554999951273</v>
          </cell>
          <cell r="BF590">
            <v>-44.838479999976698</v>
          </cell>
          <cell r="BG590">
            <v>-11.815230000007432</v>
          </cell>
          <cell r="BH590">
            <v>-19.016199999954551</v>
          </cell>
          <cell r="BI590">
            <v>0.78750000000582077</v>
          </cell>
          <cell r="BJ590">
            <v>-8.4472900000109803</v>
          </cell>
          <cell r="BK590">
            <v>-40.820189999998547</v>
          </cell>
          <cell r="BL590">
            <v>-240.25966999999946</v>
          </cell>
          <cell r="BM590">
            <v>-90.097149999986868</v>
          </cell>
          <cell r="BN590">
            <v>-55.217769999988377</v>
          </cell>
          <cell r="BO590">
            <v>-59.530320000019856</v>
          </cell>
          <cell r="BP590">
            <v>-33.526610000000801</v>
          </cell>
          <cell r="BQ590">
            <v>11.175859999959357</v>
          </cell>
          <cell r="BR590">
            <v>-566.39067999972031</v>
          </cell>
          <cell r="BS590">
            <v>-34.897700000030454</v>
          </cell>
          <cell r="BT590">
            <v>-36.460489999968559</v>
          </cell>
          <cell r="BU590">
            <v>-15.946109999960754</v>
          </cell>
          <cell r="BV590">
            <v>1.9201800000155345</v>
          </cell>
          <cell r="BW590">
            <v>-30.969799999991665</v>
          </cell>
          <cell r="BX590">
            <v>-49.858619999955408</v>
          </cell>
          <cell r="BY590">
            <v>-136.73047000000952</v>
          </cell>
          <cell r="BZ590">
            <v>-128.45400000002701</v>
          </cell>
          <cell r="CA590">
            <v>-63.848169999953825</v>
          </cell>
          <cell r="CB590">
            <v>-48.360439999960363</v>
          </cell>
          <cell r="CC590">
            <v>-5.5250600000144914</v>
          </cell>
          <cell r="CD590">
            <v>-17.260000000009313</v>
          </cell>
          <cell r="CE590">
            <v>-578.98828000063077</v>
          </cell>
          <cell r="CF590">
            <v>-171.40724000002956</v>
          </cell>
          <cell r="CG590">
            <v>-53.84564999997383</v>
          </cell>
          <cell r="CH590">
            <v>-10.453470000007655</v>
          </cell>
          <cell r="CI590">
            <v>-0.52079999999841675</v>
          </cell>
          <cell r="CJ590">
            <v>6.421200000011595</v>
          </cell>
          <cell r="CK590">
            <v>7.8080999999656342</v>
          </cell>
          <cell r="CL590">
            <v>-131.32890999998199</v>
          </cell>
          <cell r="CM590">
            <v>-81.924089999985881</v>
          </cell>
          <cell r="CN590">
            <v>-68.635379999992438</v>
          </cell>
          <cell r="CO590">
            <v>-24.809780000010505</v>
          </cell>
          <cell r="CP590">
            <v>-31.020209999987856</v>
          </cell>
          <cell r="CQ590">
            <v>-19.272050000028685</v>
          </cell>
          <cell r="CR590">
            <v>-279.33783999970183</v>
          </cell>
          <cell r="CS590">
            <v>-64.086149999988265</v>
          </cell>
          <cell r="CT590">
            <v>-12.584919999993872</v>
          </cell>
          <cell r="CU590">
            <v>-45.243390000017826</v>
          </cell>
          <cell r="CV590">
            <v>-5.9122100000095088</v>
          </cell>
          <cell r="CW590">
            <v>-0.58953999998630024</v>
          </cell>
          <cell r="CX590">
            <v>133.44422000000486</v>
          </cell>
          <cell r="CY590">
            <v>-95.607749999966472</v>
          </cell>
          <cell r="CZ590">
            <v>-156.49544999998761</v>
          </cell>
          <cell r="DA590">
            <v>-23.850359999982174</v>
          </cell>
          <cell r="DB590">
            <v>-41.96576999995159</v>
          </cell>
          <cell r="DC590">
            <v>42.714129999978468</v>
          </cell>
          <cell r="DD590">
            <v>-9.1606500000343658</v>
          </cell>
          <cell r="DE590">
            <v>-160.03264999948442</v>
          </cell>
          <cell r="DF590">
            <v>-20.766810000000987</v>
          </cell>
          <cell r="DG590">
            <v>-23.905289999966044</v>
          </cell>
          <cell r="DH590">
            <v>-29.183690000034403</v>
          </cell>
          <cell r="DI590">
            <v>-15.430559999978868</v>
          </cell>
          <cell r="DJ590">
            <v>-15.137129999988247</v>
          </cell>
          <cell r="DK590">
            <v>157.50325000000885</v>
          </cell>
          <cell r="DL590">
            <v>-77.635339999978896</v>
          </cell>
          <cell r="DM590">
            <v>-114.71369000000414</v>
          </cell>
          <cell r="DN590">
            <v>-15.422520000021905</v>
          </cell>
          <cell r="DO590">
            <v>-34.044300000008661</v>
          </cell>
          <cell r="DP590">
            <v>67.329570000001695</v>
          </cell>
          <cell r="DQ590">
            <v>-38.626140000007581</v>
          </cell>
          <cell r="DR590">
            <v>0</v>
          </cell>
          <cell r="DS590">
            <v>0</v>
          </cell>
          <cell r="DT590">
            <v>0</v>
          </cell>
          <cell r="DU590">
            <v>0</v>
          </cell>
          <cell r="DV590">
            <v>0</v>
          </cell>
          <cell r="DW590">
            <v>0</v>
          </cell>
          <cell r="DX590">
            <v>0</v>
          </cell>
          <cell r="DY590">
            <v>0</v>
          </cell>
          <cell r="DZ590">
            <v>0</v>
          </cell>
          <cell r="EA590">
            <v>0</v>
          </cell>
          <cell r="EB590">
            <v>0</v>
          </cell>
          <cell r="EC590">
            <v>0</v>
          </cell>
          <cell r="ED590">
            <v>0</v>
          </cell>
        </row>
        <row r="591">
          <cell r="F591">
            <v>-0.50030399998649955</v>
          </cell>
          <cell r="G591">
            <v>-21.579933000000892</v>
          </cell>
          <cell r="H591">
            <v>1.1254900000058115</v>
          </cell>
          <cell r="I591">
            <v>7.6033509999979287</v>
          </cell>
          <cell r="J591">
            <v>-4.2461690000054659</v>
          </cell>
          <cell r="K591">
            <v>34.321993999998085</v>
          </cell>
          <cell r="L591">
            <v>-30.2835999999661</v>
          </cell>
          <cell r="M591">
            <v>-37.429072999977507</v>
          </cell>
          <cell r="N591">
            <v>-12.889965000009397</v>
          </cell>
          <cell r="O591">
            <v>5.0552859999879729</v>
          </cell>
          <cell r="P591">
            <v>-177.98359299998265</v>
          </cell>
          <cell r="Q591">
            <v>-23.015744999982417</v>
          </cell>
          <cell r="R591">
            <v>-236.87451600003988</v>
          </cell>
          <cell r="S591">
            <v>7.4130400000140071</v>
          </cell>
          <cell r="T591">
            <v>-89.366244999982882</v>
          </cell>
          <cell r="U591">
            <v>-4.4810070000094129</v>
          </cell>
          <cell r="V591">
            <v>-32.21282900001097</v>
          </cell>
          <cell r="W591">
            <v>3.3802530000102706</v>
          </cell>
          <cell r="X591">
            <v>-13.199207999976352</v>
          </cell>
          <cell r="Y591">
            <v>-68.550470000016503</v>
          </cell>
          <cell r="Z591">
            <v>-5.0974449999630451</v>
          </cell>
          <cell r="AA591">
            <v>-21.252752999978838</v>
          </cell>
          <cell r="AB591">
            <v>2.0452140000124928</v>
          </cell>
          <cell r="AC591">
            <v>16.645374999992782</v>
          </cell>
          <cell r="AD591">
            <v>-32.198441000015009</v>
          </cell>
          <cell r="AE591">
            <v>-254.20614099968225</v>
          </cell>
          <cell r="AF591">
            <v>17.680767000012565</v>
          </cell>
          <cell r="AG591">
            <v>-12.157301000028383</v>
          </cell>
          <cell r="AH591">
            <v>-1.4161610000010114</v>
          </cell>
          <cell r="AI591">
            <v>-20.693945999984862</v>
          </cell>
          <cell r="AJ591">
            <v>9.0575020000105724</v>
          </cell>
          <cell r="AK591">
            <v>-20.950549999979557</v>
          </cell>
          <cell r="AL591">
            <v>-110.68641100003151</v>
          </cell>
          <cell r="AM591">
            <v>-114.91273700003512</v>
          </cell>
          <cell r="AN591">
            <v>16.419464999984484</v>
          </cell>
          <cell r="AO591">
            <v>-0.15011599997524172</v>
          </cell>
          <cell r="AP591">
            <v>-22.553439999988768</v>
          </cell>
          <cell r="AQ591">
            <v>6.1567870000144467</v>
          </cell>
          <cell r="AR591">
            <v>-198.69758000038564</v>
          </cell>
          <cell r="AS591">
            <v>-9.0756909999763593</v>
          </cell>
          <cell r="AT591">
            <v>-39.816641999961575</v>
          </cell>
          <cell r="AU591">
            <v>13.59913499999675</v>
          </cell>
          <cell r="AV591">
            <v>11.316019999998389</v>
          </cell>
          <cell r="AW591">
            <v>-9.4819600000046194</v>
          </cell>
          <cell r="AX591">
            <v>-4.5313000000023749</v>
          </cell>
          <cell r="AY591">
            <v>-58.712522999965586</v>
          </cell>
          <cell r="AZ591">
            <v>-99.941317999968305</v>
          </cell>
          <cell r="BA591">
            <v>-17.750424999976531</v>
          </cell>
          <cell r="BB591">
            <v>36.720942000014475</v>
          </cell>
          <cell r="BC591">
            <v>-7.3005600000033155</v>
          </cell>
          <cell r="BD591">
            <v>-13.723258000041824</v>
          </cell>
          <cell r="BE591">
            <v>-223.53996500046924</v>
          </cell>
          <cell r="BF591">
            <v>-20.532639999990351</v>
          </cell>
          <cell r="BG591">
            <v>-2.2633939999795984</v>
          </cell>
          <cell r="BH591">
            <v>2.7722129999892786</v>
          </cell>
          <cell r="BI591">
            <v>30.023753999994369</v>
          </cell>
          <cell r="BJ591">
            <v>-7.7306459999817889</v>
          </cell>
          <cell r="BK591">
            <v>1.2165799999784213</v>
          </cell>
          <cell r="BL591">
            <v>-69.012722999963444</v>
          </cell>
          <cell r="BM591">
            <v>-127.98357100004796</v>
          </cell>
          <cell r="BN591">
            <v>7.4705269999976736</v>
          </cell>
          <cell r="BO591">
            <v>-8.246080000011716</v>
          </cell>
          <cell r="BP591">
            <v>-30.987457000010181</v>
          </cell>
          <cell r="BQ591">
            <v>1.7334720000217203</v>
          </cell>
          <cell r="BR591">
            <v>-260.21215600008145</v>
          </cell>
          <cell r="BS591">
            <v>-17.561126000015065</v>
          </cell>
          <cell r="BT591">
            <v>-8.2518179999897256</v>
          </cell>
          <cell r="BU591">
            <v>-4.5638949999847682</v>
          </cell>
          <cell r="BV591">
            <v>5.4829080000054091</v>
          </cell>
          <cell r="BW591">
            <v>6.4438800000061747</v>
          </cell>
          <cell r="BX591">
            <v>-34.796410000009928</v>
          </cell>
          <cell r="BY591">
            <v>-32.160208999994211</v>
          </cell>
          <cell r="BZ591">
            <v>-165.80223999998998</v>
          </cell>
          <cell r="CA591">
            <v>-40.05915000004461</v>
          </cell>
          <cell r="CB591">
            <v>8.6018409999960568</v>
          </cell>
          <cell r="CC591">
            <v>5.6597049999982119</v>
          </cell>
          <cell r="CD591">
            <v>16.794357999984641</v>
          </cell>
          <cell r="CE591">
            <v>-251.35047199996188</v>
          </cell>
          <cell r="CF591">
            <v>-10.885875000036322</v>
          </cell>
          <cell r="CG591">
            <v>-7.7126059999864083</v>
          </cell>
          <cell r="CH591">
            <v>-12.665697999997064</v>
          </cell>
          <cell r="CI591">
            <v>-5.8718379999627359</v>
          </cell>
          <cell r="CJ591">
            <v>6.5130000000062864</v>
          </cell>
          <cell r="CK591">
            <v>14.853899999987334</v>
          </cell>
          <cell r="CL591">
            <v>-96.720958999998402</v>
          </cell>
          <cell r="CM591">
            <v>-84.460691999993287</v>
          </cell>
          <cell r="CN591">
            <v>-17.063885999959894</v>
          </cell>
          <cell r="CO591">
            <v>-7.6647099999827333</v>
          </cell>
          <cell r="CP591">
            <v>2.3697119999851566</v>
          </cell>
          <cell r="CQ591">
            <v>-32.04081999999471</v>
          </cell>
          <cell r="CR591">
            <v>-291.90767299989238</v>
          </cell>
          <cell r="CS591">
            <v>-37.707909999997355</v>
          </cell>
          <cell r="CT591">
            <v>-3.6117089999897871</v>
          </cell>
          <cell r="CU591">
            <v>-9.3076910000236239</v>
          </cell>
          <cell r="CV591">
            <v>-7.4880249999987427</v>
          </cell>
          <cell r="CW591">
            <v>5.2407379999640398</v>
          </cell>
          <cell r="CX591">
            <v>-34.095549999998184</v>
          </cell>
          <cell r="CY591">
            <v>-54.921940000029281</v>
          </cell>
          <cell r="CZ591">
            <v>-136.33628699998371</v>
          </cell>
          <cell r="DA591">
            <v>17.518815000017639</v>
          </cell>
          <cell r="DB591">
            <v>-10.005306000006385</v>
          </cell>
          <cell r="DC591">
            <v>-17.061241000017617</v>
          </cell>
          <cell r="DD591">
            <v>-4.1315670000039972</v>
          </cell>
          <cell r="DE591">
            <v>-226.37605199962854</v>
          </cell>
          <cell r="DF591">
            <v>-25.427481000020634</v>
          </cell>
          <cell r="DG591">
            <v>21.813332000019727</v>
          </cell>
          <cell r="DH591">
            <v>-18.503330000006827</v>
          </cell>
          <cell r="DI591">
            <v>10.250258999993093</v>
          </cell>
          <cell r="DJ591">
            <v>4.2606599999999162</v>
          </cell>
          <cell r="DK591">
            <v>-6.2719200000283308</v>
          </cell>
          <cell r="DL591">
            <v>-133.29711599997245</v>
          </cell>
          <cell r="DM591">
            <v>-82.323848000029102</v>
          </cell>
          <cell r="DN591">
            <v>-0.84788500005379319</v>
          </cell>
          <cell r="DO591">
            <v>47.075333999993745</v>
          </cell>
          <cell r="DP591">
            <v>-25.949015999969561</v>
          </cell>
          <cell r="DQ591">
            <v>-17.155041000049096</v>
          </cell>
          <cell r="DR591">
            <v>0</v>
          </cell>
          <cell r="DS591">
            <v>0</v>
          </cell>
          <cell r="DT591">
            <v>0</v>
          </cell>
          <cell r="DU591">
            <v>0</v>
          </cell>
          <cell r="DV591">
            <v>0</v>
          </cell>
          <cell r="DW591">
            <v>0</v>
          </cell>
          <cell r="DX591">
            <v>0</v>
          </cell>
          <cell r="DY591">
            <v>0</v>
          </cell>
          <cell r="DZ591">
            <v>0</v>
          </cell>
          <cell r="EA591">
            <v>0</v>
          </cell>
          <cell r="EB591">
            <v>0</v>
          </cell>
          <cell r="EC591">
            <v>0</v>
          </cell>
          <cell r="ED591">
            <v>0</v>
          </cell>
        </row>
        <row r="592"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  <cell r="BZ592">
            <v>0</v>
          </cell>
          <cell r="CA592">
            <v>0</v>
          </cell>
          <cell r="CB592">
            <v>0</v>
          </cell>
          <cell r="CC592">
            <v>0</v>
          </cell>
          <cell r="CD592">
            <v>0</v>
          </cell>
          <cell r="CE592">
            <v>0</v>
          </cell>
          <cell r="CF592">
            <v>0</v>
          </cell>
          <cell r="CG592">
            <v>0</v>
          </cell>
          <cell r="CH592">
            <v>0</v>
          </cell>
          <cell r="CI592">
            <v>0</v>
          </cell>
          <cell r="CJ592">
            <v>0</v>
          </cell>
          <cell r="CK592">
            <v>0</v>
          </cell>
          <cell r="CL592">
            <v>0</v>
          </cell>
          <cell r="CM592">
            <v>0</v>
          </cell>
          <cell r="CN592">
            <v>0</v>
          </cell>
          <cell r="CO592">
            <v>0</v>
          </cell>
          <cell r="CP592">
            <v>0</v>
          </cell>
          <cell r="CQ592">
            <v>0</v>
          </cell>
          <cell r="CR592">
            <v>0</v>
          </cell>
          <cell r="CS592">
            <v>0</v>
          </cell>
          <cell r="CT592">
            <v>0</v>
          </cell>
          <cell r="CU592">
            <v>0</v>
          </cell>
          <cell r="CV592">
            <v>0</v>
          </cell>
          <cell r="CW592">
            <v>0</v>
          </cell>
          <cell r="CX592">
            <v>0</v>
          </cell>
          <cell r="CY592">
            <v>0</v>
          </cell>
          <cell r="CZ592">
            <v>0</v>
          </cell>
          <cell r="DA592">
            <v>0</v>
          </cell>
          <cell r="DB592">
            <v>0</v>
          </cell>
          <cell r="DC592">
            <v>0</v>
          </cell>
          <cell r="DD592">
            <v>0</v>
          </cell>
          <cell r="DE592">
            <v>0</v>
          </cell>
          <cell r="DF592">
            <v>0</v>
          </cell>
          <cell r="DG592">
            <v>0</v>
          </cell>
          <cell r="DH592">
            <v>0</v>
          </cell>
          <cell r="DI592">
            <v>0</v>
          </cell>
          <cell r="DJ592">
            <v>0</v>
          </cell>
          <cell r="DK592">
            <v>0</v>
          </cell>
          <cell r="DL592">
            <v>0</v>
          </cell>
          <cell r="DM592">
            <v>0</v>
          </cell>
          <cell r="DN592">
            <v>0</v>
          </cell>
          <cell r="DO592">
            <v>0</v>
          </cell>
          <cell r="DP592">
            <v>0</v>
          </cell>
          <cell r="DQ592">
            <v>0</v>
          </cell>
          <cell r="DR592">
            <v>0</v>
          </cell>
          <cell r="DS592">
            <v>0</v>
          </cell>
          <cell r="DT592">
            <v>0</v>
          </cell>
          <cell r="DU592">
            <v>0</v>
          </cell>
          <cell r="DV592">
            <v>0</v>
          </cell>
          <cell r="DW592">
            <v>0</v>
          </cell>
          <cell r="DX592">
            <v>0</v>
          </cell>
          <cell r="DY592">
            <v>0</v>
          </cell>
          <cell r="DZ592">
            <v>0</v>
          </cell>
          <cell r="EA592">
            <v>0</v>
          </cell>
          <cell r="EB592">
            <v>0</v>
          </cell>
          <cell r="EC592">
            <v>0</v>
          </cell>
          <cell r="ED592">
            <v>0</v>
          </cell>
        </row>
        <row r="594">
          <cell r="F594">
            <v>-317.47846699971706</v>
          </cell>
          <cell r="G594">
            <v>-53.651119499932975</v>
          </cell>
          <cell r="H594">
            <v>13.180855000042357</v>
          </cell>
          <cell r="I594">
            <v>-3.5601190000306815</v>
          </cell>
          <cell r="J594">
            <v>21.373220999957994</v>
          </cell>
          <cell r="K594">
            <v>-69.093135999981314</v>
          </cell>
          <cell r="L594">
            <v>-348.3519235001877</v>
          </cell>
          <cell r="M594">
            <v>-435.1460734999273</v>
          </cell>
          <cell r="N594">
            <v>-91.577122000046074</v>
          </cell>
          <cell r="O594">
            <v>-111.91937000001781</v>
          </cell>
          <cell r="P594">
            <v>-238.80169499991462</v>
          </cell>
          <cell r="Q594">
            <v>-79.210884999949485</v>
          </cell>
          <cell r="R594">
            <v>-1965.0194575022906</v>
          </cell>
          <cell r="S594">
            <v>-96.767899999860674</v>
          </cell>
          <cell r="T594">
            <v>-207.61807899991982</v>
          </cell>
          <cell r="U594">
            <v>-10.869924000115134</v>
          </cell>
          <cell r="V594">
            <v>-29.063347999937832</v>
          </cell>
          <cell r="W594">
            <v>-31.168611000059173</v>
          </cell>
          <cell r="X594">
            <v>-107.03385699994396</v>
          </cell>
          <cell r="Y594">
            <v>-618.39939450006932</v>
          </cell>
          <cell r="Z594">
            <v>-369.45526150008664</v>
          </cell>
          <cell r="AA594">
            <v>-141.17066299985163</v>
          </cell>
          <cell r="AB594">
            <v>-132.92846849979833</v>
          </cell>
          <cell r="AC594">
            <v>-82.209268000093289</v>
          </cell>
          <cell r="AD594">
            <v>-138.33468299987726</v>
          </cell>
          <cell r="AE594">
            <v>-1405.2495480030775</v>
          </cell>
          <cell r="AF594">
            <v>-8.4953709999099374</v>
          </cell>
          <cell r="AG594">
            <v>-48.610263000009581</v>
          </cell>
          <cell r="AH594">
            <v>69.570822000037879</v>
          </cell>
          <cell r="AI594">
            <v>-35.037969999946654</v>
          </cell>
          <cell r="AJ594">
            <v>38.404347999952734</v>
          </cell>
          <cell r="AK594">
            <v>-176.07999400002882</v>
          </cell>
          <cell r="AL594">
            <v>-527.94166599982418</v>
          </cell>
          <cell r="AM594">
            <v>-453.02305400022306</v>
          </cell>
          <cell r="AN594">
            <v>-172.43714900012128</v>
          </cell>
          <cell r="AO594">
            <v>-69.982801000121981</v>
          </cell>
          <cell r="AP594">
            <v>-112.96188999991864</v>
          </cell>
          <cell r="AQ594">
            <v>91.345440000062808</v>
          </cell>
          <cell r="AR594">
            <v>-1062.0637110006064</v>
          </cell>
          <cell r="AS594">
            <v>-13.581455999752507</v>
          </cell>
          <cell r="AT594">
            <v>-68.352918999851681</v>
          </cell>
          <cell r="AU594">
            <v>-14.130485999863595</v>
          </cell>
          <cell r="AV594">
            <v>191.28382000001147</v>
          </cell>
          <cell r="AW594">
            <v>-30.990669999970123</v>
          </cell>
          <cell r="AX594">
            <v>-159.98126000002958</v>
          </cell>
          <cell r="AY594">
            <v>-281.66428899974562</v>
          </cell>
          <cell r="AZ594">
            <v>-413.78320999979042</v>
          </cell>
          <cell r="BA594">
            <v>-142.56214499985799</v>
          </cell>
          <cell r="BB594">
            <v>-59.704681999981403</v>
          </cell>
          <cell r="BC594">
            <v>-85.676170000107959</v>
          </cell>
          <cell r="BD594">
            <v>17.079756000079215</v>
          </cell>
          <cell r="BE594">
            <v>-1636.3597289994359</v>
          </cell>
          <cell r="BF594">
            <v>-85.62862900015898</v>
          </cell>
          <cell r="BG594">
            <v>-43.282990000094287</v>
          </cell>
          <cell r="BH594">
            <v>-14.729633999988437</v>
          </cell>
          <cell r="BI594">
            <v>21.336703000008129</v>
          </cell>
          <cell r="BJ594">
            <v>2.2336440000217408</v>
          </cell>
          <cell r="BK594">
            <v>-85.344313999870792</v>
          </cell>
          <cell r="BL594">
            <v>-481.19115200010128</v>
          </cell>
          <cell r="BM594">
            <v>-528.97607100009918</v>
          </cell>
          <cell r="BN594">
            <v>-117.27397000044584</v>
          </cell>
          <cell r="BO594">
            <v>-158.96795999980532</v>
          </cell>
          <cell r="BP594">
            <v>-120.81859199993778</v>
          </cell>
          <cell r="BQ594">
            <v>-23.716764000011608</v>
          </cell>
          <cell r="BR594">
            <v>-1746.6588320005685</v>
          </cell>
          <cell r="BS594">
            <v>-68.256452000001445</v>
          </cell>
          <cell r="BT594">
            <v>-43.642146999947727</v>
          </cell>
          <cell r="BU594">
            <v>-54.307831999962218</v>
          </cell>
          <cell r="BV594">
            <v>-29.792100999969989</v>
          </cell>
          <cell r="BW594">
            <v>-23.158700000029057</v>
          </cell>
          <cell r="BX594">
            <v>-115.47052999993321</v>
          </cell>
          <cell r="BY594">
            <v>-446.93305199989118</v>
          </cell>
          <cell r="BZ594">
            <v>-532.89690500008874</v>
          </cell>
          <cell r="CA594">
            <v>-288.6596200002823</v>
          </cell>
          <cell r="CB594">
            <v>-84.108479999937117</v>
          </cell>
          <cell r="CC594">
            <v>-44.262788000050932</v>
          </cell>
          <cell r="CD594">
            <v>-15.170225000008941</v>
          </cell>
          <cell r="CE594">
            <v>-1665.6529210023582</v>
          </cell>
          <cell r="CF594">
            <v>-446.99208800005727</v>
          </cell>
          <cell r="CG594">
            <v>145.8992970000254</v>
          </cell>
          <cell r="CH594">
            <v>119.75197500002105</v>
          </cell>
          <cell r="CI594">
            <v>-15.451828999910504</v>
          </cell>
          <cell r="CJ594">
            <v>17.624360000016168</v>
          </cell>
          <cell r="CK594">
            <v>-22.707560000009835</v>
          </cell>
          <cell r="CL594">
            <v>-454.20960699999705</v>
          </cell>
          <cell r="CM594">
            <v>-430.9852279999759</v>
          </cell>
          <cell r="CN594">
            <v>-268.44711599987932</v>
          </cell>
          <cell r="CO594">
            <v>-143.39723000000231</v>
          </cell>
          <cell r="CP594">
            <v>25.88727100007236</v>
          </cell>
          <cell r="CQ594">
            <v>-192.62516600009985</v>
          </cell>
          <cell r="CR594">
            <v>-1219.6168100032955</v>
          </cell>
          <cell r="CS594">
            <v>-113.27486500004306</v>
          </cell>
          <cell r="CT594">
            <v>-19.100523000000976</v>
          </cell>
          <cell r="CU594">
            <v>-64.668599999975413</v>
          </cell>
          <cell r="CV594">
            <v>-9.7179990001022816</v>
          </cell>
          <cell r="CW594">
            <v>-6.1927470000227913</v>
          </cell>
          <cell r="CX594">
            <v>128.86226999980863</v>
          </cell>
          <cell r="CY594">
            <v>-372.44602999999188</v>
          </cell>
          <cell r="CZ594">
            <v>-487.46473500016145</v>
          </cell>
          <cell r="DA594">
            <v>-108.93253500014544</v>
          </cell>
          <cell r="DB594">
            <v>-123.64070599991828</v>
          </cell>
          <cell r="DC594">
            <v>2.1319589999038726</v>
          </cell>
          <cell r="DD594">
            <v>-45.172299000201747</v>
          </cell>
          <cell r="DE594">
            <v>-1118.6350840013474</v>
          </cell>
          <cell r="DF594">
            <v>-42.019705000100657</v>
          </cell>
          <cell r="DG594">
            <v>-27.06979599990882</v>
          </cell>
          <cell r="DH594">
            <v>-78.661838999949396</v>
          </cell>
          <cell r="DI594">
            <v>-42.766934999963269</v>
          </cell>
          <cell r="DJ594">
            <v>-9.172757999971509</v>
          </cell>
          <cell r="DK594">
            <v>232.82786700001452</v>
          </cell>
          <cell r="DL594">
            <v>-482.67216000007465</v>
          </cell>
          <cell r="DM594">
            <v>-400.60865100007504</v>
          </cell>
          <cell r="DN594">
            <v>-190.53741300012916</v>
          </cell>
          <cell r="DO594">
            <v>-62.374838000163436</v>
          </cell>
          <cell r="DP594">
            <v>53.396830999990925</v>
          </cell>
          <cell r="DQ594">
            <v>-68.975687000202015</v>
          </cell>
          <cell r="DR594">
            <v>0</v>
          </cell>
          <cell r="DS594">
            <v>0</v>
          </cell>
          <cell r="DT594">
            <v>0</v>
          </cell>
          <cell r="DU594">
            <v>0</v>
          </cell>
          <cell r="DV594">
            <v>0</v>
          </cell>
          <cell r="DW594">
            <v>0</v>
          </cell>
          <cell r="DX594">
            <v>0</v>
          </cell>
          <cell r="DY594">
            <v>0</v>
          </cell>
          <cell r="DZ594">
            <v>0</v>
          </cell>
          <cell r="EA594">
            <v>0</v>
          </cell>
          <cell r="EB594">
            <v>0</v>
          </cell>
          <cell r="EC594">
            <v>0</v>
          </cell>
          <cell r="ED594">
            <v>0</v>
          </cell>
        </row>
        <row r="597"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  <cell r="BZ597">
            <v>0</v>
          </cell>
          <cell r="CA597">
            <v>0</v>
          </cell>
          <cell r="CB597">
            <v>0</v>
          </cell>
          <cell r="CC597">
            <v>0</v>
          </cell>
          <cell r="CD597">
            <v>0</v>
          </cell>
          <cell r="CE597">
            <v>0</v>
          </cell>
          <cell r="CF597">
            <v>0</v>
          </cell>
          <cell r="CG597">
            <v>0</v>
          </cell>
          <cell r="CH597">
            <v>0</v>
          </cell>
          <cell r="CI597">
            <v>0</v>
          </cell>
          <cell r="CJ597">
            <v>0</v>
          </cell>
          <cell r="CK597">
            <v>0</v>
          </cell>
          <cell r="CL597">
            <v>0</v>
          </cell>
          <cell r="CM597">
            <v>0</v>
          </cell>
          <cell r="CN597">
            <v>0</v>
          </cell>
          <cell r="CO597">
            <v>0</v>
          </cell>
          <cell r="CP597">
            <v>0</v>
          </cell>
          <cell r="CQ597">
            <v>0</v>
          </cell>
          <cell r="CR597">
            <v>0</v>
          </cell>
          <cell r="CS597">
            <v>0</v>
          </cell>
          <cell r="CT597">
            <v>0</v>
          </cell>
          <cell r="CU597">
            <v>0</v>
          </cell>
          <cell r="CV597">
            <v>0</v>
          </cell>
          <cell r="CW597">
            <v>0</v>
          </cell>
          <cell r="CX597">
            <v>0</v>
          </cell>
          <cell r="CY597">
            <v>0</v>
          </cell>
          <cell r="CZ597">
            <v>0</v>
          </cell>
          <cell r="DA597">
            <v>0</v>
          </cell>
          <cell r="DB597">
            <v>0</v>
          </cell>
          <cell r="DC597">
            <v>0</v>
          </cell>
          <cell r="DD597">
            <v>0</v>
          </cell>
          <cell r="DE597">
            <v>0</v>
          </cell>
          <cell r="DF597">
            <v>0</v>
          </cell>
          <cell r="DG597">
            <v>0</v>
          </cell>
          <cell r="DH597">
            <v>0</v>
          </cell>
          <cell r="DI597">
            <v>0</v>
          </cell>
          <cell r="DJ597">
            <v>0</v>
          </cell>
          <cell r="DK597">
            <v>0</v>
          </cell>
          <cell r="DL597">
            <v>0</v>
          </cell>
          <cell r="DM597">
            <v>0</v>
          </cell>
          <cell r="DN597">
            <v>0</v>
          </cell>
          <cell r="DO597">
            <v>0</v>
          </cell>
          <cell r="DP597">
            <v>0</v>
          </cell>
          <cell r="DQ597">
            <v>0</v>
          </cell>
          <cell r="DR597">
            <v>0</v>
          </cell>
          <cell r="DS597">
            <v>0</v>
          </cell>
          <cell r="DT597">
            <v>0</v>
          </cell>
          <cell r="DU597">
            <v>0</v>
          </cell>
          <cell r="DV597">
            <v>0</v>
          </cell>
          <cell r="DW597">
            <v>0</v>
          </cell>
          <cell r="DX597">
            <v>0</v>
          </cell>
          <cell r="DY597">
            <v>0</v>
          </cell>
          <cell r="DZ597">
            <v>0</v>
          </cell>
          <cell r="EA597">
            <v>0</v>
          </cell>
          <cell r="EB597">
            <v>0</v>
          </cell>
          <cell r="EC597">
            <v>0</v>
          </cell>
          <cell r="ED597">
            <v>0</v>
          </cell>
        </row>
        <row r="598"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  <cell r="BZ598">
            <v>0</v>
          </cell>
          <cell r="CA598">
            <v>0</v>
          </cell>
          <cell r="CB598">
            <v>0</v>
          </cell>
          <cell r="CC598">
            <v>0</v>
          </cell>
          <cell r="CD598">
            <v>0</v>
          </cell>
          <cell r="CE598">
            <v>0</v>
          </cell>
          <cell r="CF598">
            <v>0</v>
          </cell>
          <cell r="CG598">
            <v>0</v>
          </cell>
          <cell r="CH598">
            <v>0</v>
          </cell>
          <cell r="CI598">
            <v>0</v>
          </cell>
          <cell r="CJ598">
            <v>0</v>
          </cell>
          <cell r="CK598">
            <v>0</v>
          </cell>
          <cell r="CL598">
            <v>0</v>
          </cell>
          <cell r="CM598">
            <v>0</v>
          </cell>
          <cell r="CN598">
            <v>0</v>
          </cell>
          <cell r="CO598">
            <v>0</v>
          </cell>
          <cell r="CP598">
            <v>0</v>
          </cell>
          <cell r="CQ598">
            <v>0</v>
          </cell>
          <cell r="CR598">
            <v>0</v>
          </cell>
          <cell r="CS598">
            <v>0</v>
          </cell>
          <cell r="CT598">
            <v>0</v>
          </cell>
          <cell r="CU598">
            <v>0</v>
          </cell>
          <cell r="CV598">
            <v>0</v>
          </cell>
          <cell r="CW598">
            <v>0</v>
          </cell>
          <cell r="CX598">
            <v>0</v>
          </cell>
          <cell r="CY598">
            <v>0</v>
          </cell>
          <cell r="CZ598">
            <v>0</v>
          </cell>
          <cell r="DA598">
            <v>0</v>
          </cell>
          <cell r="DB598">
            <v>0</v>
          </cell>
          <cell r="DC598">
            <v>0</v>
          </cell>
          <cell r="DD598">
            <v>0</v>
          </cell>
          <cell r="DE598">
            <v>0</v>
          </cell>
          <cell r="DF598">
            <v>0</v>
          </cell>
          <cell r="DG598">
            <v>0</v>
          </cell>
          <cell r="DH598">
            <v>0</v>
          </cell>
          <cell r="DI598">
            <v>0</v>
          </cell>
          <cell r="DJ598">
            <v>0</v>
          </cell>
          <cell r="DK598">
            <v>0</v>
          </cell>
          <cell r="DL598">
            <v>0</v>
          </cell>
          <cell r="DM598">
            <v>0</v>
          </cell>
          <cell r="DN598">
            <v>0</v>
          </cell>
          <cell r="DO598">
            <v>0</v>
          </cell>
          <cell r="DP598">
            <v>0</v>
          </cell>
          <cell r="DQ598">
            <v>0</v>
          </cell>
          <cell r="DR598">
            <v>0</v>
          </cell>
          <cell r="DS598">
            <v>0</v>
          </cell>
          <cell r="DT598">
            <v>0</v>
          </cell>
          <cell r="DU598">
            <v>0</v>
          </cell>
          <cell r="DV598">
            <v>0</v>
          </cell>
          <cell r="DW598">
            <v>0</v>
          </cell>
          <cell r="DX598">
            <v>0</v>
          </cell>
          <cell r="DY598">
            <v>0</v>
          </cell>
          <cell r="DZ598">
            <v>0</v>
          </cell>
          <cell r="EA598">
            <v>0</v>
          </cell>
          <cell r="EB598">
            <v>0</v>
          </cell>
          <cell r="EC598">
            <v>0</v>
          </cell>
          <cell r="ED598">
            <v>0</v>
          </cell>
        </row>
        <row r="600"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  <cell r="BZ600">
            <v>0</v>
          </cell>
          <cell r="CA600">
            <v>0</v>
          </cell>
          <cell r="CB600">
            <v>0</v>
          </cell>
          <cell r="CC600">
            <v>0</v>
          </cell>
          <cell r="CD600">
            <v>0</v>
          </cell>
          <cell r="CE600">
            <v>0</v>
          </cell>
          <cell r="CF600">
            <v>0</v>
          </cell>
          <cell r="CG600">
            <v>0</v>
          </cell>
          <cell r="CH600">
            <v>0</v>
          </cell>
          <cell r="CI600">
            <v>0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P600">
            <v>0</v>
          </cell>
          <cell r="CQ600">
            <v>0</v>
          </cell>
          <cell r="CR600">
            <v>0</v>
          </cell>
          <cell r="CS600">
            <v>0</v>
          </cell>
          <cell r="CT600">
            <v>0</v>
          </cell>
          <cell r="CU600">
            <v>0</v>
          </cell>
          <cell r="CV600">
            <v>0</v>
          </cell>
          <cell r="CW600">
            <v>0</v>
          </cell>
          <cell r="CX600">
            <v>0</v>
          </cell>
          <cell r="CY600">
            <v>0</v>
          </cell>
          <cell r="CZ600">
            <v>0</v>
          </cell>
          <cell r="DA600">
            <v>0</v>
          </cell>
          <cell r="DB600">
            <v>0</v>
          </cell>
          <cell r="DC600">
            <v>0</v>
          </cell>
          <cell r="DD600">
            <v>0</v>
          </cell>
          <cell r="DE600">
            <v>0</v>
          </cell>
          <cell r="DF600">
            <v>0</v>
          </cell>
          <cell r="DG600">
            <v>0</v>
          </cell>
          <cell r="DH600">
            <v>0</v>
          </cell>
          <cell r="DI600">
            <v>0</v>
          </cell>
          <cell r="DJ600">
            <v>0</v>
          </cell>
          <cell r="DK600">
            <v>0</v>
          </cell>
          <cell r="DL600">
            <v>0</v>
          </cell>
          <cell r="DM600">
            <v>0</v>
          </cell>
          <cell r="DN600">
            <v>0</v>
          </cell>
          <cell r="DO600">
            <v>0</v>
          </cell>
          <cell r="DP600">
            <v>0</v>
          </cell>
          <cell r="DQ600">
            <v>0</v>
          </cell>
          <cell r="DR600">
            <v>0</v>
          </cell>
          <cell r="DS600">
            <v>0</v>
          </cell>
          <cell r="DT600">
            <v>0</v>
          </cell>
          <cell r="DU600">
            <v>0</v>
          </cell>
          <cell r="DV600">
            <v>0</v>
          </cell>
          <cell r="DW600">
            <v>0</v>
          </cell>
          <cell r="DX600">
            <v>0</v>
          </cell>
          <cell r="DY600">
            <v>0</v>
          </cell>
          <cell r="DZ600">
            <v>0</v>
          </cell>
          <cell r="EA600">
            <v>0</v>
          </cell>
          <cell r="EB600">
            <v>0</v>
          </cell>
          <cell r="EC600">
            <v>0</v>
          </cell>
          <cell r="ED600">
            <v>0</v>
          </cell>
        </row>
        <row r="603"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  <cell r="BZ603">
            <v>0</v>
          </cell>
          <cell r="CA603">
            <v>0</v>
          </cell>
          <cell r="CB603">
            <v>0</v>
          </cell>
          <cell r="CC603">
            <v>0</v>
          </cell>
          <cell r="CD603">
            <v>0</v>
          </cell>
          <cell r="CE603">
            <v>0</v>
          </cell>
          <cell r="CF603">
            <v>0</v>
          </cell>
          <cell r="CG603">
            <v>0</v>
          </cell>
          <cell r="CH603">
            <v>0</v>
          </cell>
          <cell r="CI603">
            <v>0</v>
          </cell>
          <cell r="CJ603">
            <v>0</v>
          </cell>
          <cell r="CK603">
            <v>0</v>
          </cell>
          <cell r="CL603">
            <v>0</v>
          </cell>
          <cell r="CM603">
            <v>0</v>
          </cell>
          <cell r="CN603">
            <v>0</v>
          </cell>
          <cell r="CO603">
            <v>0</v>
          </cell>
          <cell r="CP603">
            <v>0</v>
          </cell>
          <cell r="CQ603">
            <v>0</v>
          </cell>
          <cell r="CR603">
            <v>0</v>
          </cell>
          <cell r="CS603">
            <v>0</v>
          </cell>
          <cell r="CT603">
            <v>0</v>
          </cell>
          <cell r="CU603">
            <v>0</v>
          </cell>
          <cell r="CV603">
            <v>0</v>
          </cell>
          <cell r="CW603">
            <v>0</v>
          </cell>
          <cell r="CX603">
            <v>0</v>
          </cell>
          <cell r="CY603">
            <v>0</v>
          </cell>
          <cell r="CZ603">
            <v>0</v>
          </cell>
          <cell r="DA603">
            <v>0</v>
          </cell>
          <cell r="DB603">
            <v>0</v>
          </cell>
          <cell r="DC603">
            <v>0</v>
          </cell>
          <cell r="DD603">
            <v>0</v>
          </cell>
          <cell r="DE603">
            <v>0</v>
          </cell>
          <cell r="DF603">
            <v>0</v>
          </cell>
          <cell r="DG603">
            <v>0</v>
          </cell>
          <cell r="DH603">
            <v>0</v>
          </cell>
          <cell r="DI603">
            <v>0</v>
          </cell>
          <cell r="DJ603">
            <v>0</v>
          </cell>
          <cell r="DK603">
            <v>0</v>
          </cell>
          <cell r="DL603">
            <v>0</v>
          </cell>
          <cell r="DM603">
            <v>0</v>
          </cell>
          <cell r="DN603">
            <v>0</v>
          </cell>
          <cell r="DO603">
            <v>0</v>
          </cell>
          <cell r="DP603">
            <v>0</v>
          </cell>
          <cell r="DQ603">
            <v>0</v>
          </cell>
          <cell r="DR603">
            <v>0</v>
          </cell>
          <cell r="DS603">
            <v>0</v>
          </cell>
          <cell r="DT603">
            <v>0</v>
          </cell>
          <cell r="DU603">
            <v>0</v>
          </cell>
          <cell r="DV603">
            <v>0</v>
          </cell>
          <cell r="DW603">
            <v>0</v>
          </cell>
          <cell r="DX603">
            <v>0</v>
          </cell>
          <cell r="DY603">
            <v>0</v>
          </cell>
          <cell r="DZ603">
            <v>0</v>
          </cell>
          <cell r="EA603">
            <v>0</v>
          </cell>
          <cell r="EB603">
            <v>0</v>
          </cell>
          <cell r="EC603">
            <v>0</v>
          </cell>
          <cell r="ED603">
            <v>0</v>
          </cell>
        </row>
        <row r="605"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  <cell r="BZ605">
            <v>0</v>
          </cell>
          <cell r="CA605">
            <v>0</v>
          </cell>
          <cell r="CB605">
            <v>0</v>
          </cell>
          <cell r="CC605">
            <v>0</v>
          </cell>
          <cell r="CD605">
            <v>0</v>
          </cell>
          <cell r="CE605">
            <v>0</v>
          </cell>
          <cell r="CF605">
            <v>0</v>
          </cell>
          <cell r="CG605">
            <v>0</v>
          </cell>
          <cell r="CH605">
            <v>0</v>
          </cell>
          <cell r="CI605">
            <v>0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P605">
            <v>0</v>
          </cell>
          <cell r="CQ605">
            <v>0</v>
          </cell>
          <cell r="CR605">
            <v>0</v>
          </cell>
          <cell r="CS605">
            <v>0</v>
          </cell>
          <cell r="CT605">
            <v>0</v>
          </cell>
          <cell r="CU605">
            <v>0</v>
          </cell>
          <cell r="CV605">
            <v>0</v>
          </cell>
          <cell r="CW605">
            <v>0</v>
          </cell>
          <cell r="CX605">
            <v>0</v>
          </cell>
          <cell r="CY605">
            <v>0</v>
          </cell>
          <cell r="CZ605">
            <v>0</v>
          </cell>
          <cell r="DA605">
            <v>0</v>
          </cell>
          <cell r="DB605">
            <v>0</v>
          </cell>
          <cell r="DC605">
            <v>0</v>
          </cell>
          <cell r="DD605">
            <v>0</v>
          </cell>
          <cell r="DE605">
            <v>0</v>
          </cell>
          <cell r="DF605">
            <v>0</v>
          </cell>
          <cell r="DG605">
            <v>0</v>
          </cell>
          <cell r="DH605">
            <v>0</v>
          </cell>
          <cell r="DI605">
            <v>0</v>
          </cell>
          <cell r="DJ605">
            <v>0</v>
          </cell>
          <cell r="DK605">
            <v>0</v>
          </cell>
          <cell r="DL605">
            <v>0</v>
          </cell>
          <cell r="DM605">
            <v>0</v>
          </cell>
          <cell r="DN605">
            <v>0</v>
          </cell>
          <cell r="DO605">
            <v>0</v>
          </cell>
          <cell r="DP605">
            <v>0</v>
          </cell>
          <cell r="DQ605">
            <v>0</v>
          </cell>
          <cell r="DR605">
            <v>0</v>
          </cell>
          <cell r="DS605">
            <v>0</v>
          </cell>
          <cell r="DT605">
            <v>0</v>
          </cell>
          <cell r="DU605">
            <v>0</v>
          </cell>
          <cell r="DV605">
            <v>0</v>
          </cell>
          <cell r="DW605">
            <v>0</v>
          </cell>
          <cell r="DX605">
            <v>0</v>
          </cell>
          <cell r="DY605">
            <v>0</v>
          </cell>
          <cell r="DZ605">
            <v>0</v>
          </cell>
          <cell r="EA605">
            <v>0</v>
          </cell>
          <cell r="EB605">
            <v>0</v>
          </cell>
          <cell r="EC605">
            <v>0</v>
          </cell>
          <cell r="ED605">
            <v>0</v>
          </cell>
        </row>
        <row r="606"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-372.47419656999409</v>
          </cell>
          <cell r="S606">
            <v>-7.3744100000039907</v>
          </cell>
          <cell r="T606">
            <v>-19.97547580000537</v>
          </cell>
          <cell r="U606">
            <v>-64.126245899999049</v>
          </cell>
          <cell r="V606">
            <v>-44.899483900000632</v>
          </cell>
          <cell r="W606">
            <v>-74.451242099996307</v>
          </cell>
          <cell r="X606">
            <v>-42.835754520005139</v>
          </cell>
          <cell r="Y606">
            <v>-20.78736399999616</v>
          </cell>
          <cell r="Z606">
            <v>2.7878900000068825</v>
          </cell>
          <cell r="AA606">
            <v>-64.425176299999293</v>
          </cell>
          <cell r="AB606">
            <v>-26.808219049999025</v>
          </cell>
          <cell r="AC606">
            <v>-5.3516249999956926</v>
          </cell>
          <cell r="AD606">
            <v>-4.2270900000003166</v>
          </cell>
          <cell r="AE606">
            <v>-414.60884592006914</v>
          </cell>
          <cell r="AF606">
            <v>0</v>
          </cell>
          <cell r="AG606">
            <v>-27.315621300003841</v>
          </cell>
          <cell r="AH606">
            <v>-87.400462999998126</v>
          </cell>
          <cell r="AI606">
            <v>-43.374722000000475</v>
          </cell>
          <cell r="AJ606">
            <v>-67.002645199994731</v>
          </cell>
          <cell r="AK606">
            <v>-58.10459119999723</v>
          </cell>
          <cell r="AL606">
            <v>-6.1091307500028051</v>
          </cell>
          <cell r="AM606">
            <v>-33.570084470004076</v>
          </cell>
          <cell r="AN606">
            <v>-61.5951750000022</v>
          </cell>
          <cell r="AO606">
            <v>11.827734999998938</v>
          </cell>
          <cell r="AP606">
            <v>1.3955590000114171</v>
          </cell>
          <cell r="AQ606">
            <v>-43.35970700001053</v>
          </cell>
          <cell r="AR606">
            <v>-300.39451100025326</v>
          </cell>
          <cell r="AS606">
            <v>-5.3249199999991106</v>
          </cell>
          <cell r="AT606">
            <v>-6.8953000000037719</v>
          </cell>
          <cell r="AU606">
            <v>-47.928215699997963</v>
          </cell>
          <cell r="AV606">
            <v>-66.733476499997778</v>
          </cell>
          <cell r="AW606">
            <v>-76.933639499999117</v>
          </cell>
          <cell r="AX606">
            <v>-39.569654999999329</v>
          </cell>
          <cell r="AY606">
            <v>-3.3963589999984833</v>
          </cell>
          <cell r="AZ606">
            <v>-12.863724299997557</v>
          </cell>
          <cell r="BA606">
            <v>-12.982036000001244</v>
          </cell>
          <cell r="BB606">
            <v>-12.71602300000086</v>
          </cell>
          <cell r="BC606">
            <v>-14.1228170000104</v>
          </cell>
          <cell r="BD606">
            <v>-0.92834499999298714</v>
          </cell>
          <cell r="BE606">
            <v>-223.23114289995283</v>
          </cell>
          <cell r="BF606">
            <v>0</v>
          </cell>
          <cell r="BG606">
            <v>0</v>
          </cell>
          <cell r="BH606">
            <v>0</v>
          </cell>
          <cell r="BI606">
            <v>-10.134702000010293</v>
          </cell>
          <cell r="BJ606">
            <v>-98.473950999999943</v>
          </cell>
          <cell r="BK606">
            <v>-10.677117999999609</v>
          </cell>
          <cell r="BL606">
            <v>-7.4587440000032075</v>
          </cell>
          <cell r="BM606">
            <v>0</v>
          </cell>
          <cell r="BN606">
            <v>0</v>
          </cell>
          <cell r="BO606">
            <v>-96.486627899997984</v>
          </cell>
          <cell r="BP606">
            <v>0</v>
          </cell>
          <cell r="BQ606">
            <v>0</v>
          </cell>
          <cell r="BR606">
            <v>-81.429415340069681</v>
          </cell>
          <cell r="BS606">
            <v>0</v>
          </cell>
          <cell r="BT606">
            <v>0</v>
          </cell>
          <cell r="BU606">
            <v>0</v>
          </cell>
          <cell r="BV606">
            <v>-4.149746340001002</v>
          </cell>
          <cell r="BW606">
            <v>-40.238945999997668</v>
          </cell>
          <cell r="BX606">
            <v>-4.9873959999968065</v>
          </cell>
          <cell r="BY606">
            <v>0</v>
          </cell>
          <cell r="BZ606">
            <v>0</v>
          </cell>
          <cell r="CA606">
            <v>-27.223646999998891</v>
          </cell>
          <cell r="CB606">
            <v>-4.8296799999952782</v>
          </cell>
          <cell r="CC606">
            <v>0</v>
          </cell>
          <cell r="CD606">
            <v>0</v>
          </cell>
          <cell r="CE606">
            <v>1.8595718999858946</v>
          </cell>
          <cell r="CF606">
            <v>0</v>
          </cell>
          <cell r="CG606">
            <v>0</v>
          </cell>
          <cell r="CH606">
            <v>0</v>
          </cell>
          <cell r="CI606">
            <v>-4.9023739999975078</v>
          </cell>
          <cell r="CJ606">
            <v>0</v>
          </cell>
          <cell r="CK606">
            <v>4.8267349000016111</v>
          </cell>
          <cell r="CL606">
            <v>0</v>
          </cell>
          <cell r="CM606">
            <v>1.9352109999963432</v>
          </cell>
          <cell r="CN606">
            <v>0</v>
          </cell>
          <cell r="CO606">
            <v>0</v>
          </cell>
          <cell r="CP606">
            <v>0</v>
          </cell>
          <cell r="CQ606">
            <v>0</v>
          </cell>
          <cell r="CR606">
            <v>-88.921023699920624</v>
          </cell>
          <cell r="CS606">
            <v>0</v>
          </cell>
          <cell r="CT606">
            <v>-4.1817779999983031</v>
          </cell>
          <cell r="CU606">
            <v>0</v>
          </cell>
          <cell r="CV606">
            <v>-4.870150000002468</v>
          </cell>
          <cell r="CW606">
            <v>-37.47257699999318</v>
          </cell>
          <cell r="CX606">
            <v>-8.0705011000027298</v>
          </cell>
          <cell r="CY606">
            <v>-14.52423359999375</v>
          </cell>
          <cell r="CZ606">
            <v>1.7000729999999749</v>
          </cell>
          <cell r="DA606">
            <v>-19.633295999999973</v>
          </cell>
          <cell r="DB606">
            <v>0.14149399999587331</v>
          </cell>
          <cell r="DC606">
            <v>-2.0100550000061048</v>
          </cell>
          <cell r="DD606">
            <v>0</v>
          </cell>
          <cell r="DE606">
            <v>-161.2151922499761</v>
          </cell>
          <cell r="DF606">
            <v>0</v>
          </cell>
          <cell r="DG606">
            <v>0</v>
          </cell>
          <cell r="DH606">
            <v>0</v>
          </cell>
          <cell r="DI606">
            <v>-17.463746999987052</v>
          </cell>
          <cell r="DJ606">
            <v>-9.4712060000019846</v>
          </cell>
          <cell r="DK606">
            <v>-5.0261229999960051</v>
          </cell>
          <cell r="DL606">
            <v>-12.999844999998459</v>
          </cell>
          <cell r="DM606">
            <v>-96.503600000003644</v>
          </cell>
          <cell r="DN606">
            <v>-13.817199999997683</v>
          </cell>
          <cell r="DO606">
            <v>-5.9334712499985471</v>
          </cell>
          <cell r="DP606">
            <v>0</v>
          </cell>
          <cell r="DQ606">
            <v>0</v>
          </cell>
          <cell r="DR606">
            <v>0</v>
          </cell>
          <cell r="DS606">
            <v>0</v>
          </cell>
          <cell r="DT606">
            <v>0</v>
          </cell>
          <cell r="DU606">
            <v>0</v>
          </cell>
          <cell r="DV606">
            <v>0</v>
          </cell>
          <cell r="DW606">
            <v>0</v>
          </cell>
          <cell r="DX606">
            <v>0</v>
          </cell>
          <cell r="DY606">
            <v>0</v>
          </cell>
          <cell r="DZ606">
            <v>0</v>
          </cell>
          <cell r="EA606">
            <v>0</v>
          </cell>
          <cell r="EB606">
            <v>0</v>
          </cell>
          <cell r="EC606">
            <v>0</v>
          </cell>
          <cell r="ED606">
            <v>0</v>
          </cell>
        </row>
        <row r="607"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-46.546376500002225</v>
          </cell>
          <cell r="Q607">
            <v>-6.3713669999997364</v>
          </cell>
          <cell r="R607">
            <v>-493.53406460001133</v>
          </cell>
          <cell r="S607">
            <v>-21.25912000000244</v>
          </cell>
          <cell r="T607">
            <v>-56.119406000012532</v>
          </cell>
          <cell r="U607">
            <v>-21.536458999995375</v>
          </cell>
          <cell r="V607">
            <v>-68.021325999994588</v>
          </cell>
          <cell r="W607">
            <v>-45.719352000000072</v>
          </cell>
          <cell r="X607">
            <v>-22.159399000000121</v>
          </cell>
          <cell r="Y607">
            <v>-5.6884199999985867</v>
          </cell>
          <cell r="Z607">
            <v>-28.869664400001056</v>
          </cell>
          <cell r="AA607">
            <v>-26.834372999997868</v>
          </cell>
          <cell r="AB607">
            <v>-39.271306000002369</v>
          </cell>
          <cell r="AC607">
            <v>-40.973876700008987</v>
          </cell>
          <cell r="AD607">
            <v>-117.08136250000098</v>
          </cell>
          <cell r="AE607">
            <v>-529.65344999008812</v>
          </cell>
          <cell r="AF607">
            <v>-89.560975999993389</v>
          </cell>
          <cell r="AG607">
            <v>-84.080656000005547</v>
          </cell>
          <cell r="AH607">
            <v>-71.845675270000356</v>
          </cell>
          <cell r="AI607">
            <v>-34.625155000001541</v>
          </cell>
          <cell r="AJ607">
            <v>-32.430903000000399</v>
          </cell>
          <cell r="AK607">
            <v>-35.209058000000368</v>
          </cell>
          <cell r="AL607">
            <v>-14.428704999998445</v>
          </cell>
          <cell r="AM607">
            <v>-8.4744290000016917</v>
          </cell>
          <cell r="AN607">
            <v>-45.273940899998706</v>
          </cell>
          <cell r="AO607">
            <v>-40.657273819997499</v>
          </cell>
          <cell r="AP607">
            <v>-44.004284000009648</v>
          </cell>
          <cell r="AQ607">
            <v>-29.062394000007771</v>
          </cell>
          <cell r="AR607">
            <v>-361.22035820013843</v>
          </cell>
          <cell r="AS607">
            <v>-30.086600799986627</v>
          </cell>
          <cell r="AT607">
            <v>-73.28794100000232</v>
          </cell>
          <cell r="AU607">
            <v>-73.095380200000363</v>
          </cell>
          <cell r="AV607">
            <v>-25.243830599996727</v>
          </cell>
          <cell r="AW607">
            <v>-24.827483700006269</v>
          </cell>
          <cell r="AX607">
            <v>-26.694137599999522</v>
          </cell>
          <cell r="AY607">
            <v>-4.781924999995681</v>
          </cell>
          <cell r="AZ607">
            <v>-11.177915999996912</v>
          </cell>
          <cell r="BA607">
            <v>-21.871807000003173</v>
          </cell>
          <cell r="BB607">
            <v>-36.539415999999619</v>
          </cell>
          <cell r="BC607">
            <v>-24.181030300009297</v>
          </cell>
          <cell r="BD607">
            <v>-9.4328899999964051</v>
          </cell>
          <cell r="BE607">
            <v>-154.20868730009533</v>
          </cell>
          <cell r="BF607">
            <v>0</v>
          </cell>
          <cell r="BG607">
            <v>0</v>
          </cell>
          <cell r="BH607">
            <v>0</v>
          </cell>
          <cell r="BI607">
            <v>-21.409996000002138</v>
          </cell>
          <cell r="BJ607">
            <v>-60.056570000000647</v>
          </cell>
          <cell r="BK607">
            <v>-17.33076930000243</v>
          </cell>
          <cell r="BL607">
            <v>-12.223814999997558</v>
          </cell>
          <cell r="BM607">
            <v>-10.974915000006149</v>
          </cell>
          <cell r="BN607">
            <v>-26.447235999999975</v>
          </cell>
          <cell r="BO607">
            <v>-5.7653860000064014</v>
          </cell>
          <cell r="BP607">
            <v>0</v>
          </cell>
          <cell r="BQ607">
            <v>0</v>
          </cell>
          <cell r="BR607">
            <v>-159.47179040010087</v>
          </cell>
          <cell r="BS607">
            <v>0</v>
          </cell>
          <cell r="BT607">
            <v>0</v>
          </cell>
          <cell r="BU607">
            <v>-17.538060000006226</v>
          </cell>
          <cell r="BV607">
            <v>-39.201815399996121</v>
          </cell>
          <cell r="BW607">
            <v>-15.602708999998868</v>
          </cell>
          <cell r="BX607">
            <v>-32.992175999999745</v>
          </cell>
          <cell r="BY607">
            <v>-6.4248650000008638</v>
          </cell>
          <cell r="BZ607">
            <v>-14.907851999996637</v>
          </cell>
          <cell r="CA607">
            <v>-5.7330020000008517</v>
          </cell>
          <cell r="CB607">
            <v>-27.07131099999242</v>
          </cell>
          <cell r="CC607">
            <v>0</v>
          </cell>
          <cell r="CD607">
            <v>0</v>
          </cell>
          <cell r="CE607">
            <v>-98.688991599949077</v>
          </cell>
          <cell r="CF607">
            <v>0</v>
          </cell>
          <cell r="CG607">
            <v>0</v>
          </cell>
          <cell r="CH607">
            <v>-18.355107000010321</v>
          </cell>
          <cell r="CI607">
            <v>-38.002767999998468</v>
          </cell>
          <cell r="CJ607">
            <v>-14.72747900000104</v>
          </cell>
          <cell r="CK607">
            <v>-7.9690115999983391</v>
          </cell>
          <cell r="CL607">
            <v>-1.1542350000017905</v>
          </cell>
          <cell r="CM607">
            <v>0</v>
          </cell>
          <cell r="CN607">
            <v>0</v>
          </cell>
          <cell r="CO607">
            <v>-18.480391000004602</v>
          </cell>
          <cell r="CP607">
            <v>0</v>
          </cell>
          <cell r="CQ607">
            <v>0</v>
          </cell>
          <cell r="CR607">
            <v>-131.92626019997988</v>
          </cell>
          <cell r="CS607">
            <v>0</v>
          </cell>
          <cell r="CT607">
            <v>0</v>
          </cell>
          <cell r="CU607">
            <v>0</v>
          </cell>
          <cell r="CV607">
            <v>-20.731597999998485</v>
          </cell>
          <cell r="CW607">
            <v>-25.304541000004974</v>
          </cell>
          <cell r="CX607">
            <v>-14.937833999996656</v>
          </cell>
          <cell r="CY607">
            <v>-3.4027950000017881</v>
          </cell>
          <cell r="CZ607">
            <v>-3.8019714999973075</v>
          </cell>
          <cell r="DA607">
            <v>-32.134927700004482</v>
          </cell>
          <cell r="DB607">
            <v>-31.612592999998014</v>
          </cell>
          <cell r="DC607">
            <v>0</v>
          </cell>
          <cell r="DD607">
            <v>0</v>
          </cell>
          <cell r="DE607">
            <v>-358.36989569989964</v>
          </cell>
          <cell r="DF607">
            <v>0</v>
          </cell>
          <cell r="DG607">
            <v>0</v>
          </cell>
          <cell r="DH607">
            <v>0</v>
          </cell>
          <cell r="DI607">
            <v>-33.925785700004781</v>
          </cell>
          <cell r="DJ607">
            <v>-33.282257999999274</v>
          </cell>
          <cell r="DK607">
            <v>-32.394822999995085</v>
          </cell>
          <cell r="DL607">
            <v>-5.6315650000033202</v>
          </cell>
          <cell r="DM607">
            <v>-208.57332999999926</v>
          </cell>
          <cell r="DN607">
            <v>-33.036093999995501</v>
          </cell>
          <cell r="DO607">
            <v>-11.52603999999701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0</v>
          </cell>
          <cell r="DU607">
            <v>0</v>
          </cell>
          <cell r="DV607">
            <v>0</v>
          </cell>
          <cell r="DW607">
            <v>0</v>
          </cell>
          <cell r="DX607">
            <v>0</v>
          </cell>
          <cell r="DY607">
            <v>0</v>
          </cell>
          <cell r="DZ607">
            <v>0</v>
          </cell>
          <cell r="EA607">
            <v>0</v>
          </cell>
          <cell r="EB607">
            <v>0</v>
          </cell>
          <cell r="EC607">
            <v>0</v>
          </cell>
          <cell r="ED607">
            <v>0</v>
          </cell>
        </row>
        <row r="608"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-73.595799000002444</v>
          </cell>
          <cell r="Q608">
            <v>-9.9895439999963855</v>
          </cell>
          <cell r="R608">
            <v>-543.24299595993944</v>
          </cell>
          <cell r="S608">
            <v>-107.07958560000407</v>
          </cell>
          <cell r="T608">
            <v>-43.185491000003822</v>
          </cell>
          <cell r="U608">
            <v>-47.973817999998573</v>
          </cell>
          <cell r="V608">
            <v>-31.717742799999542</v>
          </cell>
          <cell r="W608">
            <v>-37.987992399997893</v>
          </cell>
          <cell r="X608">
            <v>-20.064910999994026</v>
          </cell>
          <cell r="Y608">
            <v>-19.928702299999713</v>
          </cell>
          <cell r="Z608">
            <v>0</v>
          </cell>
          <cell r="AA608">
            <v>-38.97786189999897</v>
          </cell>
          <cell r="AB608">
            <v>-54.144588099996326</v>
          </cell>
          <cell r="AC608">
            <v>-100.14531900000293</v>
          </cell>
          <cell r="AD608">
            <v>-42.036983860001783</v>
          </cell>
          <cell r="AE608">
            <v>-682.19695897004567</v>
          </cell>
          <cell r="AF608">
            <v>-95.018640700000105</v>
          </cell>
          <cell r="AG608">
            <v>-55.780987999998615</v>
          </cell>
          <cell r="AH608">
            <v>-239.78807719999895</v>
          </cell>
          <cell r="AI608">
            <v>-45.217236820000835</v>
          </cell>
          <cell r="AJ608">
            <v>-88.572361699996691</v>
          </cell>
          <cell r="AK608">
            <v>-12.527616999999736</v>
          </cell>
          <cell r="AL608">
            <v>-17.364074850000179</v>
          </cell>
          <cell r="AM608">
            <v>-11.042755000002217</v>
          </cell>
          <cell r="AN608">
            <v>-35.840520099998685</v>
          </cell>
          <cell r="AO608">
            <v>-11.796403000000282</v>
          </cell>
          <cell r="AP608">
            <v>-79.578343599991058</v>
          </cell>
          <cell r="AQ608">
            <v>10.330058999999892</v>
          </cell>
          <cell r="AR608">
            <v>-489.90805758011993</v>
          </cell>
          <cell r="AS608">
            <v>-130.84269479999784</v>
          </cell>
          <cell r="AT608">
            <v>-9.8736538000011933</v>
          </cell>
          <cell r="AU608">
            <v>-59.245815359994594</v>
          </cell>
          <cell r="AV608">
            <v>-51.563473100002739</v>
          </cell>
          <cell r="AW608">
            <v>-57.715974999999162</v>
          </cell>
          <cell r="AX608">
            <v>-62.272417299998779</v>
          </cell>
          <cell r="AY608">
            <v>-5.5848689999984344</v>
          </cell>
          <cell r="AZ608">
            <v>-33.562970999999379</v>
          </cell>
          <cell r="BA608">
            <v>-21.934827000000951</v>
          </cell>
          <cell r="BB608">
            <v>-81.257792999997037</v>
          </cell>
          <cell r="BC608">
            <v>-20.129144220001763</v>
          </cell>
          <cell r="BD608">
            <v>44.075576000002911</v>
          </cell>
          <cell r="BE608">
            <v>-587.83580347010866</v>
          </cell>
          <cell r="BF608">
            <v>-116.05454880000616</v>
          </cell>
          <cell r="BG608">
            <v>-5.6346905000027618</v>
          </cell>
          <cell r="BH608">
            <v>-43.018946499993035</v>
          </cell>
          <cell r="BI608">
            <v>-74.88733897000202</v>
          </cell>
          <cell r="BJ608">
            <v>-108.73707069999728</v>
          </cell>
          <cell r="BK608">
            <v>-33.598781000000599</v>
          </cell>
          <cell r="BL608">
            <v>-6.3258299999979499</v>
          </cell>
          <cell r="BM608">
            <v>-15.581695000000764</v>
          </cell>
          <cell r="BN608">
            <v>-51.991468000000168</v>
          </cell>
          <cell r="BO608">
            <v>-34.648590999997396</v>
          </cell>
          <cell r="BP608">
            <v>-103.95763499999885</v>
          </cell>
          <cell r="BQ608">
            <v>6.6007919999974547</v>
          </cell>
          <cell r="BR608">
            <v>-572.15358383010607</v>
          </cell>
          <cell r="BS608">
            <v>-117.21922600000107</v>
          </cell>
          <cell r="BT608">
            <v>-12.156525999998848</v>
          </cell>
          <cell r="BU608">
            <v>-47.262376099999528</v>
          </cell>
          <cell r="BV608">
            <v>-30.874408730000141</v>
          </cell>
          <cell r="BW608">
            <v>-32.950722000001406</v>
          </cell>
          <cell r="BX608">
            <v>-49.835726100001921</v>
          </cell>
          <cell r="BY608">
            <v>-4.1525858999993943</v>
          </cell>
          <cell r="BZ608">
            <v>-36.306290000000445</v>
          </cell>
          <cell r="CA608">
            <v>-35.675010999999358</v>
          </cell>
          <cell r="CB608">
            <v>-58.623930000001565</v>
          </cell>
          <cell r="CC608">
            <v>-109.82361270001275</v>
          </cell>
          <cell r="CD608">
            <v>-37.273169299995061</v>
          </cell>
          <cell r="CE608">
            <v>-490.1138736999128</v>
          </cell>
          <cell r="CF608">
            <v>-91.465087999997195</v>
          </cell>
          <cell r="CG608">
            <v>-46.718543000002683</v>
          </cell>
          <cell r="CH608">
            <v>-26.274174500002118</v>
          </cell>
          <cell r="CI608">
            <v>-26.562612000001536</v>
          </cell>
          <cell r="CJ608">
            <v>-66.700358300004154</v>
          </cell>
          <cell r="CK608">
            <v>-13.295542200001364</v>
          </cell>
          <cell r="CL608">
            <v>-5.3634329999986221</v>
          </cell>
          <cell r="CM608">
            <v>-11.181164300000091</v>
          </cell>
          <cell r="CN608">
            <v>-82.03451209999912</v>
          </cell>
          <cell r="CO608">
            <v>-48.493016000000353</v>
          </cell>
          <cell r="CP608">
            <v>-86.668481000000611</v>
          </cell>
          <cell r="CQ608">
            <v>14.643050700004096</v>
          </cell>
          <cell r="CR608">
            <v>-364.64216705004219</v>
          </cell>
          <cell r="CS608">
            <v>-58.352052700007334</v>
          </cell>
          <cell r="CT608">
            <v>-28.601788699997996</v>
          </cell>
          <cell r="CU608">
            <v>9.0008397999990848</v>
          </cell>
          <cell r="CV608">
            <v>-78.075620000003255</v>
          </cell>
          <cell r="CW608">
            <v>14.066407000005711</v>
          </cell>
          <cell r="CX608">
            <v>-43.130862200003321</v>
          </cell>
          <cell r="CY608">
            <v>-11.560073900000134</v>
          </cell>
          <cell r="CZ608">
            <v>-16.387969999999768</v>
          </cell>
          <cell r="DA608">
            <v>-31.63562974999877</v>
          </cell>
          <cell r="DB608">
            <v>-21.208407400001306</v>
          </cell>
          <cell r="DC608">
            <v>-58.039143000001786</v>
          </cell>
          <cell r="DD608">
            <v>-40.717866199993296</v>
          </cell>
          <cell r="DE608">
            <v>-569.4091325000627</v>
          </cell>
          <cell r="DF608">
            <v>-45.577492999989772</v>
          </cell>
          <cell r="DG608">
            <v>-64.269151400003466</v>
          </cell>
          <cell r="DH608">
            <v>-21.117985700002464</v>
          </cell>
          <cell r="DI608">
            <v>-56.918394000000262</v>
          </cell>
          <cell r="DJ608">
            <v>-115.97970750000241</v>
          </cell>
          <cell r="DK608">
            <v>-61.344735999999102</v>
          </cell>
          <cell r="DL608">
            <v>-12.605649419998372</v>
          </cell>
          <cell r="DM608">
            <v>-31.673558000002231</v>
          </cell>
          <cell r="DN608">
            <v>-44.844306279999728</v>
          </cell>
          <cell r="DO608">
            <v>-26.607562799996231</v>
          </cell>
          <cell r="DP608">
            <v>-57.35804740000458</v>
          </cell>
          <cell r="DQ608">
            <v>-31.112540999994962</v>
          </cell>
          <cell r="DR608">
            <v>0</v>
          </cell>
          <cell r="DS608">
            <v>0</v>
          </cell>
          <cell r="DT608">
            <v>0</v>
          </cell>
          <cell r="DU608">
            <v>0</v>
          </cell>
          <cell r="DV608">
            <v>0</v>
          </cell>
          <cell r="DW608">
            <v>0</v>
          </cell>
          <cell r="DX608">
            <v>0</v>
          </cell>
          <cell r="DY608">
            <v>0</v>
          </cell>
          <cell r="DZ608">
            <v>0</v>
          </cell>
          <cell r="EA608">
            <v>0</v>
          </cell>
          <cell r="EB608">
            <v>0</v>
          </cell>
          <cell r="EC608">
            <v>0</v>
          </cell>
          <cell r="ED608">
            <v>0</v>
          </cell>
        </row>
        <row r="609"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-124.92376920000243</v>
          </cell>
          <cell r="Q609">
            <v>-60.685190759992111</v>
          </cell>
          <cell r="R609">
            <v>-600.9327822199557</v>
          </cell>
          <cell r="S609">
            <v>-81.11659000000509</v>
          </cell>
          <cell r="T609">
            <v>-51.595156299998052</v>
          </cell>
          <cell r="U609">
            <v>-88.194359000000986</v>
          </cell>
          <cell r="V609">
            <v>-42.602509700001974</v>
          </cell>
          <cell r="W609">
            <v>-146.65406316000008</v>
          </cell>
          <cell r="X609">
            <v>-14.404513159999624</v>
          </cell>
          <cell r="Y609">
            <v>-15.683482399999775</v>
          </cell>
          <cell r="Z609">
            <v>-4.3583999999973457</v>
          </cell>
          <cell r="AA609">
            <v>-53.911990000000515</v>
          </cell>
          <cell r="AB609">
            <v>-38.309803699994518</v>
          </cell>
          <cell r="AC609">
            <v>-48.231104300008155</v>
          </cell>
          <cell r="AD609">
            <v>-15.870810499996878</v>
          </cell>
          <cell r="AE609">
            <v>-545.64948044717312</v>
          </cell>
          <cell r="AF609">
            <v>-150.29967239999678</v>
          </cell>
          <cell r="AG609">
            <v>-23.364649999995891</v>
          </cell>
          <cell r="AH609">
            <v>-22.164584000005561</v>
          </cell>
          <cell r="AI609">
            <v>-38.036607000001823</v>
          </cell>
          <cell r="AJ609">
            <v>-25.530972599997767</v>
          </cell>
          <cell r="AK609">
            <v>-27.171183999998902</v>
          </cell>
          <cell r="AL609">
            <v>-12.346465999999054</v>
          </cell>
          <cell r="AM609">
            <v>-4.8007050000014715</v>
          </cell>
          <cell r="AN609">
            <v>-83.709560300001613</v>
          </cell>
          <cell r="AO609">
            <v>-60.385777646995848</v>
          </cell>
          <cell r="AP609">
            <v>-80.411391999994521</v>
          </cell>
          <cell r="AQ609">
            <v>-17.427909499994712</v>
          </cell>
          <cell r="AR609">
            <v>-668.24698904505931</v>
          </cell>
          <cell r="AS609">
            <v>-74.953617999999551</v>
          </cell>
          <cell r="AT609">
            <v>-41.557706240004336</v>
          </cell>
          <cell r="AU609">
            <v>-12.940734999996494</v>
          </cell>
          <cell r="AV609">
            <v>-40.633832444997097</v>
          </cell>
          <cell r="AW609">
            <v>-98.745538899995154</v>
          </cell>
          <cell r="AX609">
            <v>-32.668766660004621</v>
          </cell>
          <cell r="AY609">
            <v>-22.331431700000394</v>
          </cell>
          <cell r="AZ609">
            <v>-7.1526190000004135</v>
          </cell>
          <cell r="BA609">
            <v>-55.974923000001581</v>
          </cell>
          <cell r="BB609">
            <v>-76.146184000004723</v>
          </cell>
          <cell r="BC609">
            <v>-125.91150159999961</v>
          </cell>
          <cell r="BD609">
            <v>-79.230132500000764</v>
          </cell>
          <cell r="BE609">
            <v>-668.43659962306265</v>
          </cell>
          <cell r="BF609">
            <v>-82.478954000005615</v>
          </cell>
          <cell r="BG609">
            <v>-71.644560499997169</v>
          </cell>
          <cell r="BH609">
            <v>-61.25159999999596</v>
          </cell>
          <cell r="BI609">
            <v>-6.681870100001106</v>
          </cell>
          <cell r="BJ609">
            <v>-209.06755946300109</v>
          </cell>
          <cell r="BK609">
            <v>-27.057237000000896</v>
          </cell>
          <cell r="BL609">
            <v>-28.490533000000141</v>
          </cell>
          <cell r="BM609">
            <v>-30.799576000001252</v>
          </cell>
          <cell r="BN609">
            <v>-35.217821160000312</v>
          </cell>
          <cell r="BO609">
            <v>-13.90639750000264</v>
          </cell>
          <cell r="BP609">
            <v>-46.579395400010981</v>
          </cell>
          <cell r="BQ609">
            <v>-55.261095500012743</v>
          </cell>
          <cell r="BR609">
            <v>-569.97576046001632</v>
          </cell>
          <cell r="BS609">
            <v>-93.017493999999715</v>
          </cell>
          <cell r="BT609">
            <v>-56.543901700002607</v>
          </cell>
          <cell r="BU609">
            <v>-36.602389959996799</v>
          </cell>
          <cell r="BV609">
            <v>-41.53089600000385</v>
          </cell>
          <cell r="BW609">
            <v>-94.386280200000328</v>
          </cell>
          <cell r="BX609">
            <v>-40.184029500000179</v>
          </cell>
          <cell r="BY609">
            <v>-29.363184000001638</v>
          </cell>
          <cell r="BZ609">
            <v>-34.480552500001068</v>
          </cell>
          <cell r="CA609">
            <v>-46.458689999999478</v>
          </cell>
          <cell r="CB609">
            <v>13.542393299998366</v>
          </cell>
          <cell r="CC609">
            <v>-59.563181299992721</v>
          </cell>
          <cell r="CD609">
            <v>-51.387554599990835</v>
          </cell>
          <cell r="CE609">
            <v>-417.87355886003934</v>
          </cell>
          <cell r="CF609">
            <v>-40.709825000012643</v>
          </cell>
          <cell r="CG609">
            <v>-43.963728100003209</v>
          </cell>
          <cell r="CH609">
            <v>-24.292935799996485</v>
          </cell>
          <cell r="CI609">
            <v>-48.761852659998112</v>
          </cell>
          <cell r="CJ609">
            <v>-76.382781300002534</v>
          </cell>
          <cell r="CK609">
            <v>-34.680781000002753</v>
          </cell>
          <cell r="CL609">
            <v>-10.434509999999136</v>
          </cell>
          <cell r="CM609">
            <v>-6.0501499999991211</v>
          </cell>
          <cell r="CN609">
            <v>-30.324783000000025</v>
          </cell>
          <cell r="CO609">
            <v>-56.514279000002716</v>
          </cell>
          <cell r="CP609">
            <v>-32.247107999995933</v>
          </cell>
          <cell r="CQ609">
            <v>-13.510825000004843</v>
          </cell>
          <cell r="CR609">
            <v>-639.82215059990995</v>
          </cell>
          <cell r="CS609">
            <v>-71.606673100002808</v>
          </cell>
          <cell r="CT609">
            <v>-51.202855000003183</v>
          </cell>
          <cell r="CU609">
            <v>-43.405006300003151</v>
          </cell>
          <cell r="CV609">
            <v>-40.361820799997076</v>
          </cell>
          <cell r="CW609">
            <v>-183.36316749999969</v>
          </cell>
          <cell r="CX609">
            <v>-45.522517999997945</v>
          </cell>
          <cell r="CY609">
            <v>4.8685099999966042</v>
          </cell>
          <cell r="CZ609">
            <v>-17.033981999997195</v>
          </cell>
          <cell r="DA609">
            <v>-62.806825300001947</v>
          </cell>
          <cell r="DB609">
            <v>-56.403488999996625</v>
          </cell>
          <cell r="DC609">
            <v>-40.882793999990099</v>
          </cell>
          <cell r="DD609">
            <v>-32.101529599996866</v>
          </cell>
          <cell r="DE609">
            <v>-473.65923350001685</v>
          </cell>
          <cell r="DF609">
            <v>-41.36038600000029</v>
          </cell>
          <cell r="DG609">
            <v>-86.092596000002231</v>
          </cell>
          <cell r="DH609">
            <v>-78.3376719999942</v>
          </cell>
          <cell r="DI609">
            <v>-34.250647699998808</v>
          </cell>
          <cell r="DJ609">
            <v>-25.293660000003001</v>
          </cell>
          <cell r="DK609">
            <v>-46.470245299999078</v>
          </cell>
          <cell r="DL609">
            <v>-18.575364500000433</v>
          </cell>
          <cell r="DM609">
            <v>-10.402330999997503</v>
          </cell>
          <cell r="DN609">
            <v>-15.814306000000215</v>
          </cell>
          <cell r="DO609">
            <v>-41.695721600000979</v>
          </cell>
          <cell r="DP609">
            <v>-49.124998400002369</v>
          </cell>
          <cell r="DQ609">
            <v>-26.241304999988643</v>
          </cell>
          <cell r="DR609">
            <v>0</v>
          </cell>
          <cell r="DS609">
            <v>0</v>
          </cell>
          <cell r="DT609">
            <v>0</v>
          </cell>
          <cell r="DU609">
            <v>0</v>
          </cell>
          <cell r="DV609">
            <v>0</v>
          </cell>
          <cell r="DW609">
            <v>0</v>
          </cell>
          <cell r="DX609">
            <v>0</v>
          </cell>
          <cell r="DY609">
            <v>0</v>
          </cell>
          <cell r="DZ609">
            <v>0</v>
          </cell>
          <cell r="EA609">
            <v>0</v>
          </cell>
          <cell r="EB609">
            <v>0</v>
          </cell>
          <cell r="EC609">
            <v>0</v>
          </cell>
          <cell r="ED609">
            <v>0</v>
          </cell>
        </row>
        <row r="610"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  <cell r="BZ610">
            <v>0</v>
          </cell>
          <cell r="CA610">
            <v>0</v>
          </cell>
          <cell r="CB610">
            <v>0</v>
          </cell>
          <cell r="CC610">
            <v>0</v>
          </cell>
          <cell r="CD610">
            <v>0</v>
          </cell>
          <cell r="CE610">
            <v>0</v>
          </cell>
          <cell r="CF610">
            <v>0</v>
          </cell>
          <cell r="CG610">
            <v>0</v>
          </cell>
          <cell r="CH610">
            <v>0</v>
          </cell>
          <cell r="CI610">
            <v>0</v>
          </cell>
          <cell r="CJ610">
            <v>0</v>
          </cell>
          <cell r="CK610">
            <v>0</v>
          </cell>
          <cell r="CL610">
            <v>0</v>
          </cell>
          <cell r="CM610">
            <v>0</v>
          </cell>
          <cell r="CN610">
            <v>0</v>
          </cell>
          <cell r="CO610">
            <v>0</v>
          </cell>
          <cell r="CP610">
            <v>0</v>
          </cell>
          <cell r="CQ610">
            <v>0</v>
          </cell>
          <cell r="CR610">
            <v>0</v>
          </cell>
          <cell r="CS610">
            <v>0</v>
          </cell>
          <cell r="CT610">
            <v>0</v>
          </cell>
          <cell r="CU610">
            <v>0</v>
          </cell>
          <cell r="CV610">
            <v>0</v>
          </cell>
          <cell r="CW610">
            <v>0</v>
          </cell>
          <cell r="CX610">
            <v>0</v>
          </cell>
          <cell r="CY610">
            <v>0</v>
          </cell>
          <cell r="CZ610">
            <v>0</v>
          </cell>
          <cell r="DA610">
            <v>0</v>
          </cell>
          <cell r="DB610">
            <v>0</v>
          </cell>
          <cell r="DC610">
            <v>0</v>
          </cell>
          <cell r="DD610">
            <v>0</v>
          </cell>
          <cell r="DE610">
            <v>0</v>
          </cell>
          <cell r="DF610">
            <v>0</v>
          </cell>
          <cell r="DG610">
            <v>0</v>
          </cell>
          <cell r="DH610">
            <v>0</v>
          </cell>
          <cell r="DI610">
            <v>0</v>
          </cell>
          <cell r="DJ610">
            <v>0</v>
          </cell>
          <cell r="DK610">
            <v>0</v>
          </cell>
          <cell r="DL610">
            <v>0</v>
          </cell>
          <cell r="DM610">
            <v>0</v>
          </cell>
          <cell r="DN610">
            <v>0</v>
          </cell>
          <cell r="DO610">
            <v>0</v>
          </cell>
          <cell r="DP610">
            <v>0</v>
          </cell>
          <cell r="DQ610">
            <v>0</v>
          </cell>
          <cell r="DR610">
            <v>0</v>
          </cell>
          <cell r="DS610">
            <v>0</v>
          </cell>
          <cell r="DT610">
            <v>0</v>
          </cell>
          <cell r="DU610">
            <v>0</v>
          </cell>
          <cell r="DV610">
            <v>0</v>
          </cell>
          <cell r="DW610">
            <v>0</v>
          </cell>
          <cell r="DX610">
            <v>0</v>
          </cell>
          <cell r="DY610">
            <v>0</v>
          </cell>
          <cell r="DZ610">
            <v>0</v>
          </cell>
          <cell r="EA610">
            <v>0</v>
          </cell>
          <cell r="EB610">
            <v>0</v>
          </cell>
          <cell r="EC610">
            <v>0</v>
          </cell>
          <cell r="ED610">
            <v>0</v>
          </cell>
        </row>
        <row r="611"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1.743930000004184</v>
          </cell>
          <cell r="R611">
            <v>-323.99528906005435</v>
          </cell>
          <cell r="S611">
            <v>2.511509500000102</v>
          </cell>
          <cell r="T611">
            <v>-28.144373999995878</v>
          </cell>
          <cell r="U611">
            <v>-19.242995000000519</v>
          </cell>
          <cell r="V611">
            <v>-57.339581560001534</v>
          </cell>
          <cell r="W611">
            <v>-74.620761599999241</v>
          </cell>
          <cell r="X611">
            <v>-11.514463999999862</v>
          </cell>
          <cell r="Y611">
            <v>-16.790282699999807</v>
          </cell>
          <cell r="Z611">
            <v>-9.4557400000012422</v>
          </cell>
          <cell r="AA611">
            <v>-17.758050299999013</v>
          </cell>
          <cell r="AB611">
            <v>-39.807156999999279</v>
          </cell>
          <cell r="AC611">
            <v>-32.582152000002679</v>
          </cell>
          <cell r="AD611">
            <v>-19.251240400000825</v>
          </cell>
          <cell r="AE611">
            <v>-308.14893269003369</v>
          </cell>
          <cell r="AF611">
            <v>-21.552868400001898</v>
          </cell>
          <cell r="AG611">
            <v>-54.486069000005955</v>
          </cell>
          <cell r="AH611">
            <v>-33.453084859997034</v>
          </cell>
          <cell r="AI611">
            <v>-45.183355329998449</v>
          </cell>
          <cell r="AJ611">
            <v>-31.106260399999883</v>
          </cell>
          <cell r="AK611">
            <v>-18.615342600001895</v>
          </cell>
          <cell r="AL611">
            <v>-10.447410000000673</v>
          </cell>
          <cell r="AM611">
            <v>-11.31393350000144</v>
          </cell>
          <cell r="AN611">
            <v>-32.863646599998901</v>
          </cell>
          <cell r="AO611">
            <v>-24.708382000000711</v>
          </cell>
          <cell r="AP611">
            <v>-17.235286000002816</v>
          </cell>
          <cell r="AQ611">
            <v>-7.1832939999949303</v>
          </cell>
          <cell r="AR611">
            <v>-259.89974145998713</v>
          </cell>
          <cell r="AS611">
            <v>-10.991650999996637</v>
          </cell>
          <cell r="AT611">
            <v>-33.319723000000522</v>
          </cell>
          <cell r="AU611">
            <v>-48.630078000001959</v>
          </cell>
          <cell r="AV611">
            <v>-26.648871200002759</v>
          </cell>
          <cell r="AW611">
            <v>-46.107140899999649</v>
          </cell>
          <cell r="AX611">
            <v>-9.9511730999984138</v>
          </cell>
          <cell r="AY611">
            <v>-5.7471010000008391</v>
          </cell>
          <cell r="AZ611">
            <v>-6.2711553599983745</v>
          </cell>
          <cell r="BA611">
            <v>-18.506616900001973</v>
          </cell>
          <cell r="BB611">
            <v>-35.658637000000454</v>
          </cell>
          <cell r="BC611">
            <v>-10.666440000000875</v>
          </cell>
          <cell r="BD611">
            <v>-7.4011539999992237</v>
          </cell>
          <cell r="BE611">
            <v>-70.949960400001146</v>
          </cell>
          <cell r="BF611">
            <v>0</v>
          </cell>
          <cell r="BG611">
            <v>0</v>
          </cell>
          <cell r="BH611">
            <v>0</v>
          </cell>
          <cell r="BI611">
            <v>-9.0454533999945852</v>
          </cell>
          <cell r="BJ611">
            <v>-56.17182600000524</v>
          </cell>
          <cell r="BK611">
            <v>-3.1969299999982468</v>
          </cell>
          <cell r="BL611">
            <v>0</v>
          </cell>
          <cell r="BM611">
            <v>0</v>
          </cell>
          <cell r="BN611">
            <v>0</v>
          </cell>
          <cell r="BO611">
            <v>-2.5357510000030743</v>
          </cell>
          <cell r="BP611">
            <v>0</v>
          </cell>
          <cell r="BQ611">
            <v>0</v>
          </cell>
          <cell r="BR611">
            <v>-46.585777600063011</v>
          </cell>
          <cell r="BS611">
            <v>0</v>
          </cell>
          <cell r="BT611">
            <v>0</v>
          </cell>
          <cell r="BU611">
            <v>0</v>
          </cell>
          <cell r="BV611">
            <v>-24.526610599998094</v>
          </cell>
          <cell r="BW611">
            <v>-16.202018999996653</v>
          </cell>
          <cell r="BX611">
            <v>0</v>
          </cell>
          <cell r="BY611">
            <v>0</v>
          </cell>
          <cell r="BZ611">
            <v>0</v>
          </cell>
          <cell r="CA611">
            <v>0</v>
          </cell>
          <cell r="CB611">
            <v>-5.8571480000027805</v>
          </cell>
          <cell r="CC611">
            <v>0</v>
          </cell>
          <cell r="CD611">
            <v>0</v>
          </cell>
          <cell r="CE611">
            <v>-21.601905999938026</v>
          </cell>
          <cell r="CF611">
            <v>0</v>
          </cell>
          <cell r="CG611">
            <v>0</v>
          </cell>
          <cell r="CH611">
            <v>0</v>
          </cell>
          <cell r="CI611">
            <v>-0.47686399999656714</v>
          </cell>
          <cell r="CJ611">
            <v>-18.661589000003005</v>
          </cell>
          <cell r="CK611">
            <v>-2.4634530000002997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P611">
            <v>0</v>
          </cell>
          <cell r="CQ611">
            <v>0</v>
          </cell>
          <cell r="CR611">
            <v>-61.814023299957626</v>
          </cell>
          <cell r="CS611">
            <v>0</v>
          </cell>
          <cell r="CT611">
            <v>0</v>
          </cell>
          <cell r="CU611">
            <v>0</v>
          </cell>
          <cell r="CV611">
            <v>-22.910558999996283</v>
          </cell>
          <cell r="CW611">
            <v>21.404236000002129</v>
          </cell>
          <cell r="CX611">
            <v>-27.217719000000216</v>
          </cell>
          <cell r="CY611">
            <v>-1.3627073000025121</v>
          </cell>
          <cell r="CZ611">
            <v>0</v>
          </cell>
          <cell r="DA611">
            <v>-25.484842000001663</v>
          </cell>
          <cell r="DB611">
            <v>-6.2424319999990985</v>
          </cell>
          <cell r="DC611">
            <v>0</v>
          </cell>
          <cell r="DD611">
            <v>0</v>
          </cell>
          <cell r="DE611">
            <v>-172.95955629996024</v>
          </cell>
          <cell r="DF611">
            <v>0</v>
          </cell>
          <cell r="DG611">
            <v>0</v>
          </cell>
          <cell r="DH611">
            <v>0</v>
          </cell>
          <cell r="DI611">
            <v>0</v>
          </cell>
          <cell r="DJ611">
            <v>-27.410173399999621</v>
          </cell>
          <cell r="DK611">
            <v>4.0421170000008715</v>
          </cell>
          <cell r="DL611">
            <v>-27.849616999999853</v>
          </cell>
          <cell r="DM611">
            <v>-111</v>
          </cell>
          <cell r="DN611">
            <v>-5.4392704000019876</v>
          </cell>
          <cell r="DO611">
            <v>-5.3026124999960302</v>
          </cell>
          <cell r="DP611">
            <v>0</v>
          </cell>
          <cell r="DQ611">
            <v>0</v>
          </cell>
          <cell r="DR611">
            <v>0</v>
          </cell>
          <cell r="DS611">
            <v>0</v>
          </cell>
          <cell r="DT611">
            <v>0</v>
          </cell>
          <cell r="DU611">
            <v>0</v>
          </cell>
          <cell r="DV611">
            <v>0</v>
          </cell>
          <cell r="DW611">
            <v>0</v>
          </cell>
          <cell r="DX611">
            <v>0</v>
          </cell>
          <cell r="DY611">
            <v>0</v>
          </cell>
          <cell r="DZ611">
            <v>0</v>
          </cell>
          <cell r="EA611">
            <v>0</v>
          </cell>
          <cell r="EB611">
            <v>0</v>
          </cell>
          <cell r="EC611">
            <v>0</v>
          </cell>
          <cell r="ED611">
            <v>0</v>
          </cell>
        </row>
        <row r="612"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-15.557213300000512</v>
          </cell>
          <cell r="P612">
            <v>-27.014081499997701</v>
          </cell>
          <cell r="Q612">
            <v>0</v>
          </cell>
          <cell r="R612">
            <v>-102.46618148000562</v>
          </cell>
          <cell r="S612">
            <v>0</v>
          </cell>
          <cell r="T612">
            <v>-14.386054299999159</v>
          </cell>
          <cell r="U612">
            <v>0</v>
          </cell>
          <cell r="V612">
            <v>-25.690295000000333</v>
          </cell>
          <cell r="W612">
            <v>-6.00244118000046</v>
          </cell>
          <cell r="X612">
            <v>-6.0392304999986663</v>
          </cell>
          <cell r="Y612">
            <v>0</v>
          </cell>
          <cell r="Z612">
            <v>0</v>
          </cell>
          <cell r="AA612">
            <v>-12.618561999999656</v>
          </cell>
          <cell r="AB612">
            <v>-19.411727300001075</v>
          </cell>
          <cell r="AC612">
            <v>-5.7951050000010582</v>
          </cell>
          <cell r="AD612">
            <v>-12.522766199999751</v>
          </cell>
          <cell r="AE612">
            <v>-86.082145950000267</v>
          </cell>
          <cell r="AF612">
            <v>-15.032665599999746</v>
          </cell>
          <cell r="AG612">
            <v>-4.6491079999996145</v>
          </cell>
          <cell r="AH612">
            <v>-14.423873199999434</v>
          </cell>
          <cell r="AI612">
            <v>-3.2494810000007419</v>
          </cell>
          <cell r="AJ612">
            <v>-19.308099399999264</v>
          </cell>
          <cell r="AK612">
            <v>-13.607615999999325</v>
          </cell>
          <cell r="AL612">
            <v>0</v>
          </cell>
          <cell r="AM612">
            <v>-5.4518889999999374</v>
          </cell>
          <cell r="AN612">
            <v>-6.1858532999995077</v>
          </cell>
          <cell r="AO612">
            <v>1.3975828000002366</v>
          </cell>
          <cell r="AP612">
            <v>-0.64241504999881727</v>
          </cell>
          <cell r="AQ612">
            <v>-4.928728200000478</v>
          </cell>
          <cell r="AR612">
            <v>-63.480072195030516</v>
          </cell>
          <cell r="AS612">
            <v>-13.915802920000715</v>
          </cell>
          <cell r="AT612">
            <v>-4.7988299999997253</v>
          </cell>
          <cell r="AU612">
            <v>-22.768931000000521</v>
          </cell>
          <cell r="AV612">
            <v>0</v>
          </cell>
          <cell r="AW612">
            <v>-10.028396474999681</v>
          </cell>
          <cell r="AX612">
            <v>-13.126395999999659</v>
          </cell>
          <cell r="AY612">
            <v>0</v>
          </cell>
          <cell r="AZ612">
            <v>0</v>
          </cell>
          <cell r="BA612">
            <v>16.221476000000621</v>
          </cell>
          <cell r="BB612">
            <v>-7.3613540000005742</v>
          </cell>
          <cell r="BC612">
            <v>8.3798200000019278</v>
          </cell>
          <cell r="BD612">
            <v>-16.081657800001267</v>
          </cell>
          <cell r="BE612">
            <v>-18.332469000015408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-14.820099000000482</v>
          </cell>
          <cell r="BK612">
            <v>0</v>
          </cell>
          <cell r="BL612">
            <v>8.2294499999998152</v>
          </cell>
          <cell r="BM612">
            <v>0</v>
          </cell>
          <cell r="BN612">
            <v>-11.741819999999279</v>
          </cell>
          <cell r="BO612">
            <v>0</v>
          </cell>
          <cell r="BP612">
            <v>0</v>
          </cell>
          <cell r="BQ612">
            <v>0</v>
          </cell>
          <cell r="BR612">
            <v>-45.968366999994032</v>
          </cell>
          <cell r="BS612">
            <v>0</v>
          </cell>
          <cell r="BT612">
            <v>0</v>
          </cell>
          <cell r="BU612">
            <v>-4.9454349999978149</v>
          </cell>
          <cell r="BV612">
            <v>-35.005262000000585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0</v>
          </cell>
          <cell r="CB612">
            <v>-6.0176699999992707</v>
          </cell>
          <cell r="CC612">
            <v>0</v>
          </cell>
          <cell r="CD612">
            <v>0</v>
          </cell>
          <cell r="CE612">
            <v>-32.75558340002317</v>
          </cell>
          <cell r="CF612">
            <v>0</v>
          </cell>
          <cell r="CG612">
            <v>0</v>
          </cell>
          <cell r="CH612">
            <v>0</v>
          </cell>
          <cell r="CI612">
            <v>0</v>
          </cell>
          <cell r="CJ612">
            <v>-12.586578600001303</v>
          </cell>
          <cell r="CK612">
            <v>-1.7917789999992237</v>
          </cell>
          <cell r="CL612">
            <v>0</v>
          </cell>
          <cell r="CM612">
            <v>-4.2683717999998407</v>
          </cell>
          <cell r="CN612">
            <v>0</v>
          </cell>
          <cell r="CO612">
            <v>-14.108854000000065</v>
          </cell>
          <cell r="CP612">
            <v>0</v>
          </cell>
          <cell r="CQ612">
            <v>0</v>
          </cell>
          <cell r="CR612">
            <v>-46.28213654004503</v>
          </cell>
          <cell r="CS612">
            <v>0</v>
          </cell>
          <cell r="CT612">
            <v>0</v>
          </cell>
          <cell r="CU612">
            <v>-0.16759299999830546</v>
          </cell>
          <cell r="CV612">
            <v>-4.4429950000012468</v>
          </cell>
          <cell r="CW612">
            <v>-10.534037000001263</v>
          </cell>
          <cell r="CX612">
            <v>-45.865616540000701</v>
          </cell>
          <cell r="CY612">
            <v>-5.4336549999998169</v>
          </cell>
          <cell r="CZ612">
            <v>0</v>
          </cell>
          <cell r="DA612">
            <v>-11.486115499999869</v>
          </cell>
          <cell r="DB612">
            <v>31.647875500000737</v>
          </cell>
          <cell r="DC612">
            <v>0</v>
          </cell>
          <cell r="DD612">
            <v>0</v>
          </cell>
          <cell r="DE612">
            <v>-36.796280999958981</v>
          </cell>
          <cell r="DF612">
            <v>0</v>
          </cell>
          <cell r="DG612">
            <v>0</v>
          </cell>
          <cell r="DH612">
            <v>0</v>
          </cell>
          <cell r="DI612">
            <v>-0.38308800000049814</v>
          </cell>
          <cell r="DJ612">
            <v>-16.401404000000184</v>
          </cell>
          <cell r="DK612">
            <v>2.8191599999991013</v>
          </cell>
          <cell r="DL612">
            <v>-10.42746199999965</v>
          </cell>
          <cell r="DM612">
            <v>-7.5287399999997433</v>
          </cell>
          <cell r="DN612">
            <v>0</v>
          </cell>
          <cell r="DO612">
            <v>-4.874746999999843</v>
          </cell>
          <cell r="DP612">
            <v>0</v>
          </cell>
          <cell r="DQ612">
            <v>0</v>
          </cell>
          <cell r="DR612">
            <v>0</v>
          </cell>
          <cell r="DS612">
            <v>0</v>
          </cell>
          <cell r="DT612">
            <v>0</v>
          </cell>
          <cell r="DU612">
            <v>0</v>
          </cell>
          <cell r="DV612">
            <v>0</v>
          </cell>
          <cell r="DW612">
            <v>0</v>
          </cell>
          <cell r="DX612">
            <v>0</v>
          </cell>
          <cell r="DY612">
            <v>0</v>
          </cell>
          <cell r="DZ612">
            <v>0</v>
          </cell>
          <cell r="EA612">
            <v>0</v>
          </cell>
          <cell r="EB612">
            <v>0</v>
          </cell>
          <cell r="EC612">
            <v>0</v>
          </cell>
          <cell r="ED612">
            <v>0</v>
          </cell>
        </row>
        <row r="613">
          <cell r="F613">
            <v>-43.580993690004107</v>
          </cell>
          <cell r="G613">
            <v>-23.723355199999787</v>
          </cell>
          <cell r="H613">
            <v>-30.372414099998423</v>
          </cell>
          <cell r="I613">
            <v>-10.938735700001416</v>
          </cell>
          <cell r="J613">
            <v>-40.060759300002246</v>
          </cell>
          <cell r="K613">
            <v>-14.703052600001683</v>
          </cell>
          <cell r="L613">
            <v>-14.1525689600021</v>
          </cell>
          <cell r="M613">
            <v>-11.440006199998606</v>
          </cell>
          <cell r="N613">
            <v>-18.82885769999848</v>
          </cell>
          <cell r="O613">
            <v>0.55638399999952526</v>
          </cell>
          <cell r="P613">
            <v>-27.883554000000004</v>
          </cell>
          <cell r="Q613">
            <v>-13.858929899994109</v>
          </cell>
          <cell r="R613">
            <v>-149.63721803994849</v>
          </cell>
          <cell r="S613">
            <v>-22.647282000005362</v>
          </cell>
          <cell r="T613">
            <v>-32.873852379998425</v>
          </cell>
          <cell r="U613">
            <v>1.2291084999997111</v>
          </cell>
          <cell r="V613">
            <v>-6.5772109999998065</v>
          </cell>
          <cell r="W613">
            <v>-10.502973000002385</v>
          </cell>
          <cell r="X613">
            <v>-5.1909479999994801</v>
          </cell>
          <cell r="Y613">
            <v>-11.671661000000313</v>
          </cell>
          <cell r="Z613">
            <v>-3.5441777999985788</v>
          </cell>
          <cell r="AA613">
            <v>-6.3441459999994549</v>
          </cell>
          <cell r="AB613">
            <v>-28.402472699999635</v>
          </cell>
          <cell r="AC613">
            <v>-16.093328999999358</v>
          </cell>
          <cell r="AD613">
            <v>-7.0182736600036151</v>
          </cell>
          <cell r="AE613">
            <v>-144.94221333001042</v>
          </cell>
          <cell r="AF613">
            <v>-3.4033347000004142</v>
          </cell>
          <cell r="AG613">
            <v>-55.581099200000608</v>
          </cell>
          <cell r="AH613">
            <v>-8.2331032999973104</v>
          </cell>
          <cell r="AI613">
            <v>-18.267204030002176</v>
          </cell>
          <cell r="AJ613">
            <v>3.2544280000001891</v>
          </cell>
          <cell r="AK613">
            <v>-18.780670099997224</v>
          </cell>
          <cell r="AL613">
            <v>-13.761045999999624</v>
          </cell>
          <cell r="AM613">
            <v>-5.5014630000005127</v>
          </cell>
          <cell r="AN613">
            <v>-15.16821500000151</v>
          </cell>
          <cell r="AO613">
            <v>1.716816000000108</v>
          </cell>
          <cell r="AP613">
            <v>-11.21732200000406</v>
          </cell>
          <cell r="AQ613">
            <v>0</v>
          </cell>
          <cell r="AR613">
            <v>-287.08726197603391</v>
          </cell>
          <cell r="AS613">
            <v>-48.668487899994943</v>
          </cell>
          <cell r="AT613">
            <v>-42.891118300001835</v>
          </cell>
          <cell r="AU613">
            <v>6.3908277439986705</v>
          </cell>
          <cell r="AV613">
            <v>-30.281783899998118</v>
          </cell>
          <cell r="AW613">
            <v>-36.15415503999975</v>
          </cell>
          <cell r="AX613">
            <v>-1.7690313800012518</v>
          </cell>
          <cell r="AY613">
            <v>-5.2874450000017532</v>
          </cell>
          <cell r="AZ613">
            <v>-4.8741755999981251</v>
          </cell>
          <cell r="BA613">
            <v>15.357847999999649</v>
          </cell>
          <cell r="BB613">
            <v>-7.268824400001904</v>
          </cell>
          <cell r="BC613">
            <v>-33.779767200001515</v>
          </cell>
          <cell r="BD613">
            <v>-97.861148999996658</v>
          </cell>
          <cell r="BE613">
            <v>-121.01396205002675</v>
          </cell>
          <cell r="BF613">
            <v>0</v>
          </cell>
          <cell r="BG613">
            <v>-3.039069999998901</v>
          </cell>
          <cell r="BH613">
            <v>-7.8108111999972607</v>
          </cell>
          <cell r="BI613">
            <v>-30.246303449999687</v>
          </cell>
          <cell r="BJ613">
            <v>-61.253855999999359</v>
          </cell>
          <cell r="BK613">
            <v>-5.2092279999997118</v>
          </cell>
          <cell r="BL613">
            <v>-7.3087505999974383</v>
          </cell>
          <cell r="BM613">
            <v>0</v>
          </cell>
          <cell r="BN613">
            <v>-0.16458879999845522</v>
          </cell>
          <cell r="BO613">
            <v>-5.9813539999995555</v>
          </cell>
          <cell r="BP613">
            <v>0</v>
          </cell>
          <cell r="BQ613">
            <v>0</v>
          </cell>
          <cell r="BR613">
            <v>-142.32509119994938</v>
          </cell>
          <cell r="BS613">
            <v>0</v>
          </cell>
          <cell r="BT613">
            <v>0</v>
          </cell>
          <cell r="BU613">
            <v>0</v>
          </cell>
          <cell r="BV613">
            <v>-101.09301200000118</v>
          </cell>
          <cell r="BW613">
            <v>-6.5071389999975509</v>
          </cell>
          <cell r="BX613">
            <v>-6.5006509999984701</v>
          </cell>
          <cell r="BY613">
            <v>0</v>
          </cell>
          <cell r="BZ613">
            <v>-12.395730200001708</v>
          </cell>
          <cell r="CA613">
            <v>-15.828559000001405</v>
          </cell>
          <cell r="CB613">
            <v>0</v>
          </cell>
          <cell r="CC613">
            <v>0</v>
          </cell>
          <cell r="CD613">
            <v>0</v>
          </cell>
          <cell r="CE613">
            <v>-85.84725009003887</v>
          </cell>
          <cell r="CF613">
            <v>0</v>
          </cell>
          <cell r="CG613">
            <v>0</v>
          </cell>
          <cell r="CH613">
            <v>-13.250868700000865</v>
          </cell>
          <cell r="CI613">
            <v>-24.384426999997231</v>
          </cell>
          <cell r="CJ613">
            <v>-18.338993699995626</v>
          </cell>
          <cell r="CK613">
            <v>-13.836428540002089</v>
          </cell>
          <cell r="CL613">
            <v>-5.3604439999980968</v>
          </cell>
          <cell r="CM613">
            <v>0</v>
          </cell>
          <cell r="CN613">
            <v>0</v>
          </cell>
          <cell r="CO613">
            <v>-10.676088149997668</v>
          </cell>
          <cell r="CP613">
            <v>0</v>
          </cell>
          <cell r="CQ613">
            <v>0</v>
          </cell>
          <cell r="CR613">
            <v>-123.03987180005061</v>
          </cell>
          <cell r="CS613">
            <v>0</v>
          </cell>
          <cell r="CT613">
            <v>0</v>
          </cell>
          <cell r="CU613">
            <v>0</v>
          </cell>
          <cell r="CV613">
            <v>-5.4380029999992985</v>
          </cell>
          <cell r="CW613">
            <v>-9.5573793999974441</v>
          </cell>
          <cell r="CX613">
            <v>-47.725228300001618</v>
          </cell>
          <cell r="CY613">
            <v>-12.839144800000213</v>
          </cell>
          <cell r="CZ613">
            <v>7.3347036000013759</v>
          </cell>
          <cell r="DA613">
            <v>-10.920654999998078</v>
          </cell>
          <cell r="DB613">
            <v>-43.89416490000076</v>
          </cell>
          <cell r="DC613">
            <v>0</v>
          </cell>
          <cell r="DD613">
            <v>0</v>
          </cell>
          <cell r="DE613">
            <v>-146.02934870007448</v>
          </cell>
          <cell r="DF613">
            <v>0</v>
          </cell>
          <cell r="DG613">
            <v>0</v>
          </cell>
          <cell r="DH613">
            <v>0</v>
          </cell>
          <cell r="DI613">
            <v>-5.005433999998786</v>
          </cell>
          <cell r="DJ613">
            <v>0</v>
          </cell>
          <cell r="DK613">
            <v>-9.685487099999591</v>
          </cell>
          <cell r="DL613">
            <v>-28.136909500000911</v>
          </cell>
          <cell r="DM613">
            <v>-85.217479999999341</v>
          </cell>
          <cell r="DN613">
            <v>-17.984038099999452</v>
          </cell>
          <cell r="DO613">
            <v>0</v>
          </cell>
          <cell r="DP613">
            <v>0</v>
          </cell>
          <cell r="DQ613">
            <v>0</v>
          </cell>
          <cell r="DR613">
            <v>0</v>
          </cell>
          <cell r="DS613">
            <v>0</v>
          </cell>
          <cell r="DT613">
            <v>0</v>
          </cell>
          <cell r="DU613">
            <v>0</v>
          </cell>
          <cell r="DV613">
            <v>0</v>
          </cell>
          <cell r="DW613">
            <v>0</v>
          </cell>
          <cell r="DX613">
            <v>0</v>
          </cell>
          <cell r="DY613">
            <v>0</v>
          </cell>
          <cell r="DZ613">
            <v>0</v>
          </cell>
          <cell r="EA613">
            <v>0</v>
          </cell>
          <cell r="EB613">
            <v>0</v>
          </cell>
          <cell r="EC613">
            <v>0</v>
          </cell>
          <cell r="ED613">
            <v>0</v>
          </cell>
        </row>
        <row r="614">
          <cell r="F614">
            <v>-3.3822249999993801</v>
          </cell>
          <cell r="G614">
            <v>-11.061637100000553</v>
          </cell>
          <cell r="H614">
            <v>5.7676293999993504</v>
          </cell>
          <cell r="I614">
            <v>-15.090992800000095</v>
          </cell>
          <cell r="J614">
            <v>-8.7271164000003409</v>
          </cell>
          <cell r="K614">
            <v>-5.3096620999986044</v>
          </cell>
          <cell r="L614">
            <v>-2.3971661599998697</v>
          </cell>
          <cell r="M614">
            <v>-1.3232858999999735</v>
          </cell>
          <cell r="N614">
            <v>-6.4619903000002523</v>
          </cell>
          <cell r="O614">
            <v>0</v>
          </cell>
          <cell r="P614">
            <v>-11.717027000000598</v>
          </cell>
          <cell r="Q614">
            <v>-16.256786278001528</v>
          </cell>
          <cell r="R614">
            <v>-73.818817999999737</v>
          </cell>
          <cell r="S614">
            <v>-4.6972239999995509</v>
          </cell>
          <cell r="T614">
            <v>-20.904580100001112</v>
          </cell>
          <cell r="U614">
            <v>0</v>
          </cell>
          <cell r="V614">
            <v>-6.2336279999999533</v>
          </cell>
          <cell r="W614">
            <v>0</v>
          </cell>
          <cell r="X614">
            <v>-5.2542869999997492</v>
          </cell>
          <cell r="Y614">
            <v>-6.5937190000004193</v>
          </cell>
          <cell r="Z614">
            <v>-4.7703976000002513</v>
          </cell>
          <cell r="AA614">
            <v>-5.8440250000021479</v>
          </cell>
          <cell r="AB614">
            <v>-11.344918899998447</v>
          </cell>
          <cell r="AC614">
            <v>-4.999390000000858</v>
          </cell>
          <cell r="AD614">
            <v>-3.1766483999999764</v>
          </cell>
          <cell r="AE614">
            <v>-56.560134678002214</v>
          </cell>
          <cell r="AF614">
            <v>-1.7260939999996481</v>
          </cell>
          <cell r="AG614">
            <v>-8.3241547299985541</v>
          </cell>
          <cell r="AH614">
            <v>-7.1646479999999428</v>
          </cell>
          <cell r="AI614">
            <v>-8.9459317000000738</v>
          </cell>
          <cell r="AJ614">
            <v>0</v>
          </cell>
          <cell r="AK614">
            <v>-17.601290748000793</v>
          </cell>
          <cell r="AL614">
            <v>-6.5643620000009832</v>
          </cell>
          <cell r="AM614">
            <v>0</v>
          </cell>
          <cell r="AN614">
            <v>0</v>
          </cell>
          <cell r="AO614">
            <v>-0.9362794999997277</v>
          </cell>
          <cell r="AP614">
            <v>-4.5226280000006227</v>
          </cell>
          <cell r="AQ614">
            <v>-0.7747460000027786</v>
          </cell>
          <cell r="AR614">
            <v>-52.336722060004831</v>
          </cell>
          <cell r="AS614">
            <v>0</v>
          </cell>
          <cell r="AT614">
            <v>-4.2812604000009742</v>
          </cell>
          <cell r="AU614">
            <v>2.2121664000005694</v>
          </cell>
          <cell r="AV614">
            <v>-5.0372470000002068</v>
          </cell>
          <cell r="AW614">
            <v>-22.944572620000145</v>
          </cell>
          <cell r="AX614">
            <v>2.0678120000002309</v>
          </cell>
          <cell r="AY614">
            <v>-1.1525729999993928</v>
          </cell>
          <cell r="AZ614">
            <v>0</v>
          </cell>
          <cell r="BA614">
            <v>3.7148794000004273</v>
          </cell>
          <cell r="BB614">
            <v>-18.114050039999711</v>
          </cell>
          <cell r="BC614">
            <v>0</v>
          </cell>
          <cell r="BD614">
            <v>-8.8018768000001728</v>
          </cell>
          <cell r="BE614">
            <v>-37.744704800017644</v>
          </cell>
          <cell r="BF614">
            <v>0</v>
          </cell>
          <cell r="BG614">
            <v>0</v>
          </cell>
          <cell r="BH614">
            <v>-3.3338320000002568</v>
          </cell>
          <cell r="BI614">
            <v>-11.98708330000045</v>
          </cell>
          <cell r="BJ614">
            <v>-11.807024199999432</v>
          </cell>
          <cell r="BK614">
            <v>-5.2488400000002002</v>
          </cell>
          <cell r="BL614">
            <v>0.65725169999950595</v>
          </cell>
          <cell r="BM614">
            <v>0</v>
          </cell>
          <cell r="BN614">
            <v>-6.0251769999995304</v>
          </cell>
          <cell r="BO614">
            <v>0</v>
          </cell>
          <cell r="BP614">
            <v>0</v>
          </cell>
          <cell r="BQ614">
            <v>0</v>
          </cell>
          <cell r="BR614">
            <v>-41.340108299977146</v>
          </cell>
          <cell r="BS614">
            <v>0</v>
          </cell>
          <cell r="BT614">
            <v>0</v>
          </cell>
          <cell r="BU614">
            <v>0</v>
          </cell>
          <cell r="BV614">
            <v>-35.95132250000097</v>
          </cell>
          <cell r="BW614">
            <v>0</v>
          </cell>
          <cell r="BX614">
            <v>-5.0882572999998956</v>
          </cell>
          <cell r="BY614">
            <v>0</v>
          </cell>
          <cell r="BZ614">
            <v>-0.30052849999992759</v>
          </cell>
          <cell r="CA614">
            <v>0</v>
          </cell>
          <cell r="CB614">
            <v>0</v>
          </cell>
          <cell r="CC614">
            <v>0</v>
          </cell>
          <cell r="CD614">
            <v>0</v>
          </cell>
          <cell r="CE614">
            <v>-27.873502699978417</v>
          </cell>
          <cell r="CF614">
            <v>0</v>
          </cell>
          <cell r="CG614">
            <v>0</v>
          </cell>
          <cell r="CH614">
            <v>-5.404936999999336</v>
          </cell>
          <cell r="CI614">
            <v>-5.0092162999990251</v>
          </cell>
          <cell r="CJ614">
            <v>0</v>
          </cell>
          <cell r="CK614">
            <v>-17.459349399998246</v>
          </cell>
          <cell r="CL614">
            <v>0</v>
          </cell>
          <cell r="CM614">
            <v>0</v>
          </cell>
          <cell r="CN614">
            <v>0</v>
          </cell>
          <cell r="CO614">
            <v>0</v>
          </cell>
          <cell r="CP614">
            <v>0</v>
          </cell>
          <cell r="CQ614">
            <v>0</v>
          </cell>
          <cell r="CR614">
            <v>-67.500896200013813</v>
          </cell>
          <cell r="CS614">
            <v>0</v>
          </cell>
          <cell r="CT614">
            <v>0</v>
          </cell>
          <cell r="CU614">
            <v>-4.4283685999998852</v>
          </cell>
          <cell r="CV614">
            <v>-8.9215990000011516</v>
          </cell>
          <cell r="CW614">
            <v>-13.25000270000055</v>
          </cell>
          <cell r="CX614">
            <v>-20.292797500000233</v>
          </cell>
          <cell r="CY614">
            <v>-6.4187722000006033</v>
          </cell>
          <cell r="CZ614">
            <v>0</v>
          </cell>
          <cell r="DA614">
            <v>0</v>
          </cell>
          <cell r="DB614">
            <v>-14.189356200000475</v>
          </cell>
          <cell r="DC614">
            <v>0</v>
          </cell>
          <cell r="DD614">
            <v>0</v>
          </cell>
          <cell r="DE614">
            <v>-44.096418219996849</v>
          </cell>
          <cell r="DF614">
            <v>0</v>
          </cell>
          <cell r="DG614">
            <v>0</v>
          </cell>
          <cell r="DH614">
            <v>-4.378615900001023</v>
          </cell>
          <cell r="DI614">
            <v>0</v>
          </cell>
          <cell r="DJ614">
            <v>-3.4610901500018372</v>
          </cell>
          <cell r="DK614">
            <v>-3.1285687999989023</v>
          </cell>
          <cell r="DL614">
            <v>-14.216668600000048</v>
          </cell>
          <cell r="DM614">
            <v>-14.515040000000226</v>
          </cell>
          <cell r="DN614">
            <v>-3.5345795000012004</v>
          </cell>
          <cell r="DO614">
            <v>-0.8618552699990687</v>
          </cell>
          <cell r="DP614">
            <v>0</v>
          </cell>
          <cell r="DQ614">
            <v>0</v>
          </cell>
          <cell r="DR614">
            <v>0</v>
          </cell>
          <cell r="DS614">
            <v>0</v>
          </cell>
          <cell r="DT614">
            <v>0</v>
          </cell>
          <cell r="DU614">
            <v>0</v>
          </cell>
          <cell r="DV614">
            <v>0</v>
          </cell>
          <cell r="DW614">
            <v>0</v>
          </cell>
          <cell r="DX614">
            <v>0</v>
          </cell>
          <cell r="DY614">
            <v>0</v>
          </cell>
          <cell r="DZ614">
            <v>0</v>
          </cell>
          <cell r="EA614">
            <v>0</v>
          </cell>
          <cell r="EB614">
            <v>0</v>
          </cell>
          <cell r="EC614">
            <v>0</v>
          </cell>
          <cell r="ED614">
            <v>0</v>
          </cell>
        </row>
        <row r="615">
          <cell r="F615">
            <v>0</v>
          </cell>
          <cell r="G615">
            <v>0</v>
          </cell>
          <cell r="H615">
            <v>-2.0399660000002768</v>
          </cell>
          <cell r="I615">
            <v>-4.6916999999666587E-2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-7.2407480000001669</v>
          </cell>
          <cell r="O615">
            <v>-6.7131630000003497</v>
          </cell>
          <cell r="P615">
            <v>0</v>
          </cell>
          <cell r="Q615">
            <v>0</v>
          </cell>
          <cell r="R615">
            <v>9.6944336000015028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10.443124999997963</v>
          </cell>
          <cell r="AA615">
            <v>0</v>
          </cell>
          <cell r="AB615">
            <v>-0.74869140000009793</v>
          </cell>
          <cell r="AC615">
            <v>0</v>
          </cell>
          <cell r="AD615">
            <v>0</v>
          </cell>
          <cell r="AE615">
            <v>-67.535530000051949</v>
          </cell>
          <cell r="AF615">
            <v>0</v>
          </cell>
          <cell r="AG615">
            <v>0</v>
          </cell>
          <cell r="AH615">
            <v>0</v>
          </cell>
          <cell r="AI615">
            <v>2.0599980000006326</v>
          </cell>
          <cell r="AJ615">
            <v>0</v>
          </cell>
          <cell r="AK615">
            <v>0</v>
          </cell>
          <cell r="AL615">
            <v>-59.406612999999197</v>
          </cell>
          <cell r="AM615">
            <v>0</v>
          </cell>
          <cell r="AN615">
            <v>0</v>
          </cell>
          <cell r="AO615">
            <v>-10.188914999998815</v>
          </cell>
          <cell r="AP615">
            <v>0</v>
          </cell>
          <cell r="AQ615">
            <v>0</v>
          </cell>
          <cell r="AR615">
            <v>-43.395723999943584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-8.0523670000002312</v>
          </cell>
          <cell r="BA615">
            <v>0</v>
          </cell>
          <cell r="BB615">
            <v>-35.343356999997923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  <cell r="BZ615">
            <v>0</v>
          </cell>
          <cell r="CA615">
            <v>0</v>
          </cell>
          <cell r="CB615">
            <v>0</v>
          </cell>
          <cell r="CC615">
            <v>0</v>
          </cell>
          <cell r="CD615">
            <v>0</v>
          </cell>
          <cell r="CE615">
            <v>-3.1099859999958426</v>
          </cell>
          <cell r="CF615">
            <v>0</v>
          </cell>
          <cell r="CG615">
            <v>0</v>
          </cell>
          <cell r="CH615">
            <v>0</v>
          </cell>
          <cell r="CI615">
            <v>0</v>
          </cell>
          <cell r="CJ615">
            <v>0</v>
          </cell>
          <cell r="CK615">
            <v>-3.1099859999994806</v>
          </cell>
          <cell r="CL615">
            <v>0</v>
          </cell>
          <cell r="CM615">
            <v>0</v>
          </cell>
          <cell r="CN615">
            <v>0</v>
          </cell>
          <cell r="CO615">
            <v>0</v>
          </cell>
          <cell r="CP615">
            <v>0</v>
          </cell>
          <cell r="CQ615">
            <v>0</v>
          </cell>
          <cell r="CR615">
            <v>0</v>
          </cell>
          <cell r="CS615">
            <v>0</v>
          </cell>
          <cell r="CT615">
            <v>0</v>
          </cell>
          <cell r="CU615">
            <v>0</v>
          </cell>
          <cell r="CV615">
            <v>0</v>
          </cell>
          <cell r="CW615">
            <v>0</v>
          </cell>
          <cell r="CX615">
            <v>0</v>
          </cell>
          <cell r="CY615">
            <v>0</v>
          </cell>
          <cell r="CZ615">
            <v>0</v>
          </cell>
          <cell r="DA615">
            <v>0</v>
          </cell>
          <cell r="DB615">
            <v>0</v>
          </cell>
          <cell r="DC615">
            <v>0</v>
          </cell>
          <cell r="DD615">
            <v>0</v>
          </cell>
          <cell r="DE615">
            <v>0</v>
          </cell>
          <cell r="DF615">
            <v>0</v>
          </cell>
          <cell r="DG615">
            <v>0</v>
          </cell>
          <cell r="DH615">
            <v>0</v>
          </cell>
          <cell r="DI615">
            <v>0</v>
          </cell>
          <cell r="DJ615">
            <v>0</v>
          </cell>
          <cell r="DK615">
            <v>0</v>
          </cell>
          <cell r="DL615">
            <v>0</v>
          </cell>
          <cell r="DM615">
            <v>0</v>
          </cell>
          <cell r="DN615">
            <v>0</v>
          </cell>
          <cell r="DO615">
            <v>0</v>
          </cell>
          <cell r="DP615">
            <v>0</v>
          </cell>
          <cell r="DQ615">
            <v>0</v>
          </cell>
          <cell r="DR615">
            <v>0</v>
          </cell>
          <cell r="DS615">
            <v>0</v>
          </cell>
          <cell r="DT615">
            <v>0</v>
          </cell>
          <cell r="DU615">
            <v>0</v>
          </cell>
          <cell r="DV615">
            <v>0</v>
          </cell>
          <cell r="DW615">
            <v>0</v>
          </cell>
          <cell r="DX615">
            <v>0</v>
          </cell>
          <cell r="DY615">
            <v>0</v>
          </cell>
          <cell r="DZ615">
            <v>0</v>
          </cell>
          <cell r="EA615">
            <v>0</v>
          </cell>
          <cell r="EB615">
            <v>0</v>
          </cell>
          <cell r="EC615">
            <v>0</v>
          </cell>
          <cell r="ED615">
            <v>0</v>
          </cell>
        </row>
        <row r="616">
          <cell r="F616">
            <v>-10.942140999999538</v>
          </cell>
          <cell r="G616">
            <v>-38.243237099999533</v>
          </cell>
          <cell r="H616">
            <v>-23.31194300000061</v>
          </cell>
          <cell r="I616">
            <v>-24.02578849999918</v>
          </cell>
          <cell r="J616">
            <v>-19.978963199999271</v>
          </cell>
          <cell r="K616">
            <v>-6.2151295000003302</v>
          </cell>
          <cell r="L616">
            <v>-1.4835161000009975</v>
          </cell>
          <cell r="M616">
            <v>-11.312183999998524</v>
          </cell>
          <cell r="N616">
            <v>-22.024658000002091</v>
          </cell>
          <cell r="O616">
            <v>7.0963130000018282</v>
          </cell>
          <cell r="P616">
            <v>-46.005663999996614</v>
          </cell>
          <cell r="Q616">
            <v>-23.942272630003572</v>
          </cell>
          <cell r="R616">
            <v>-185.24818401003722</v>
          </cell>
          <cell r="S616">
            <v>-17.418265079999401</v>
          </cell>
          <cell r="T616">
            <v>-23.769146599999658</v>
          </cell>
          <cell r="U616">
            <v>-12.148913999997603</v>
          </cell>
          <cell r="V616">
            <v>-5.6440137999998115</v>
          </cell>
          <cell r="W616">
            <v>-50.10960569999952</v>
          </cell>
          <cell r="X616">
            <v>-8.9822228299999551</v>
          </cell>
          <cell r="Y616">
            <v>-6.2988600000026054</v>
          </cell>
          <cell r="Z616">
            <v>-11.526950999999826</v>
          </cell>
          <cell r="AA616">
            <v>-24.488285600000381</v>
          </cell>
          <cell r="AB616">
            <v>-14.838680499997281</v>
          </cell>
          <cell r="AC616">
            <v>-6.1032208999968134</v>
          </cell>
          <cell r="AD616">
            <v>-3.9200180000043474</v>
          </cell>
          <cell r="AE616">
            <v>-268.45180440996774</v>
          </cell>
          <cell r="AF616">
            <v>-24.988813999996637</v>
          </cell>
          <cell r="AG616">
            <v>-25.355727099999058</v>
          </cell>
          <cell r="AH616">
            <v>-18.523317300001509</v>
          </cell>
          <cell r="AI616">
            <v>-17.405532000000676</v>
          </cell>
          <cell r="AJ616">
            <v>-9.5231984999991255</v>
          </cell>
          <cell r="AK616">
            <v>-31.107502399998339</v>
          </cell>
          <cell r="AL616">
            <v>-4.4542663000029279</v>
          </cell>
          <cell r="AM616">
            <v>-4.8513200000015786</v>
          </cell>
          <cell r="AN616">
            <v>0</v>
          </cell>
          <cell r="AO616">
            <v>-70.432843080001476</v>
          </cell>
          <cell r="AP616">
            <v>-52.961928730001091</v>
          </cell>
          <cell r="AQ616">
            <v>-8.8473549999980605</v>
          </cell>
          <cell r="AR616">
            <v>-331.31439442001283</v>
          </cell>
          <cell r="AS616">
            <v>-48.409692849993007</v>
          </cell>
          <cell r="AT616">
            <v>-30.639455799999268</v>
          </cell>
          <cell r="AU616">
            <v>-29.712507399999595</v>
          </cell>
          <cell r="AV616">
            <v>-22.799147400000948</v>
          </cell>
          <cell r="AW616">
            <v>-12.347675000000891</v>
          </cell>
          <cell r="AX616">
            <v>-27.99482590000116</v>
          </cell>
          <cell r="AY616">
            <v>-6.5350350000007893</v>
          </cell>
          <cell r="AZ616">
            <v>-9.0225380000010773</v>
          </cell>
          <cell r="BA616">
            <v>-5.2858618700010993</v>
          </cell>
          <cell r="BB616">
            <v>-6.3673829999970621</v>
          </cell>
          <cell r="BC616">
            <v>-33.206664999997884</v>
          </cell>
          <cell r="BD616">
            <v>-98.993607199998223</v>
          </cell>
          <cell r="BE616">
            <v>-63.236358999973163</v>
          </cell>
          <cell r="BF616">
            <v>0</v>
          </cell>
          <cell r="BG616">
            <v>-1.358693599999242</v>
          </cell>
          <cell r="BH616">
            <v>-12.808116699998209</v>
          </cell>
          <cell r="BI616">
            <v>-9.8591640000013285</v>
          </cell>
          <cell r="BJ616">
            <v>-24.785099000000628</v>
          </cell>
          <cell r="BK616">
            <v>-5.3087779999987106</v>
          </cell>
          <cell r="BL616">
            <v>-3.7494508999989193</v>
          </cell>
          <cell r="BM616">
            <v>0</v>
          </cell>
          <cell r="BN616">
            <v>0</v>
          </cell>
          <cell r="BO616">
            <v>-5.3670567999979539</v>
          </cell>
          <cell r="BP616">
            <v>0</v>
          </cell>
          <cell r="BQ616">
            <v>0</v>
          </cell>
          <cell r="BR616">
            <v>-213.871217399952</v>
          </cell>
          <cell r="BS616">
            <v>0</v>
          </cell>
          <cell r="BT616">
            <v>-3.5805999999938649</v>
          </cell>
          <cell r="BU616">
            <v>-15.591207500001474</v>
          </cell>
          <cell r="BV616">
            <v>-120.1694430000025</v>
          </cell>
          <cell r="BW616">
            <v>-31.628375000000233</v>
          </cell>
          <cell r="BX616">
            <v>-10.753655399999843</v>
          </cell>
          <cell r="BY616">
            <v>-11.275481000000582</v>
          </cell>
          <cell r="BZ616">
            <v>-5.7626649999983783</v>
          </cell>
          <cell r="CA616">
            <v>-9.1255685000032827</v>
          </cell>
          <cell r="CB616">
            <v>-5.9842220000027737</v>
          </cell>
          <cell r="CC616">
            <v>0</v>
          </cell>
          <cell r="CD616">
            <v>0</v>
          </cell>
          <cell r="CE616">
            <v>-61.512449000030756</v>
          </cell>
          <cell r="CF616">
            <v>0</v>
          </cell>
          <cell r="CG616">
            <v>0</v>
          </cell>
          <cell r="CH616">
            <v>-10.238188999996055</v>
          </cell>
          <cell r="CI616">
            <v>-12.023444999998901</v>
          </cell>
          <cell r="CJ616">
            <v>-22.60615400000097</v>
          </cell>
          <cell r="CK616">
            <v>-4.8519599999999627</v>
          </cell>
          <cell r="CL616">
            <v>-5.1646399999990535</v>
          </cell>
          <cell r="CM616">
            <v>0</v>
          </cell>
          <cell r="CN616">
            <v>-6.628060999999434</v>
          </cell>
          <cell r="CO616">
            <v>0</v>
          </cell>
          <cell r="CP616">
            <v>0</v>
          </cell>
          <cell r="CQ616">
            <v>0</v>
          </cell>
          <cell r="CR616">
            <v>-70.364843600022141</v>
          </cell>
          <cell r="CS616">
            <v>0</v>
          </cell>
          <cell r="CT616">
            <v>0</v>
          </cell>
          <cell r="CU616">
            <v>0</v>
          </cell>
          <cell r="CV616">
            <v>-17.353009999998903</v>
          </cell>
          <cell r="CW616">
            <v>-15.941714700002194</v>
          </cell>
          <cell r="CX616">
            <v>-20.970676999997522</v>
          </cell>
          <cell r="CY616">
            <v>0</v>
          </cell>
          <cell r="CZ616">
            <v>-12.964543000001868</v>
          </cell>
          <cell r="DA616">
            <v>-12.874238899999909</v>
          </cell>
          <cell r="DB616">
            <v>9.7393400000000838</v>
          </cell>
          <cell r="DC616">
            <v>0</v>
          </cell>
          <cell r="DD616">
            <v>0</v>
          </cell>
          <cell r="DE616">
            <v>-139.02542919997359</v>
          </cell>
          <cell r="DF616">
            <v>0</v>
          </cell>
          <cell r="DG616">
            <v>0</v>
          </cell>
          <cell r="DH616">
            <v>0</v>
          </cell>
          <cell r="DI616">
            <v>-27.161588000002666</v>
          </cell>
          <cell r="DJ616">
            <v>-24.414519000001746</v>
          </cell>
          <cell r="DK616">
            <v>-4.6708370000014838</v>
          </cell>
          <cell r="DL616">
            <v>-17.354867199999717</v>
          </cell>
          <cell r="DM616">
            <v>-32.834748000001127</v>
          </cell>
          <cell r="DN616">
            <v>-21.473513000000821</v>
          </cell>
          <cell r="DO616">
            <v>-11.115356999998767</v>
          </cell>
          <cell r="DP616">
            <v>0</v>
          </cell>
          <cell r="DQ616">
            <v>0</v>
          </cell>
          <cell r="DR616">
            <v>0</v>
          </cell>
          <cell r="DS616">
            <v>0</v>
          </cell>
          <cell r="DT616">
            <v>0</v>
          </cell>
          <cell r="DU616">
            <v>0</v>
          </cell>
          <cell r="DV616">
            <v>0</v>
          </cell>
          <cell r="DW616">
            <v>0</v>
          </cell>
          <cell r="DX616">
            <v>0</v>
          </cell>
          <cell r="DY616">
            <v>0</v>
          </cell>
          <cell r="DZ616">
            <v>0</v>
          </cell>
          <cell r="EA616">
            <v>0</v>
          </cell>
          <cell r="EB616">
            <v>0</v>
          </cell>
          <cell r="EC616">
            <v>0</v>
          </cell>
          <cell r="ED616">
            <v>0</v>
          </cell>
        </row>
        <row r="617">
          <cell r="F617">
            <v>0</v>
          </cell>
          <cell r="G617">
            <v>0</v>
          </cell>
          <cell r="H617">
            <v>-2.040009000000282</v>
          </cell>
          <cell r="I617">
            <v>0.9705121999977564</v>
          </cell>
          <cell r="J617">
            <v>-8.1600055000017164</v>
          </cell>
          <cell r="K617">
            <v>3.8803980000011506</v>
          </cell>
          <cell r="L617">
            <v>-8.6239306999996188</v>
          </cell>
          <cell r="M617">
            <v>-4.0800099999978556</v>
          </cell>
          <cell r="N617">
            <v>-2.0399780000007013</v>
          </cell>
          <cell r="O617">
            <v>-12.785307000001922</v>
          </cell>
          <cell r="P617">
            <v>0</v>
          </cell>
          <cell r="Q617">
            <v>0</v>
          </cell>
          <cell r="R617">
            <v>24.787106400006451</v>
          </cell>
          <cell r="S617">
            <v>0</v>
          </cell>
          <cell r="T617">
            <v>0</v>
          </cell>
          <cell r="U617">
            <v>-2.0400049999989278</v>
          </cell>
          <cell r="V617">
            <v>-0.33271199999944656</v>
          </cell>
          <cell r="W617">
            <v>-4.0868006000018795</v>
          </cell>
          <cell r="X617">
            <v>0.20641900000191526</v>
          </cell>
          <cell r="Y617">
            <v>35.1202200000007</v>
          </cell>
          <cell r="Z617">
            <v>-4.0800149999995483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-24.04989977000514</v>
          </cell>
          <cell r="AF617">
            <v>0</v>
          </cell>
          <cell r="AG617">
            <v>0</v>
          </cell>
          <cell r="AH617">
            <v>4.1199650000016845</v>
          </cell>
          <cell r="AI617">
            <v>1.9988000000012107E-2</v>
          </cell>
          <cell r="AJ617">
            <v>1.9364792300002591</v>
          </cell>
          <cell r="AK617">
            <v>-28.066332999998849</v>
          </cell>
          <cell r="AL617">
            <v>0</v>
          </cell>
          <cell r="AM617">
            <v>0</v>
          </cell>
          <cell r="AN617">
            <v>-2.0000006770715117E-6</v>
          </cell>
          <cell r="AO617">
            <v>-2.0599970000002941</v>
          </cell>
          <cell r="AP617">
            <v>0</v>
          </cell>
          <cell r="AQ617">
            <v>0</v>
          </cell>
          <cell r="AR617">
            <v>26.49550449999515</v>
          </cell>
          <cell r="AS617">
            <v>0</v>
          </cell>
          <cell r="AT617">
            <v>0</v>
          </cell>
          <cell r="AU617">
            <v>-6.1199870000018564</v>
          </cell>
          <cell r="AV617">
            <v>3.1069223000013153</v>
          </cell>
          <cell r="AW617">
            <v>-4.0800183999999717</v>
          </cell>
          <cell r="AX617">
            <v>0.77689399999871966</v>
          </cell>
          <cell r="AY617">
            <v>-4.1199950000009267</v>
          </cell>
          <cell r="AZ617">
            <v>0</v>
          </cell>
          <cell r="BA617">
            <v>36.931688599997869</v>
          </cell>
          <cell r="BB617">
            <v>0</v>
          </cell>
          <cell r="BC617">
            <v>0</v>
          </cell>
          <cell r="BD617">
            <v>0</v>
          </cell>
          <cell r="BE617">
            <v>12.798077599960379</v>
          </cell>
          <cell r="BF617">
            <v>0</v>
          </cell>
          <cell r="BG617">
            <v>0</v>
          </cell>
          <cell r="BH617">
            <v>4.1000079999976151</v>
          </cell>
          <cell r="BI617">
            <v>20.361495599998307</v>
          </cell>
          <cell r="BJ617">
            <v>-7.5053969999971741</v>
          </cell>
          <cell r="BK617">
            <v>-2.0800180000005639</v>
          </cell>
          <cell r="BL617">
            <v>4.1000080000012531</v>
          </cell>
          <cell r="BM617">
            <v>-1.4999997802078724E-5</v>
          </cell>
          <cell r="BN617">
            <v>-4.1180080000012822</v>
          </cell>
          <cell r="BO617">
            <v>-2.0599959999999555</v>
          </cell>
          <cell r="BP617">
            <v>0</v>
          </cell>
          <cell r="BQ617">
            <v>0</v>
          </cell>
          <cell r="BR617">
            <v>-11.66147649998311</v>
          </cell>
          <cell r="BS617">
            <v>0</v>
          </cell>
          <cell r="BT617">
            <v>0</v>
          </cell>
          <cell r="BU617">
            <v>0</v>
          </cell>
          <cell r="BV617">
            <v>-8.2199910000017553</v>
          </cell>
          <cell r="BW617">
            <v>-4.1000160000003234</v>
          </cell>
          <cell r="BX617">
            <v>-2.4654273000014655</v>
          </cell>
          <cell r="BY617">
            <v>6.1599677999984124</v>
          </cell>
          <cell r="BZ617">
            <v>-2.0600040000026638</v>
          </cell>
          <cell r="CA617">
            <v>-3.3000000257743523E-5</v>
          </cell>
          <cell r="CB617">
            <v>-0.97597300000052201</v>
          </cell>
          <cell r="CC617">
            <v>0</v>
          </cell>
          <cell r="CD617">
            <v>0</v>
          </cell>
          <cell r="CE617">
            <v>41.982559900003253</v>
          </cell>
          <cell r="CF617">
            <v>0</v>
          </cell>
          <cell r="CG617">
            <v>3.1100000000005821</v>
          </cell>
          <cell r="CH617">
            <v>6.1799599999976635</v>
          </cell>
          <cell r="CI617">
            <v>3.1100009999991016</v>
          </cell>
          <cell r="CJ617">
            <v>17.055661700000201</v>
          </cell>
          <cell r="CK617">
            <v>0</v>
          </cell>
          <cell r="CL617">
            <v>5.6913115000006655</v>
          </cell>
          <cell r="CM617">
            <v>3.3122364999999263</v>
          </cell>
          <cell r="CN617">
            <v>3.5033392000004824</v>
          </cell>
          <cell r="CO617">
            <v>-3.0899649999992107</v>
          </cell>
          <cell r="CP617">
            <v>3.1100150000020221</v>
          </cell>
          <cell r="CQ617">
            <v>0</v>
          </cell>
          <cell r="CR617">
            <v>-13.314600400015479</v>
          </cell>
          <cell r="CS617">
            <v>0</v>
          </cell>
          <cell r="CT617">
            <v>0</v>
          </cell>
          <cell r="CU617">
            <v>3.040036999998847</v>
          </cell>
          <cell r="CV617">
            <v>1.2132197999999335</v>
          </cell>
          <cell r="CW617">
            <v>5.0002900001345552E-2</v>
          </cell>
          <cell r="CX617">
            <v>-8.5151669999995647</v>
          </cell>
          <cell r="CY617">
            <v>-2.8227067000007082</v>
          </cell>
          <cell r="CZ617">
            <v>-6.2799333999992086</v>
          </cell>
          <cell r="DA617">
            <v>3.1399639999981446</v>
          </cell>
          <cell r="DB617">
            <v>-3.1399840000012773</v>
          </cell>
          <cell r="DC617">
            <v>-3.09002700000201</v>
          </cell>
          <cell r="DD617">
            <v>3.0899940000017523</v>
          </cell>
          <cell r="DE617">
            <v>15.565555815963307</v>
          </cell>
          <cell r="DF617">
            <v>0</v>
          </cell>
          <cell r="DG617">
            <v>-3.1399860000019544</v>
          </cell>
          <cell r="DH617">
            <v>-1.0000003385357559E-6</v>
          </cell>
          <cell r="DI617">
            <v>1.4999999621068127E-5</v>
          </cell>
          <cell r="DJ617">
            <v>3.9999995351536199E-6</v>
          </cell>
          <cell r="DK617">
            <v>12.425551999998788</v>
          </cell>
          <cell r="DL617">
            <v>0</v>
          </cell>
          <cell r="DM617">
            <v>-2.9184000595705584E-5</v>
          </cell>
          <cell r="DN617">
            <v>3.1399860000019544</v>
          </cell>
          <cell r="DO617">
            <v>3.14001499999722</v>
          </cell>
          <cell r="DP617">
            <v>0</v>
          </cell>
          <cell r="DQ617">
            <v>0</v>
          </cell>
          <cell r="DR617">
            <v>0</v>
          </cell>
          <cell r="DS617">
            <v>0</v>
          </cell>
          <cell r="DT617">
            <v>0</v>
          </cell>
          <cell r="DU617">
            <v>0</v>
          </cell>
          <cell r="DV617">
            <v>0</v>
          </cell>
          <cell r="DW617">
            <v>0</v>
          </cell>
          <cell r="DX617">
            <v>0</v>
          </cell>
          <cell r="DY617">
            <v>0</v>
          </cell>
          <cell r="DZ617">
            <v>0</v>
          </cell>
          <cell r="EA617">
            <v>0</v>
          </cell>
          <cell r="EB617">
            <v>0</v>
          </cell>
          <cell r="EC617">
            <v>0</v>
          </cell>
          <cell r="ED617">
            <v>0</v>
          </cell>
        </row>
        <row r="618">
          <cell r="F618">
            <v>0</v>
          </cell>
          <cell r="G618">
            <v>-26.516818000003695</v>
          </cell>
          <cell r="H618">
            <v>-17.814285000000382</v>
          </cell>
          <cell r="I618">
            <v>-59.248183399999107</v>
          </cell>
          <cell r="J618">
            <v>-41.14244399999734</v>
          </cell>
          <cell r="K618">
            <v>-36.320076999996672</v>
          </cell>
          <cell r="L618">
            <v>-16.669523999997182</v>
          </cell>
          <cell r="M618">
            <v>-0.90026799999759533</v>
          </cell>
          <cell r="N618">
            <v>-22.224750000001222</v>
          </cell>
          <cell r="O618">
            <v>-17.144766999997955</v>
          </cell>
          <cell r="P618">
            <v>0</v>
          </cell>
          <cell r="Q618">
            <v>0</v>
          </cell>
          <cell r="R618">
            <v>-101.3856369999703</v>
          </cell>
          <cell r="S618">
            <v>0</v>
          </cell>
          <cell r="T618">
            <v>0</v>
          </cell>
          <cell r="U618">
            <v>10.517980000004172</v>
          </cell>
          <cell r="V618">
            <v>12.697143999997934</v>
          </cell>
          <cell r="W618">
            <v>-10.556074000000081</v>
          </cell>
          <cell r="X618">
            <v>-86.290881000000809</v>
          </cell>
          <cell r="Y618">
            <v>15.838246999999683</v>
          </cell>
          <cell r="Z618">
            <v>0</v>
          </cell>
          <cell r="AA618">
            <v>-6.549830000003567</v>
          </cell>
          <cell r="AB618">
            <v>-37.042223000004014</v>
          </cell>
          <cell r="AC618">
            <v>0</v>
          </cell>
          <cell r="AD618">
            <v>0</v>
          </cell>
          <cell r="AE618">
            <v>130.38915030006319</v>
          </cell>
          <cell r="AF618">
            <v>0</v>
          </cell>
          <cell r="AG618">
            <v>0</v>
          </cell>
          <cell r="AH618">
            <v>-6.3500080000012531</v>
          </cell>
          <cell r="AI618">
            <v>76.661652000002505</v>
          </cell>
          <cell r="AJ618">
            <v>-11.913447999999335</v>
          </cell>
          <cell r="AK618">
            <v>0</v>
          </cell>
          <cell r="AL618">
            <v>-4.8000306999965687</v>
          </cell>
          <cell r="AM618">
            <v>0</v>
          </cell>
          <cell r="AN618">
            <v>76.790984999999637</v>
          </cell>
          <cell r="AO618">
            <v>0</v>
          </cell>
          <cell r="AP618">
            <v>0</v>
          </cell>
          <cell r="AQ618">
            <v>0</v>
          </cell>
          <cell r="AR618">
            <v>149.63524199998938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-9.8964839999971446</v>
          </cell>
          <cell r="AX618">
            <v>66.109918000001926</v>
          </cell>
          <cell r="AY618">
            <v>100.75359400000161</v>
          </cell>
          <cell r="AZ618">
            <v>0</v>
          </cell>
          <cell r="BA618">
            <v>-7.3317860000024666</v>
          </cell>
          <cell r="BB618">
            <v>0</v>
          </cell>
          <cell r="BC618">
            <v>0</v>
          </cell>
          <cell r="BD618">
            <v>0</v>
          </cell>
          <cell r="BE618">
            <v>-1.3499980000196956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-1.3499980000051437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  <cell r="BZ618">
            <v>0</v>
          </cell>
          <cell r="CA618">
            <v>0</v>
          </cell>
          <cell r="CB618">
            <v>0</v>
          </cell>
          <cell r="CC618">
            <v>0</v>
          </cell>
          <cell r="CD618">
            <v>0</v>
          </cell>
          <cell r="CE618">
            <v>0</v>
          </cell>
          <cell r="CF618">
            <v>0</v>
          </cell>
          <cell r="CG618">
            <v>0</v>
          </cell>
          <cell r="CH618">
            <v>0</v>
          </cell>
          <cell r="CI618">
            <v>0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P618">
            <v>0</v>
          </cell>
          <cell r="CQ618">
            <v>0</v>
          </cell>
          <cell r="CR618">
            <v>0</v>
          </cell>
          <cell r="CS618">
            <v>0</v>
          </cell>
          <cell r="CT618">
            <v>0</v>
          </cell>
          <cell r="CU618">
            <v>0</v>
          </cell>
          <cell r="CV618">
            <v>0</v>
          </cell>
          <cell r="CW618">
            <v>0</v>
          </cell>
          <cell r="CX618">
            <v>0</v>
          </cell>
          <cell r="CY618">
            <v>0</v>
          </cell>
          <cell r="CZ618">
            <v>0</v>
          </cell>
          <cell r="DA618">
            <v>0</v>
          </cell>
          <cell r="DB618">
            <v>0</v>
          </cell>
          <cell r="DC618">
            <v>0</v>
          </cell>
          <cell r="DD618">
            <v>0</v>
          </cell>
          <cell r="DE618">
            <v>0</v>
          </cell>
          <cell r="DF618">
            <v>0</v>
          </cell>
          <cell r="DG618">
            <v>0</v>
          </cell>
          <cell r="DH618">
            <v>0</v>
          </cell>
          <cell r="DI618">
            <v>0</v>
          </cell>
          <cell r="DJ618">
            <v>0</v>
          </cell>
          <cell r="DK618">
            <v>0</v>
          </cell>
          <cell r="DL618">
            <v>0</v>
          </cell>
          <cell r="DM618">
            <v>0</v>
          </cell>
          <cell r="DN618">
            <v>0</v>
          </cell>
          <cell r="DO618">
            <v>0</v>
          </cell>
          <cell r="DP618">
            <v>0</v>
          </cell>
          <cell r="DQ618">
            <v>0</v>
          </cell>
          <cell r="DR618">
            <v>0</v>
          </cell>
          <cell r="DS618">
            <v>0</v>
          </cell>
          <cell r="DT618">
            <v>0</v>
          </cell>
          <cell r="DU618">
            <v>0</v>
          </cell>
          <cell r="DV618">
            <v>0</v>
          </cell>
          <cell r="DW618">
            <v>0</v>
          </cell>
          <cell r="DX618">
            <v>0</v>
          </cell>
          <cell r="DY618">
            <v>0</v>
          </cell>
          <cell r="DZ618">
            <v>0</v>
          </cell>
          <cell r="EA618">
            <v>0</v>
          </cell>
          <cell r="EB618">
            <v>0</v>
          </cell>
          <cell r="EC618">
            <v>0</v>
          </cell>
          <cell r="ED618">
            <v>0</v>
          </cell>
        </row>
        <row r="619">
          <cell r="F619">
            <v>0</v>
          </cell>
          <cell r="G619">
            <v>0</v>
          </cell>
          <cell r="H619">
            <v>5.898127000000386</v>
          </cell>
          <cell r="I619">
            <v>-31.580422199998793</v>
          </cell>
          <cell r="J619">
            <v>-17.629996499999834</v>
          </cell>
          <cell r="K619">
            <v>0</v>
          </cell>
          <cell r="L619">
            <v>0</v>
          </cell>
          <cell r="M619">
            <v>0</v>
          </cell>
          <cell r="N619">
            <v>0.53634401000090293</v>
          </cell>
          <cell r="O619">
            <v>-8.1332690369999909</v>
          </cell>
          <cell r="P619">
            <v>0</v>
          </cell>
          <cell r="Q619">
            <v>0</v>
          </cell>
          <cell r="R619">
            <v>-18.428688599960878</v>
          </cell>
          <cell r="S619">
            <v>0</v>
          </cell>
          <cell r="T619">
            <v>0</v>
          </cell>
          <cell r="U619">
            <v>9.6947460000010324</v>
          </cell>
          <cell r="V619">
            <v>-25.706086999998661</v>
          </cell>
          <cell r="W619">
            <v>0</v>
          </cell>
          <cell r="X619">
            <v>-14.708611599999131</v>
          </cell>
          <cell r="Y619">
            <v>-5.6465359999983775</v>
          </cell>
          <cell r="Z619">
            <v>18.978083000001789</v>
          </cell>
          <cell r="AA619">
            <v>0</v>
          </cell>
          <cell r="AB619">
            <v>-1.0402830000002723</v>
          </cell>
          <cell r="AC619">
            <v>0</v>
          </cell>
          <cell r="AD619">
            <v>0</v>
          </cell>
          <cell r="AE619">
            <v>98.026886000006925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59.236855999999534</v>
          </cell>
          <cell r="AM619">
            <v>0</v>
          </cell>
          <cell r="AN619">
            <v>41.384624000000258</v>
          </cell>
          <cell r="AO619">
            <v>-2.5945940000001428</v>
          </cell>
          <cell r="AP619">
            <v>0</v>
          </cell>
          <cell r="AQ619">
            <v>0</v>
          </cell>
          <cell r="AR619">
            <v>130.76119879999897</v>
          </cell>
          <cell r="AS619">
            <v>0</v>
          </cell>
          <cell r="AT619">
            <v>0</v>
          </cell>
          <cell r="AU619">
            <v>0</v>
          </cell>
          <cell r="AV619">
            <v>52.163003800000297</v>
          </cell>
          <cell r="AW619">
            <v>0</v>
          </cell>
          <cell r="AX619">
            <v>103.12042699999802</v>
          </cell>
          <cell r="AY619">
            <v>12.281662000001234</v>
          </cell>
          <cell r="AZ619">
            <v>-36.803893999996944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  <cell r="BZ619">
            <v>0</v>
          </cell>
          <cell r="CA619">
            <v>0</v>
          </cell>
          <cell r="CB619">
            <v>0</v>
          </cell>
          <cell r="CC619">
            <v>0</v>
          </cell>
          <cell r="CD619">
            <v>0</v>
          </cell>
          <cell r="CE619">
            <v>0</v>
          </cell>
          <cell r="CF619">
            <v>0</v>
          </cell>
          <cell r="CG619">
            <v>0</v>
          </cell>
          <cell r="CH619">
            <v>0</v>
          </cell>
          <cell r="CI619">
            <v>0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P619">
            <v>0</v>
          </cell>
          <cell r="CQ619">
            <v>0</v>
          </cell>
          <cell r="CR619">
            <v>0</v>
          </cell>
          <cell r="CS619">
            <v>0</v>
          </cell>
          <cell r="CT619">
            <v>0</v>
          </cell>
          <cell r="CU619">
            <v>0</v>
          </cell>
          <cell r="CV619">
            <v>0</v>
          </cell>
          <cell r="CW619">
            <v>0</v>
          </cell>
          <cell r="CX619">
            <v>0</v>
          </cell>
          <cell r="CY619">
            <v>0</v>
          </cell>
          <cell r="CZ619">
            <v>0</v>
          </cell>
          <cell r="DA619">
            <v>0</v>
          </cell>
          <cell r="DB619">
            <v>0</v>
          </cell>
          <cell r="DC619">
            <v>0</v>
          </cell>
          <cell r="DD619">
            <v>0</v>
          </cell>
          <cell r="DE619">
            <v>0</v>
          </cell>
          <cell r="DF619">
            <v>0</v>
          </cell>
          <cell r="DG619">
            <v>0</v>
          </cell>
          <cell r="DH619">
            <v>0</v>
          </cell>
          <cell r="DI619">
            <v>0</v>
          </cell>
          <cell r="DJ619">
            <v>0</v>
          </cell>
          <cell r="DK619">
            <v>0</v>
          </cell>
          <cell r="DL619">
            <v>0</v>
          </cell>
          <cell r="DM619">
            <v>0</v>
          </cell>
          <cell r="DN619">
            <v>0</v>
          </cell>
          <cell r="DO619">
            <v>0</v>
          </cell>
          <cell r="DP619">
            <v>0</v>
          </cell>
          <cell r="DQ619">
            <v>0</v>
          </cell>
          <cell r="DR619">
            <v>0</v>
          </cell>
          <cell r="DS619">
            <v>0</v>
          </cell>
          <cell r="DT619">
            <v>0</v>
          </cell>
          <cell r="DU619">
            <v>0</v>
          </cell>
          <cell r="DV619">
            <v>0</v>
          </cell>
          <cell r="DW619">
            <v>0</v>
          </cell>
          <cell r="DX619">
            <v>0</v>
          </cell>
          <cell r="DY619">
            <v>0</v>
          </cell>
          <cell r="DZ619">
            <v>0</v>
          </cell>
          <cell r="EA619">
            <v>0</v>
          </cell>
          <cell r="EB619">
            <v>0</v>
          </cell>
          <cell r="EC619">
            <v>0</v>
          </cell>
          <cell r="ED619">
            <v>0</v>
          </cell>
        </row>
        <row r="620">
          <cell r="F620">
            <v>-11.510355760001403</v>
          </cell>
          <cell r="G620">
            <v>-30.43155299999944</v>
          </cell>
          <cell r="H620">
            <v>0</v>
          </cell>
          <cell r="I620">
            <v>-10.309264999999868</v>
          </cell>
          <cell r="J620">
            <v>-10.287724599999819</v>
          </cell>
          <cell r="K620">
            <v>0</v>
          </cell>
          <cell r="L620">
            <v>-5.8839112999994541</v>
          </cell>
          <cell r="M620">
            <v>-0.5973612999996476</v>
          </cell>
          <cell r="N620">
            <v>0</v>
          </cell>
          <cell r="O620">
            <v>-12.551416999999674</v>
          </cell>
          <cell r="P620">
            <v>-25.416385000000446</v>
          </cell>
          <cell r="Q620">
            <v>-14.359320799998386</v>
          </cell>
          <cell r="R620">
            <v>-114.65529759999481</v>
          </cell>
          <cell r="S620">
            <v>-19.536060399999769</v>
          </cell>
          <cell r="T620">
            <v>-3.9845871000015904</v>
          </cell>
          <cell r="U620">
            <v>-7.8131358999999065</v>
          </cell>
          <cell r="V620">
            <v>-16.974793500000487</v>
          </cell>
          <cell r="W620">
            <v>-4.6693770699994275</v>
          </cell>
          <cell r="X620">
            <v>-8.0540769999997792</v>
          </cell>
          <cell r="Y620">
            <v>0</v>
          </cell>
          <cell r="Z620">
            <v>-4.997741600000154</v>
          </cell>
          <cell r="AA620">
            <v>-18.591626999999789</v>
          </cell>
          <cell r="AB620">
            <v>-20.301643529999637</v>
          </cell>
          <cell r="AC620">
            <v>0</v>
          </cell>
          <cell r="AD620">
            <v>-9.7322545000006357</v>
          </cell>
          <cell r="AE620">
            <v>-100.85562078998191</v>
          </cell>
          <cell r="AF620">
            <v>-14.790140319999409</v>
          </cell>
          <cell r="AG620">
            <v>-10.227799000000232</v>
          </cell>
          <cell r="AH620">
            <v>-31.811433470000338</v>
          </cell>
          <cell r="AI620">
            <v>-7.8320614000003843</v>
          </cell>
          <cell r="AJ620">
            <v>-10.465025599999535</v>
          </cell>
          <cell r="AK620">
            <v>-4.9970096999995803</v>
          </cell>
          <cell r="AL620">
            <v>0</v>
          </cell>
          <cell r="AM620">
            <v>0</v>
          </cell>
          <cell r="AN620">
            <v>-6.8145827999996982</v>
          </cell>
          <cell r="AO620">
            <v>-2.1872735000006287</v>
          </cell>
          <cell r="AP620">
            <v>0</v>
          </cell>
          <cell r="AQ620">
            <v>-11.730294999999387</v>
          </cell>
          <cell r="AR620">
            <v>-56.0690976800106</v>
          </cell>
          <cell r="AS620">
            <v>-11.811000580000837</v>
          </cell>
          <cell r="AT620">
            <v>-13.125012500000594</v>
          </cell>
          <cell r="AU620">
            <v>-4.3796860000002198</v>
          </cell>
          <cell r="AV620">
            <v>0.32754520000071352</v>
          </cell>
          <cell r="AW620">
            <v>-14.029846999999791</v>
          </cell>
          <cell r="AX620">
            <v>-5.1791690000000017</v>
          </cell>
          <cell r="AY620">
            <v>0</v>
          </cell>
          <cell r="AZ620">
            <v>0</v>
          </cell>
          <cell r="BA620">
            <v>-0.46768470000006346</v>
          </cell>
          <cell r="BB620">
            <v>0</v>
          </cell>
          <cell r="BC620">
            <v>-1.0131910999989486</v>
          </cell>
          <cell r="BD620">
            <v>-6.3910519999990356</v>
          </cell>
          <cell r="BE620">
            <v>-68.531329840014223</v>
          </cell>
          <cell r="BF620">
            <v>-6.6558839999997872</v>
          </cell>
          <cell r="BG620">
            <v>-10.532475300000442</v>
          </cell>
          <cell r="BH620">
            <v>0</v>
          </cell>
          <cell r="BI620">
            <v>0</v>
          </cell>
          <cell r="BJ620">
            <v>-22.272720300000401</v>
          </cell>
          <cell r="BK620">
            <v>-7.5634689400003481</v>
          </cell>
          <cell r="BL620">
            <v>0</v>
          </cell>
          <cell r="BM620">
            <v>-4.8531510000002527</v>
          </cell>
          <cell r="BN620">
            <v>-6.1690369999996619</v>
          </cell>
          <cell r="BO620">
            <v>-2.66431460000058</v>
          </cell>
          <cell r="BP620">
            <v>-5.0913170000003447</v>
          </cell>
          <cell r="BQ620">
            <v>-2.7289617000005819</v>
          </cell>
          <cell r="BR620">
            <v>-77.698165349982446</v>
          </cell>
          <cell r="BS620">
            <v>-5.3332989999998972</v>
          </cell>
          <cell r="BT620">
            <v>-17.220807350000541</v>
          </cell>
          <cell r="BU620">
            <v>-10.759182300000248</v>
          </cell>
          <cell r="BV620">
            <v>-4.3189008999997895</v>
          </cell>
          <cell r="BW620">
            <v>-1.8697899999997389</v>
          </cell>
          <cell r="BX620">
            <v>-13.856525999999576</v>
          </cell>
          <cell r="BY620">
            <v>0</v>
          </cell>
          <cell r="BZ620">
            <v>0</v>
          </cell>
          <cell r="CA620">
            <v>-10.266037999999753</v>
          </cell>
          <cell r="CB620">
            <v>-6.9061787999999069</v>
          </cell>
          <cell r="CC620">
            <v>-7.1674430000002758</v>
          </cell>
          <cell r="CD620">
            <v>0</v>
          </cell>
          <cell r="CE620">
            <v>-50.344500700011849</v>
          </cell>
          <cell r="CF620">
            <v>0</v>
          </cell>
          <cell r="CG620">
            <v>-14.490820999999414</v>
          </cell>
          <cell r="CH620">
            <v>-10.356874299999618</v>
          </cell>
          <cell r="CI620">
            <v>0</v>
          </cell>
          <cell r="CJ620">
            <v>0</v>
          </cell>
          <cell r="CK620">
            <v>-8.185503400000016</v>
          </cell>
          <cell r="CL620">
            <v>0</v>
          </cell>
          <cell r="CM620">
            <v>-0.58046400000057474</v>
          </cell>
          <cell r="CN620">
            <v>-9.3651049999998577</v>
          </cell>
          <cell r="CO620">
            <v>-6.394072000000051</v>
          </cell>
          <cell r="CP620">
            <v>2.4751780000005965</v>
          </cell>
          <cell r="CQ620">
            <v>-3.4468390000001818</v>
          </cell>
          <cell r="CR620">
            <v>-9.2533006300072884</v>
          </cell>
          <cell r="CS620">
            <v>-6.314025000001493</v>
          </cell>
          <cell r="CT620">
            <v>-1.0144348000012542</v>
          </cell>
          <cell r="CU620">
            <v>-8.7482469999995374</v>
          </cell>
          <cell r="CV620">
            <v>7.8996305000000575</v>
          </cell>
          <cell r="CW620">
            <v>-17.283753329999854</v>
          </cell>
          <cell r="CX620">
            <v>22.590981999999713</v>
          </cell>
          <cell r="CY620">
            <v>0</v>
          </cell>
          <cell r="CZ620">
            <v>0</v>
          </cell>
          <cell r="DA620">
            <v>0</v>
          </cell>
          <cell r="DB620">
            <v>-6.3834530000003724</v>
          </cell>
          <cell r="DC620">
            <v>0</v>
          </cell>
          <cell r="DD620">
            <v>0</v>
          </cell>
          <cell r="DE620">
            <v>-70.388330099987797</v>
          </cell>
          <cell r="DF620">
            <v>0</v>
          </cell>
          <cell r="DG620">
            <v>-12.450569200000245</v>
          </cell>
          <cell r="DH620">
            <v>-13.904027599999608</v>
          </cell>
          <cell r="DI620">
            <v>-4.5441289999998844</v>
          </cell>
          <cell r="DJ620">
            <v>-16.813312000000224</v>
          </cell>
          <cell r="DK620">
            <v>-5.6527875000001586</v>
          </cell>
          <cell r="DL620">
            <v>-2.114172999999937</v>
          </cell>
          <cell r="DM620">
            <v>-9.8864137000000483</v>
          </cell>
          <cell r="DN620">
            <v>-5.574095999999372</v>
          </cell>
          <cell r="DO620">
            <v>0.55117789999985689</v>
          </cell>
          <cell r="DP620">
            <v>0</v>
          </cell>
          <cell r="DQ620">
            <v>0</v>
          </cell>
          <cell r="DR620">
            <v>0</v>
          </cell>
          <cell r="DS620">
            <v>0</v>
          </cell>
          <cell r="DT620">
            <v>0</v>
          </cell>
          <cell r="DU620">
            <v>0</v>
          </cell>
          <cell r="DV620">
            <v>0</v>
          </cell>
          <cell r="DW620">
            <v>0</v>
          </cell>
          <cell r="DX620">
            <v>0</v>
          </cell>
          <cell r="DY620">
            <v>0</v>
          </cell>
          <cell r="DZ620">
            <v>0</v>
          </cell>
          <cell r="EA620">
            <v>0</v>
          </cell>
          <cell r="EB620">
            <v>0</v>
          </cell>
          <cell r="EC620">
            <v>0</v>
          </cell>
          <cell r="ED620">
            <v>0</v>
          </cell>
        </row>
        <row r="621"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0</v>
          </cell>
          <cell r="CE621">
            <v>0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>
            <v>0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>
            <v>0</v>
          </cell>
          <cell r="CU621">
            <v>0</v>
          </cell>
          <cell r="CV621">
            <v>0</v>
          </cell>
          <cell r="CW621">
            <v>0</v>
          </cell>
          <cell r="CX621">
            <v>0</v>
          </cell>
          <cell r="CY621">
            <v>0</v>
          </cell>
          <cell r="CZ621">
            <v>0</v>
          </cell>
          <cell r="DA621">
            <v>0</v>
          </cell>
          <cell r="DB621">
            <v>0</v>
          </cell>
          <cell r="DC621">
            <v>0</v>
          </cell>
          <cell r="DD621">
            <v>0</v>
          </cell>
          <cell r="DE621">
            <v>0</v>
          </cell>
          <cell r="DF621">
            <v>0</v>
          </cell>
          <cell r="DG621">
            <v>0</v>
          </cell>
          <cell r="DH621">
            <v>0</v>
          </cell>
          <cell r="DI621">
            <v>0</v>
          </cell>
          <cell r="DJ621">
            <v>0</v>
          </cell>
          <cell r="DK621">
            <v>0</v>
          </cell>
          <cell r="DL621">
            <v>0</v>
          </cell>
          <cell r="DM621">
            <v>0</v>
          </cell>
          <cell r="DN621">
            <v>0</v>
          </cell>
          <cell r="DO621">
            <v>0</v>
          </cell>
          <cell r="DP621">
            <v>0</v>
          </cell>
          <cell r="DQ621">
            <v>0</v>
          </cell>
          <cell r="DR621">
            <v>0</v>
          </cell>
          <cell r="DS621">
            <v>0</v>
          </cell>
          <cell r="DT621">
            <v>0</v>
          </cell>
          <cell r="DU621">
            <v>0</v>
          </cell>
          <cell r="DV621">
            <v>0</v>
          </cell>
          <cell r="DW621">
            <v>0</v>
          </cell>
          <cell r="DX621">
            <v>0</v>
          </cell>
          <cell r="DY621">
            <v>0</v>
          </cell>
          <cell r="DZ621">
            <v>0</v>
          </cell>
          <cell r="EA621">
            <v>0</v>
          </cell>
          <cell r="EB621">
            <v>0</v>
          </cell>
          <cell r="EC621">
            <v>0</v>
          </cell>
          <cell r="ED621">
            <v>0</v>
          </cell>
        </row>
        <row r="622">
          <cell r="F622">
            <v>-22.276586360003421</v>
          </cell>
          <cell r="G622">
            <v>-0.10600569999951404</v>
          </cell>
          <cell r="H622">
            <v>-11.404207999999926</v>
          </cell>
          <cell r="I622">
            <v>0.63116399999853456</v>
          </cell>
          <cell r="J622">
            <v>-19.572388000000501</v>
          </cell>
          <cell r="K622">
            <v>-18.454301200003101</v>
          </cell>
          <cell r="L622">
            <v>-6.1956170000012207</v>
          </cell>
          <cell r="M622">
            <v>0</v>
          </cell>
          <cell r="N622">
            <v>-18.558531999999104</v>
          </cell>
          <cell r="O622">
            <v>-11.088511500001914</v>
          </cell>
          <cell r="P622">
            <v>-10.122817139999825</v>
          </cell>
          <cell r="Q622">
            <v>-10.533007999998517</v>
          </cell>
          <cell r="R622">
            <v>-117.06127255997853</v>
          </cell>
          <cell r="S622">
            <v>-33.058315400001447</v>
          </cell>
          <cell r="T622">
            <v>-27.60498835999897</v>
          </cell>
          <cell r="U622">
            <v>-3.0423510000000533</v>
          </cell>
          <cell r="V622">
            <v>0</v>
          </cell>
          <cell r="W622">
            <v>-6.8384240000013961</v>
          </cell>
          <cell r="X622">
            <v>-3.6643059999987599</v>
          </cell>
          <cell r="Y622">
            <v>0</v>
          </cell>
          <cell r="Z622">
            <v>0</v>
          </cell>
          <cell r="AA622">
            <v>-26.859363999999914</v>
          </cell>
          <cell r="AB622">
            <v>-6.9688107999972999</v>
          </cell>
          <cell r="AC622">
            <v>0</v>
          </cell>
          <cell r="AD622">
            <v>-9.0247129999988829</v>
          </cell>
          <cell r="AE622">
            <v>-166.57347716996446</v>
          </cell>
          <cell r="AF622">
            <v>-41.996129369999835</v>
          </cell>
          <cell r="AG622">
            <v>-6.6587510000026668</v>
          </cell>
          <cell r="AH622">
            <v>-9.9073992999983602</v>
          </cell>
          <cell r="AI622">
            <v>-1.4282719999973779</v>
          </cell>
          <cell r="AJ622">
            <v>-2.6978464000021631</v>
          </cell>
          <cell r="AK622">
            <v>-11.019011000000319</v>
          </cell>
          <cell r="AL622">
            <v>-1.5258939999985159</v>
          </cell>
          <cell r="AM622">
            <v>-9.2938389999981155</v>
          </cell>
          <cell r="AN622">
            <v>-11.829115200001979</v>
          </cell>
          <cell r="AO622">
            <v>-31.12633900000219</v>
          </cell>
          <cell r="AP622">
            <v>-12.137665000002016</v>
          </cell>
          <cell r="AQ622">
            <v>-26.953215899993666</v>
          </cell>
          <cell r="AR622">
            <v>-66.22800833004294</v>
          </cell>
          <cell r="AS622">
            <v>-20.796370380001463</v>
          </cell>
          <cell r="AT622">
            <v>-18.019603000000643</v>
          </cell>
          <cell r="AU622">
            <v>6.3079844999992929</v>
          </cell>
          <cell r="AV622">
            <v>0.5272819999991043</v>
          </cell>
          <cell r="AW622">
            <v>0.33878299999923911</v>
          </cell>
          <cell r="AX622">
            <v>-5.7964779999965685</v>
          </cell>
          <cell r="AY622">
            <v>-12.386200600001757</v>
          </cell>
          <cell r="AZ622">
            <v>-6.1289974999999686</v>
          </cell>
          <cell r="BA622">
            <v>7.7502469999999448</v>
          </cell>
          <cell r="BB622">
            <v>-6.6037133499994525</v>
          </cell>
          <cell r="BC622">
            <v>-16.864100999999209</v>
          </cell>
          <cell r="BD622">
            <v>5.443159000002197</v>
          </cell>
          <cell r="BE622">
            <v>-150.96869649493601</v>
          </cell>
          <cell r="BF622">
            <v>-18.018302999997104</v>
          </cell>
          <cell r="BG622">
            <v>-18.624449999999342</v>
          </cell>
          <cell r="BH622">
            <v>-11.062368999999308</v>
          </cell>
          <cell r="BI622">
            <v>-23.553757999998197</v>
          </cell>
          <cell r="BJ622">
            <v>-16.448288999999932</v>
          </cell>
          <cell r="BK622">
            <v>-30.406660494998505</v>
          </cell>
          <cell r="BL622">
            <v>-5.6710500000008324</v>
          </cell>
          <cell r="BM622">
            <v>0</v>
          </cell>
          <cell r="BN622">
            <v>-12.651547999998002</v>
          </cell>
          <cell r="BO622">
            <v>2.5540399999990768</v>
          </cell>
          <cell r="BP622">
            <v>-10.309857000000193</v>
          </cell>
          <cell r="BQ622">
            <v>-6.776451999990968</v>
          </cell>
          <cell r="BR622">
            <v>-195.64078364009038</v>
          </cell>
          <cell r="BS622">
            <v>-44.119412699998065</v>
          </cell>
          <cell r="BT622">
            <v>-22.487712999998621</v>
          </cell>
          <cell r="BU622">
            <v>-20.25478700000167</v>
          </cell>
          <cell r="BV622">
            <v>-7.9084809999985737</v>
          </cell>
          <cell r="BW622">
            <v>-30.512483999998949</v>
          </cell>
          <cell r="BX622">
            <v>-18.987192140000843</v>
          </cell>
          <cell r="BY622">
            <v>0</v>
          </cell>
          <cell r="BZ622">
            <v>-0.97673000000213506</v>
          </cell>
          <cell r="CA622">
            <v>-28.829846099997667</v>
          </cell>
          <cell r="CB622">
            <v>5.0599740000034217</v>
          </cell>
          <cell r="CC622">
            <v>-14.656999099999666</v>
          </cell>
          <cell r="CD622">
            <v>-11.967112599995744</v>
          </cell>
          <cell r="CE622">
            <v>-73.572270519973245</v>
          </cell>
          <cell r="CF622">
            <v>0</v>
          </cell>
          <cell r="CG622">
            <v>-8.115738100004819</v>
          </cell>
          <cell r="CH622">
            <v>-10.732663419996243</v>
          </cell>
          <cell r="CI622">
            <v>-11.614957999998296</v>
          </cell>
          <cell r="CJ622">
            <v>-5.2942220000004454</v>
          </cell>
          <cell r="CK622">
            <v>-10.595731000001251</v>
          </cell>
          <cell r="CL622">
            <v>-17.580200500000501</v>
          </cell>
          <cell r="CM622">
            <v>-3.9225160000023607</v>
          </cell>
          <cell r="CN622">
            <v>-8.4809045000001788</v>
          </cell>
          <cell r="CO622">
            <v>-11.579497999999148</v>
          </cell>
          <cell r="CP622">
            <v>4.8013470000005327</v>
          </cell>
          <cell r="CQ622">
            <v>9.5428140000003623</v>
          </cell>
          <cell r="CR622">
            <v>-157.00380272004986</v>
          </cell>
          <cell r="CS622">
            <v>-1.4294120000049588</v>
          </cell>
          <cell r="CT622">
            <v>-27.480999200000952</v>
          </cell>
          <cell r="CU622">
            <v>-10.128531000002113</v>
          </cell>
          <cell r="CV622">
            <v>-17.722248599999148</v>
          </cell>
          <cell r="CW622">
            <v>-38.918702420000045</v>
          </cell>
          <cell r="CX622">
            <v>16.71854600000006</v>
          </cell>
          <cell r="CY622">
            <v>0</v>
          </cell>
          <cell r="CZ622">
            <v>0</v>
          </cell>
          <cell r="DA622">
            <v>-12.038757000002079</v>
          </cell>
          <cell r="DB622">
            <v>-16.074603999997635</v>
          </cell>
          <cell r="DC622">
            <v>-27.704486999995424</v>
          </cell>
          <cell r="DD622">
            <v>-22.224607500007551</v>
          </cell>
          <cell r="DE622">
            <v>-133.09446621401003</v>
          </cell>
          <cell r="DF622">
            <v>0</v>
          </cell>
          <cell r="DG622">
            <v>-17.207372699998814</v>
          </cell>
          <cell r="DH622">
            <v>-17.037708740001108</v>
          </cell>
          <cell r="DI622">
            <v>-13.964096499999869</v>
          </cell>
          <cell r="DJ622">
            <v>-9.8432143999998516</v>
          </cell>
          <cell r="DK622">
            <v>-9.8996272740005224</v>
          </cell>
          <cell r="DL622">
            <v>-3.8135309999997844</v>
          </cell>
          <cell r="DM622">
            <v>-14.000522000002093</v>
          </cell>
          <cell r="DN622">
            <v>-13.60217399999965</v>
          </cell>
          <cell r="DO622">
            <v>-6.068846999998641</v>
          </cell>
          <cell r="DP622">
            <v>-6.9146120000004885</v>
          </cell>
          <cell r="DQ622">
            <v>-20.742760599998292</v>
          </cell>
          <cell r="DR622">
            <v>0</v>
          </cell>
          <cell r="DS622">
            <v>0</v>
          </cell>
          <cell r="DT622">
            <v>0</v>
          </cell>
          <cell r="DU622">
            <v>0</v>
          </cell>
          <cell r="DV622">
            <v>0</v>
          </cell>
          <cell r="DW622">
            <v>0</v>
          </cell>
          <cell r="DX622">
            <v>0</v>
          </cell>
          <cell r="DY622">
            <v>0</v>
          </cell>
          <cell r="DZ622">
            <v>0</v>
          </cell>
          <cell r="EA622">
            <v>0</v>
          </cell>
          <cell r="EB622">
            <v>0</v>
          </cell>
          <cell r="EC622">
            <v>0</v>
          </cell>
          <cell r="ED622">
            <v>0</v>
          </cell>
        </row>
        <row r="623">
          <cell r="F623">
            <v>-16.216590300005919</v>
          </cell>
          <cell r="G623">
            <v>-11.178162700001849</v>
          </cell>
          <cell r="H623">
            <v>-18.8627929999966</v>
          </cell>
          <cell r="I623">
            <v>-27.04333299999962</v>
          </cell>
          <cell r="J623">
            <v>-28.970448700001725</v>
          </cell>
          <cell r="K623">
            <v>-20.636059000000387</v>
          </cell>
          <cell r="L623">
            <v>-5.3262606000025698</v>
          </cell>
          <cell r="M623">
            <v>-21.748445799999899</v>
          </cell>
          <cell r="N623">
            <v>-26.511870999998791</v>
          </cell>
          <cell r="O623">
            <v>-5.264286000001448</v>
          </cell>
          <cell r="P623">
            <v>-21.06429300000309</v>
          </cell>
          <cell r="Q623">
            <v>-52.958193300000858</v>
          </cell>
          <cell r="R623">
            <v>-291.10814930999186</v>
          </cell>
          <cell r="S623">
            <v>-43.53097051000077</v>
          </cell>
          <cell r="T623">
            <v>-12.963374599999952</v>
          </cell>
          <cell r="U623">
            <v>-49.714898599999287</v>
          </cell>
          <cell r="V623">
            <v>-22.002118000000337</v>
          </cell>
          <cell r="W623">
            <v>-44.766296999998303</v>
          </cell>
          <cell r="X623">
            <v>-14.392492999999376</v>
          </cell>
          <cell r="Y623">
            <v>-11.212343300001521</v>
          </cell>
          <cell r="Z623">
            <v>0</v>
          </cell>
          <cell r="AA623">
            <v>-32.86632230000032</v>
          </cell>
          <cell r="AB623">
            <v>-25.952656900000875</v>
          </cell>
          <cell r="AC623">
            <v>-29.732187800000247</v>
          </cell>
          <cell r="AD623">
            <v>-3.9744873000017833</v>
          </cell>
          <cell r="AE623">
            <v>-202.06964246707503</v>
          </cell>
          <cell r="AF623">
            <v>-29.45792149999761</v>
          </cell>
          <cell r="AG623">
            <v>-26.922421800001757</v>
          </cell>
          <cell r="AH623">
            <v>-7.7488136000029044</v>
          </cell>
          <cell r="AI623">
            <v>-26.146550299999944</v>
          </cell>
          <cell r="AJ623">
            <v>-23.931238766999741</v>
          </cell>
          <cell r="AK623">
            <v>-13.454958500002249</v>
          </cell>
          <cell r="AL623">
            <v>0</v>
          </cell>
          <cell r="AM623">
            <v>0</v>
          </cell>
          <cell r="AN623">
            <v>-0.80585499999870081</v>
          </cell>
          <cell r="AO623">
            <v>-21.719138000000385</v>
          </cell>
          <cell r="AP623">
            <v>-38.180134000001999</v>
          </cell>
          <cell r="AQ623">
            <v>-13.702611000000616</v>
          </cell>
          <cell r="AR623">
            <v>-241.37927486002445</v>
          </cell>
          <cell r="AS623">
            <v>-35.462602999999945</v>
          </cell>
          <cell r="AT623">
            <v>-24.499209900001006</v>
          </cell>
          <cell r="AU623">
            <v>-21.631071299998439</v>
          </cell>
          <cell r="AV623">
            <v>-47.472629700001562</v>
          </cell>
          <cell r="AW623">
            <v>-18.726682800002891</v>
          </cell>
          <cell r="AX623">
            <v>-30.82189169999765</v>
          </cell>
          <cell r="AY623">
            <v>-1.194999999999709</v>
          </cell>
          <cell r="AZ623">
            <v>0</v>
          </cell>
          <cell r="BA623">
            <v>5.9589899999991758</v>
          </cell>
          <cell r="BB623">
            <v>-20.253889799998433</v>
          </cell>
          <cell r="BC623">
            <v>-18.505289659995469</v>
          </cell>
          <cell r="BD623">
            <v>-28.769996999995783</v>
          </cell>
          <cell r="BE623">
            <v>-398.89305889990646</v>
          </cell>
          <cell r="BF623">
            <v>-66.273494399996707</v>
          </cell>
          <cell r="BG623">
            <v>-39.16775399999824</v>
          </cell>
          <cell r="BH623">
            <v>-26.381753899993782</v>
          </cell>
          <cell r="BI623">
            <v>-35.483967199998006</v>
          </cell>
          <cell r="BJ623">
            <v>-101.77557729999899</v>
          </cell>
          <cell r="BK623">
            <v>-23.608307499998773</v>
          </cell>
          <cell r="BL623">
            <v>0</v>
          </cell>
          <cell r="BM623">
            <v>-17.616332000001421</v>
          </cell>
          <cell r="BN623">
            <v>-31.34570999999778</v>
          </cell>
          <cell r="BO623">
            <v>-21.967852599998878</v>
          </cell>
          <cell r="BP623">
            <v>-23.949079999998503</v>
          </cell>
          <cell r="BQ623">
            <v>-11.323230000001786</v>
          </cell>
          <cell r="BR623">
            <v>-174.67891740001505</v>
          </cell>
          <cell r="BS623">
            <v>-17.680650000002061</v>
          </cell>
          <cell r="BT623">
            <v>-13.353233400001045</v>
          </cell>
          <cell r="BU623">
            <v>-10.364621299999271</v>
          </cell>
          <cell r="BV623">
            <v>-27.704880500001309</v>
          </cell>
          <cell r="BW623">
            <v>-13.653684600001725</v>
          </cell>
          <cell r="BX623">
            <v>-21.726260000003094</v>
          </cell>
          <cell r="BY623">
            <v>-1.912068999998155</v>
          </cell>
          <cell r="BZ623">
            <v>-5.7639400000007299</v>
          </cell>
          <cell r="CA623">
            <v>-39.190672599997924</v>
          </cell>
          <cell r="CB623">
            <v>-2.6589339999991353</v>
          </cell>
          <cell r="CC623">
            <v>-14.388764999996056</v>
          </cell>
          <cell r="CD623">
            <v>-6.2812069999999949</v>
          </cell>
          <cell r="CE623">
            <v>-239.79890425002668</v>
          </cell>
          <cell r="CF623">
            <v>-27.12959299999784</v>
          </cell>
          <cell r="CG623">
            <v>-34.976993999996921</v>
          </cell>
          <cell r="CH623">
            <v>-19.503782399995544</v>
          </cell>
          <cell r="CI623">
            <v>-29.447723000001133</v>
          </cell>
          <cell r="CJ623">
            <v>-36.503912449999916</v>
          </cell>
          <cell r="CK623">
            <v>-16.174928000000364</v>
          </cell>
          <cell r="CL623">
            <v>-1.0203529999998864</v>
          </cell>
          <cell r="CM623">
            <v>-34.807240099999035</v>
          </cell>
          <cell r="CN623">
            <v>-36.717647400000715</v>
          </cell>
          <cell r="CO623">
            <v>6.860944500000187</v>
          </cell>
          <cell r="CP623">
            <v>-1.9548049999939394</v>
          </cell>
          <cell r="CQ623">
            <v>-8.4228704000051948</v>
          </cell>
          <cell r="CR623">
            <v>-233.65009155997541</v>
          </cell>
          <cell r="CS623">
            <v>-58.939027000000351</v>
          </cell>
          <cell r="CT623">
            <v>-40.248137200000201</v>
          </cell>
          <cell r="CU623">
            <v>-25.771095459997014</v>
          </cell>
          <cell r="CV623">
            <v>21.427734999997483</v>
          </cell>
          <cell r="CW623">
            <v>-39.043830599999637</v>
          </cell>
          <cell r="CX623">
            <v>-28.361160300002666</v>
          </cell>
          <cell r="CY623">
            <v>-5.4081100000003062</v>
          </cell>
          <cell r="CZ623">
            <v>-4.7914419999979145</v>
          </cell>
          <cell r="DA623">
            <v>-7.9792170000000624</v>
          </cell>
          <cell r="DB623">
            <v>-17.580432000002475</v>
          </cell>
          <cell r="DC623">
            <v>-19.887737999997626</v>
          </cell>
          <cell r="DD623">
            <v>-7.0676370000001043</v>
          </cell>
          <cell r="DE623">
            <v>-172.58049919008045</v>
          </cell>
          <cell r="DF623">
            <v>-10.991161639998609</v>
          </cell>
          <cell r="DG623">
            <v>-6.7032610000023851</v>
          </cell>
          <cell r="DH623">
            <v>-21.12965599999734</v>
          </cell>
          <cell r="DI623">
            <v>-22.742096999998466</v>
          </cell>
          <cell r="DJ623">
            <v>-44.045384679997369</v>
          </cell>
          <cell r="DK623">
            <v>-9.9237377999997989</v>
          </cell>
          <cell r="DL623">
            <v>-0.59575069999846164</v>
          </cell>
          <cell r="DM623">
            <v>-11.818747999997868</v>
          </cell>
          <cell r="DN623">
            <v>-33.281510000000708</v>
          </cell>
          <cell r="DO623">
            <v>-6.1409462000010535</v>
          </cell>
          <cell r="DP623">
            <v>-2.1850771700046607</v>
          </cell>
          <cell r="DQ623">
            <v>-3.0231690000000526</v>
          </cell>
          <cell r="DR623">
            <v>0</v>
          </cell>
          <cell r="DS623">
            <v>0</v>
          </cell>
          <cell r="DT623">
            <v>0</v>
          </cell>
          <cell r="DU623">
            <v>0</v>
          </cell>
          <cell r="DV623">
            <v>0</v>
          </cell>
          <cell r="DW623">
            <v>0</v>
          </cell>
          <cell r="DX623">
            <v>0</v>
          </cell>
          <cell r="DY623">
            <v>0</v>
          </cell>
          <cell r="DZ623">
            <v>0</v>
          </cell>
          <cell r="EA623">
            <v>0</v>
          </cell>
          <cell r="EB623">
            <v>0</v>
          </cell>
          <cell r="EC623">
            <v>0</v>
          </cell>
          <cell r="ED623">
            <v>0</v>
          </cell>
        </row>
        <row r="624">
          <cell r="F624">
            <v>-1.6618988000009267</v>
          </cell>
          <cell r="G624">
            <v>0.35436950999974215</v>
          </cell>
          <cell r="H624">
            <v>-0.95141600000079052</v>
          </cell>
          <cell r="I624">
            <v>-9.14334800000006</v>
          </cell>
          <cell r="J624">
            <v>-6.3267980000000534</v>
          </cell>
          <cell r="K624">
            <v>0.11184700000012526</v>
          </cell>
          <cell r="L624">
            <v>-0.17431929999975182</v>
          </cell>
          <cell r="M624">
            <v>-5.0885014999994382</v>
          </cell>
          <cell r="N624">
            <v>0</v>
          </cell>
          <cell r="O624">
            <v>0.55530350000026374</v>
          </cell>
          <cell r="P624">
            <v>-8.2169397600000593</v>
          </cell>
          <cell r="Q624">
            <v>-24.520744900000864</v>
          </cell>
          <cell r="R624">
            <v>-37.912255600007484</v>
          </cell>
          <cell r="S624">
            <v>-5.803116000000955</v>
          </cell>
          <cell r="T624">
            <v>-4.1626122999996369</v>
          </cell>
          <cell r="U624">
            <v>9.3340449999996054</v>
          </cell>
          <cell r="V624">
            <v>0</v>
          </cell>
          <cell r="W624">
            <v>-5.1000670000003083</v>
          </cell>
          <cell r="X624">
            <v>0</v>
          </cell>
          <cell r="Y624">
            <v>0</v>
          </cell>
          <cell r="Z624">
            <v>0</v>
          </cell>
          <cell r="AA624">
            <v>-9.2543313000005583</v>
          </cell>
          <cell r="AB624">
            <v>-6.7445189999998547</v>
          </cell>
          <cell r="AC624">
            <v>-11.440200000000004</v>
          </cell>
          <cell r="AD624">
            <v>-4.7414550000012241</v>
          </cell>
          <cell r="AE624">
            <v>-17.282466360004037</v>
          </cell>
          <cell r="AF624">
            <v>-5.7879485600005864</v>
          </cell>
          <cell r="AG624">
            <v>0.64670229999956064</v>
          </cell>
          <cell r="AH624">
            <v>-4.2433904999998049</v>
          </cell>
          <cell r="AI624">
            <v>-3.62602330000027</v>
          </cell>
          <cell r="AJ624">
            <v>-6.877715999999964</v>
          </cell>
          <cell r="AK624">
            <v>-1.0538310000001729</v>
          </cell>
          <cell r="AL624">
            <v>-1.1582795000003898</v>
          </cell>
          <cell r="AM624">
            <v>0</v>
          </cell>
          <cell r="AN624">
            <v>0</v>
          </cell>
          <cell r="AO624">
            <v>0.11165970000001835</v>
          </cell>
          <cell r="AP624">
            <v>2.5394323000000441</v>
          </cell>
          <cell r="AQ624">
            <v>2.1669282000002568</v>
          </cell>
          <cell r="AR624">
            <v>-31.097350290001486</v>
          </cell>
          <cell r="AS624">
            <v>-1.2659789999997884</v>
          </cell>
          <cell r="AT624">
            <v>-5.4954385000000912</v>
          </cell>
          <cell r="AU624">
            <v>-3.1358047000003353</v>
          </cell>
          <cell r="AV624">
            <v>-6.4971613999996407</v>
          </cell>
          <cell r="AW624">
            <v>7.401008499999989</v>
          </cell>
          <cell r="AX624">
            <v>0</v>
          </cell>
          <cell r="AY624">
            <v>0</v>
          </cell>
          <cell r="AZ624">
            <v>0</v>
          </cell>
          <cell r="BA624">
            <v>0.27164160000029369</v>
          </cell>
          <cell r="BB624">
            <v>0.33642581000003702</v>
          </cell>
          <cell r="BC624">
            <v>-22.712042600000132</v>
          </cell>
          <cell r="BD624">
            <v>0</v>
          </cell>
          <cell r="BE624">
            <v>-76.797424980002688</v>
          </cell>
          <cell r="BF624">
            <v>-17.361382799999774</v>
          </cell>
          <cell r="BG624">
            <v>0</v>
          </cell>
          <cell r="BH624">
            <v>-6.6190483000000313</v>
          </cell>
          <cell r="BI624">
            <v>-27.853976600000351</v>
          </cell>
          <cell r="BJ624">
            <v>-6.6998313000003691</v>
          </cell>
          <cell r="BK624">
            <v>-4.6317264799999975</v>
          </cell>
          <cell r="BL624">
            <v>0</v>
          </cell>
          <cell r="BM624">
            <v>0</v>
          </cell>
          <cell r="BN624">
            <v>-1.8770769999991899</v>
          </cell>
          <cell r="BO624">
            <v>0</v>
          </cell>
          <cell r="BP624">
            <v>-5.080703500000709</v>
          </cell>
          <cell r="BQ624">
            <v>-6.6736789999995381</v>
          </cell>
          <cell r="BR624">
            <v>-48.888397500006249</v>
          </cell>
          <cell r="BS624">
            <v>0</v>
          </cell>
          <cell r="BT624">
            <v>-0.72307000000000698</v>
          </cell>
          <cell r="BU624">
            <v>-13.62464909999926</v>
          </cell>
          <cell r="BV624">
            <v>-1.4255810000004203</v>
          </cell>
          <cell r="BW624">
            <v>-2.8632088000003932</v>
          </cell>
          <cell r="BX624">
            <v>-4.696456799999396</v>
          </cell>
          <cell r="BY624">
            <v>0</v>
          </cell>
          <cell r="BZ624">
            <v>-3.8052797000000282</v>
          </cell>
          <cell r="CA624">
            <v>-12.174406099999942</v>
          </cell>
          <cell r="CB624">
            <v>-6.3460390000000189</v>
          </cell>
          <cell r="CC624">
            <v>0</v>
          </cell>
          <cell r="CD624">
            <v>-3.2297070000004169</v>
          </cell>
          <cell r="CE624">
            <v>-23.150206974009052</v>
          </cell>
          <cell r="CF624">
            <v>-3.2661739999985002</v>
          </cell>
          <cell r="CG624">
            <v>-0.59849000000031083</v>
          </cell>
          <cell r="CH624">
            <v>0</v>
          </cell>
          <cell r="CI624">
            <v>-5.9573060000002442</v>
          </cell>
          <cell r="CJ624">
            <v>-6.6497216400002799</v>
          </cell>
          <cell r="CK624">
            <v>0</v>
          </cell>
          <cell r="CL624">
            <v>0</v>
          </cell>
          <cell r="CM624">
            <v>-3.0356807999996818</v>
          </cell>
          <cell r="CN624">
            <v>0.93434530000013183</v>
          </cell>
          <cell r="CO624">
            <v>-4.5316910000001371</v>
          </cell>
          <cell r="CP624">
            <v>-4.548883400093473E-2</v>
          </cell>
          <cell r="CQ624">
            <v>0</v>
          </cell>
          <cell r="CR624">
            <v>-49.601151709997794</v>
          </cell>
          <cell r="CS624">
            <v>0</v>
          </cell>
          <cell r="CT624">
            <v>-3.2715196999997715</v>
          </cell>
          <cell r="CU624">
            <v>-5.7884679999997388</v>
          </cell>
          <cell r="CV624">
            <v>13.174625400000878</v>
          </cell>
          <cell r="CW624">
            <v>-24.694774250000592</v>
          </cell>
          <cell r="CX624">
            <v>-19.027071059999798</v>
          </cell>
          <cell r="CY624">
            <v>0</v>
          </cell>
          <cell r="CZ624">
            <v>0</v>
          </cell>
          <cell r="DA624">
            <v>-6.0037529999999606</v>
          </cell>
          <cell r="DB624">
            <v>0.1437988999996378</v>
          </cell>
          <cell r="DC624">
            <v>-4.1339900000002672</v>
          </cell>
          <cell r="DD624">
            <v>0</v>
          </cell>
          <cell r="DE624">
            <v>-54.871345240011578</v>
          </cell>
          <cell r="DF624">
            <v>-10.830347899998742</v>
          </cell>
          <cell r="DG624">
            <v>0</v>
          </cell>
          <cell r="DH624">
            <v>0</v>
          </cell>
          <cell r="DI624">
            <v>-6.8938217999993867</v>
          </cell>
          <cell r="DJ624">
            <v>-10.636423500000092</v>
          </cell>
          <cell r="DK624">
            <v>-9.7465205999997124</v>
          </cell>
          <cell r="DL624">
            <v>-5.4344009999995251</v>
          </cell>
          <cell r="DM624">
            <v>-4.2077179400002933</v>
          </cell>
          <cell r="DN624">
            <v>0</v>
          </cell>
          <cell r="DO624">
            <v>-5.8875125000004118</v>
          </cell>
          <cell r="DP624">
            <v>-1.234599999999773</v>
          </cell>
          <cell r="DQ624">
            <v>0</v>
          </cell>
          <cell r="DR624">
            <v>0</v>
          </cell>
          <cell r="DS624">
            <v>0</v>
          </cell>
          <cell r="DT624">
            <v>0</v>
          </cell>
          <cell r="DU624">
            <v>0</v>
          </cell>
          <cell r="DV624">
            <v>0</v>
          </cell>
          <cell r="DW624">
            <v>0</v>
          </cell>
          <cell r="DX624">
            <v>0</v>
          </cell>
          <cell r="DY624">
            <v>0</v>
          </cell>
          <cell r="DZ624">
            <v>0</v>
          </cell>
          <cell r="EA624">
            <v>0</v>
          </cell>
          <cell r="EB624">
            <v>0</v>
          </cell>
          <cell r="EC624">
            <v>0</v>
          </cell>
          <cell r="ED624">
            <v>0</v>
          </cell>
        </row>
        <row r="626">
          <cell r="F626">
            <v>-109.57079091001469</v>
          </cell>
          <cell r="G626">
            <v>-140.90639929000463</v>
          </cell>
          <cell r="H626">
            <v>-95.131277699997554</v>
          </cell>
          <cell r="I626">
            <v>-185.82530940000152</v>
          </cell>
          <cell r="J626">
            <v>-200.85664420000285</v>
          </cell>
          <cell r="K626">
            <v>-97.646036399999502</v>
          </cell>
          <cell r="L626">
            <v>-60.906814120002764</v>
          </cell>
          <cell r="M626">
            <v>-56.49006269999154</v>
          </cell>
          <cell r="N626">
            <v>-123.35504098999991</v>
          </cell>
          <cell r="O626">
            <v>-81.029933337002149</v>
          </cell>
          <cell r="P626">
            <v>-422.50670610000543</v>
          </cell>
          <cell r="Q626">
            <v>-231.73142756798188</v>
          </cell>
          <cell r="R626">
            <v>-3491.4194906098419</v>
          </cell>
          <cell r="S626">
            <v>-361.00942949002274</v>
          </cell>
          <cell r="T626">
            <v>-339.66909884001416</v>
          </cell>
          <cell r="U626">
            <v>-285.05730189998576</v>
          </cell>
          <cell r="V626">
            <v>-341.04435825999917</v>
          </cell>
          <cell r="W626">
            <v>-522.06547080999735</v>
          </cell>
          <cell r="X626">
            <v>-263.34967960999256</v>
          </cell>
          <cell r="Y626">
            <v>-69.342903699996896</v>
          </cell>
          <cell r="Z626">
            <v>-39.393989399991369</v>
          </cell>
          <cell r="AA626">
            <v>-345.32394470000145</v>
          </cell>
          <cell r="AB626">
            <v>-371.13770087999001</v>
          </cell>
          <cell r="AC626">
            <v>-301.44750970001678</v>
          </cell>
          <cell r="AD626">
            <v>-252.578103320011</v>
          </cell>
          <cell r="AE626">
            <v>-3386.2445666424028</v>
          </cell>
          <cell r="AF626">
            <v>-493.61520554998606</v>
          </cell>
          <cell r="AG626">
            <v>-382.10034283001278</v>
          </cell>
          <cell r="AH626">
            <v>-558.9379059999992</v>
          </cell>
          <cell r="AI626">
            <v>-214.59649388000162</v>
          </cell>
          <cell r="AJ626">
            <v>-324.16880833698815</v>
          </cell>
          <cell r="AK626">
            <v>-291.31601524799498</v>
          </cell>
          <cell r="AL626">
            <v>-93.129422099999829</v>
          </cell>
          <cell r="AM626">
            <v>-94.30041797001104</v>
          </cell>
          <cell r="AN626">
            <v>-181.91085720000228</v>
          </cell>
          <cell r="AO626">
            <v>-263.7394220469987</v>
          </cell>
          <cell r="AP626">
            <v>-336.95640707999519</v>
          </cell>
          <cell r="AQ626">
            <v>-151.47326840000278</v>
          </cell>
          <cell r="AR626">
            <v>-2945.1656177966797</v>
          </cell>
          <cell r="AS626">
            <v>-432.52942122997047</v>
          </cell>
          <cell r="AT626">
            <v>-308.68425244001628</v>
          </cell>
          <cell r="AU626">
            <v>-314.67723301599381</v>
          </cell>
          <cell r="AV626">
            <v>-266.78669994499614</v>
          </cell>
          <cell r="AW626">
            <v>-424.79781783500039</v>
          </cell>
          <cell r="AX626">
            <v>-83.768890639998062</v>
          </cell>
          <cell r="AY626">
            <v>40.517321700004686</v>
          </cell>
          <cell r="AZ626">
            <v>-135.91035775998898</v>
          </cell>
          <cell r="BA626">
            <v>-58.148771870014571</v>
          </cell>
          <cell r="BB626">
            <v>-343.29419877999771</v>
          </cell>
          <cell r="BC626">
            <v>-312.71216968001318</v>
          </cell>
          <cell r="BD626">
            <v>-304.37312629997541</v>
          </cell>
          <cell r="BE626">
            <v>-2628.7321191581723</v>
          </cell>
          <cell r="BF626">
            <v>-306.84256700000515</v>
          </cell>
          <cell r="BG626">
            <v>-150.0016938999961</v>
          </cell>
          <cell r="BH626">
            <v>-168.18646959998023</v>
          </cell>
          <cell r="BI626">
            <v>-240.78211742000985</v>
          </cell>
          <cell r="BJ626">
            <v>-799.87487026300096</v>
          </cell>
          <cell r="BK626">
            <v>-175.91786271499859</v>
          </cell>
          <cell r="BL626">
            <v>-58.241463799995472</v>
          </cell>
          <cell r="BM626">
            <v>-81.175682000012785</v>
          </cell>
          <cell r="BN626">
            <v>-187.74949095999364</v>
          </cell>
          <cell r="BO626">
            <v>-188.82928740000534</v>
          </cell>
          <cell r="BP626">
            <v>-194.96798790000958</v>
          </cell>
          <cell r="BQ626">
            <v>-76.162626200008162</v>
          </cell>
          <cell r="BR626">
            <v>-2381.6888519203058</v>
          </cell>
          <cell r="BS626">
            <v>-277.37008170000081</v>
          </cell>
          <cell r="BT626">
            <v>-126.06585144999553</v>
          </cell>
          <cell r="BU626">
            <v>-176.94270826000229</v>
          </cell>
          <cell r="BV626">
            <v>-482.08035097000629</v>
          </cell>
          <cell r="BW626">
            <v>-290.51537359999384</v>
          </cell>
          <cell r="BX626">
            <v>-212.07375354000123</v>
          </cell>
          <cell r="BY626">
            <v>-46.968217100002221</v>
          </cell>
          <cell r="BZ626">
            <v>-116.75957190000372</v>
          </cell>
          <cell r="CA626">
            <v>-230.50547329999881</v>
          </cell>
          <cell r="CB626">
            <v>-106.66871849999188</v>
          </cell>
          <cell r="CC626">
            <v>-205.60000110000146</v>
          </cell>
          <cell r="CD626">
            <v>-110.13875049998205</v>
          </cell>
          <cell r="CE626">
            <v>-1582.400851993938</v>
          </cell>
          <cell r="CF626">
            <v>-162.57068000000618</v>
          </cell>
          <cell r="CG626">
            <v>-145.75431420000677</v>
          </cell>
          <cell r="CH626">
            <v>-132.22957211999892</v>
          </cell>
          <cell r="CI626">
            <v>-204.03354495998792</v>
          </cell>
          <cell r="CJ626">
            <v>-261.39612829000907</v>
          </cell>
          <cell r="CK626">
            <v>-129.58771824000178</v>
          </cell>
          <cell r="CL626">
            <v>-40.386503999996421</v>
          </cell>
          <cell r="CM626">
            <v>-58.598139500004436</v>
          </cell>
          <cell r="CN626">
            <v>-169.11332849999872</v>
          </cell>
          <cell r="CO626">
            <v>-167.00690965000376</v>
          </cell>
          <cell r="CP626">
            <v>-110.52934283398827</v>
          </cell>
          <cell r="CQ626">
            <v>-1.1946697000057611</v>
          </cell>
          <cell r="CR626">
            <v>-2057.1363200099877</v>
          </cell>
          <cell r="CS626">
            <v>-196.64118980001695</v>
          </cell>
          <cell r="CT626">
            <v>-156.00151260000166</v>
          </cell>
          <cell r="CU626">
            <v>-86.396432560001813</v>
          </cell>
          <cell r="CV626">
            <v>-177.11239269999896</v>
          </cell>
          <cell r="CW626">
            <v>-379.84383399999024</v>
          </cell>
          <cell r="CX626">
            <v>-290.3276240000032</v>
          </cell>
          <cell r="CY626">
            <v>-58.903688500003227</v>
          </cell>
          <cell r="CZ626">
            <v>-52.225065299991911</v>
          </cell>
          <cell r="DA626">
            <v>-229.85829315000865</v>
          </cell>
          <cell r="DB626">
            <v>-175.05640710000171</v>
          </cell>
          <cell r="DC626">
            <v>-155.74823399999332</v>
          </cell>
          <cell r="DD626">
            <v>-99.021646299996064</v>
          </cell>
          <cell r="DE626">
            <v>-2516.929572298046</v>
          </cell>
          <cell r="DF626">
            <v>-108.75938853998741</v>
          </cell>
          <cell r="DG626">
            <v>-189.8629363000091</v>
          </cell>
          <cell r="DH626">
            <v>-155.90566693999608</v>
          </cell>
          <cell r="DI626">
            <v>-223.25281369999084</v>
          </cell>
          <cell r="DJ626">
            <v>-337.05234863000805</v>
          </cell>
          <cell r="DK626">
            <v>-178.65666437399068</v>
          </cell>
          <cell r="DL626">
            <v>-159.75580391999847</v>
          </cell>
          <cell r="DM626">
            <v>-638.16225782400397</v>
          </cell>
          <cell r="DN626">
            <v>-205.26110127999436</v>
          </cell>
          <cell r="DO626">
            <v>-122.32348021998951</v>
          </cell>
          <cell r="DP626">
            <v>-116.81733497001187</v>
          </cell>
          <cell r="DQ626">
            <v>-81.119775599981949</v>
          </cell>
          <cell r="DR626">
            <v>0</v>
          </cell>
          <cell r="DS626">
            <v>0</v>
          </cell>
          <cell r="DT626">
            <v>0</v>
          </cell>
          <cell r="DU626">
            <v>0</v>
          </cell>
          <cell r="DV626">
            <v>0</v>
          </cell>
          <cell r="DW626">
            <v>0</v>
          </cell>
          <cell r="DX626">
            <v>0</v>
          </cell>
          <cell r="DY626">
            <v>0</v>
          </cell>
          <cell r="DZ626">
            <v>0</v>
          </cell>
          <cell r="EA626">
            <v>0</v>
          </cell>
          <cell r="EB626">
            <v>0</v>
          </cell>
          <cell r="EC626">
            <v>0</v>
          </cell>
          <cell r="ED626">
            <v>0</v>
          </cell>
        </row>
        <row r="628">
          <cell r="F628">
            <v>-109.57079091004562</v>
          </cell>
          <cell r="G628">
            <v>-140.90639928984456</v>
          </cell>
          <cell r="H628">
            <v>-95.131277700071223</v>
          </cell>
          <cell r="I628">
            <v>-185.82530940009747</v>
          </cell>
          <cell r="J628">
            <v>-200.8566442001611</v>
          </cell>
          <cell r="K628">
            <v>-97.646036399994045</v>
          </cell>
          <cell r="L628">
            <v>-60.906814119894989</v>
          </cell>
          <cell r="M628">
            <v>-56.490062699886039</v>
          </cell>
          <cell r="N628">
            <v>-123.35504098999081</v>
          </cell>
          <cell r="O628">
            <v>-81.029933337122202</v>
          </cell>
          <cell r="P628">
            <v>-422.50670610007364</v>
          </cell>
          <cell r="Q628">
            <v>-231.73142756789457</v>
          </cell>
          <cell r="R628">
            <v>-3491.4194906102493</v>
          </cell>
          <cell r="S628">
            <v>-361.00942948996089</v>
          </cell>
          <cell r="T628">
            <v>-339.6690988400951</v>
          </cell>
          <cell r="U628">
            <v>-285.05730189976748</v>
          </cell>
          <cell r="V628">
            <v>-341.04435825999826</v>
          </cell>
          <cell r="W628">
            <v>-522.06547080999007</v>
          </cell>
          <cell r="X628">
            <v>-263.34967961005168</v>
          </cell>
          <cell r="Y628">
            <v>-69.342903699958697</v>
          </cell>
          <cell r="Z628">
            <v>-39.393989400123246</v>
          </cell>
          <cell r="AA628">
            <v>-345.32394470000872</v>
          </cell>
          <cell r="AB628">
            <v>-371.13770087971352</v>
          </cell>
          <cell r="AC628">
            <v>-301.44750969996676</v>
          </cell>
          <cell r="AD628">
            <v>-252.57810331997462</v>
          </cell>
          <cell r="AE628">
            <v>-3386.2445666408166</v>
          </cell>
          <cell r="AF628">
            <v>-493.61520554986782</v>
          </cell>
          <cell r="AG628">
            <v>-382.1003428301774</v>
          </cell>
          <cell r="AH628">
            <v>-558.9379060001811</v>
          </cell>
          <cell r="AI628">
            <v>-214.59649387997342</v>
          </cell>
          <cell r="AJ628">
            <v>-324.16880833689356</v>
          </cell>
          <cell r="AK628">
            <v>-291.31601524795406</v>
          </cell>
          <cell r="AL628">
            <v>-93.129422100028023</v>
          </cell>
          <cell r="AM628">
            <v>-94.30041796999285</v>
          </cell>
          <cell r="AN628">
            <v>-181.91085720004048</v>
          </cell>
          <cell r="AO628">
            <v>-263.73942204692867</v>
          </cell>
          <cell r="AP628">
            <v>-336.95640708017163</v>
          </cell>
          <cell r="AQ628">
            <v>-151.47326840017922</v>
          </cell>
          <cell r="AR628">
            <v>-2945.1656177947298</v>
          </cell>
          <cell r="AS628">
            <v>-432.52942122984678</v>
          </cell>
          <cell r="AT628">
            <v>-308.68425244023092</v>
          </cell>
          <cell r="AU628">
            <v>-314.67723301588558</v>
          </cell>
          <cell r="AV628">
            <v>-266.78669994499069</v>
          </cell>
          <cell r="AW628">
            <v>-424.79781783500221</v>
          </cell>
          <cell r="AX628">
            <v>-83.768890639825258</v>
          </cell>
          <cell r="AY628">
            <v>40.517321699939203</v>
          </cell>
          <cell r="AZ628">
            <v>-135.91035775997443</v>
          </cell>
          <cell r="BA628">
            <v>-58.148771869949996</v>
          </cell>
          <cell r="BB628">
            <v>-343.29419878020417</v>
          </cell>
          <cell r="BC628">
            <v>-312.7121696799295</v>
          </cell>
          <cell r="BD628">
            <v>-304.37312629993539</v>
          </cell>
          <cell r="BE628">
            <v>-2628.7321191588417</v>
          </cell>
          <cell r="BF628">
            <v>-306.84256699995603</v>
          </cell>
          <cell r="BG628">
            <v>-150.00169389997609</v>
          </cell>
          <cell r="BH628">
            <v>-168.18646959995385</v>
          </cell>
          <cell r="BI628">
            <v>-240.78211741987616</v>
          </cell>
          <cell r="BJ628">
            <v>-799.87487026292365</v>
          </cell>
          <cell r="BK628">
            <v>-175.91786271508317</v>
          </cell>
          <cell r="BL628">
            <v>-58.241463800077327</v>
          </cell>
          <cell r="BM628">
            <v>-81.175681999942753</v>
          </cell>
          <cell r="BN628">
            <v>-187.74949096003547</v>
          </cell>
          <cell r="BO628">
            <v>-188.82928740011994</v>
          </cell>
          <cell r="BP628">
            <v>-194.96798789990135</v>
          </cell>
          <cell r="BQ628">
            <v>-76.162626200239174</v>
          </cell>
          <cell r="BR628">
            <v>-2381.6888519190252</v>
          </cell>
          <cell r="BS628">
            <v>-277.37008169991896</v>
          </cell>
          <cell r="BT628">
            <v>-126.06585145008285</v>
          </cell>
          <cell r="BU628">
            <v>-176.94270826003049</v>
          </cell>
          <cell r="BV628">
            <v>-482.08035096991807</v>
          </cell>
          <cell r="BW628">
            <v>-290.51537360006478</v>
          </cell>
          <cell r="BX628">
            <v>-212.07375354005489</v>
          </cell>
          <cell r="BY628">
            <v>-46.968217100016773</v>
          </cell>
          <cell r="BZ628">
            <v>-116.75957190000918</v>
          </cell>
          <cell r="CA628">
            <v>-230.50547329999972</v>
          </cell>
          <cell r="CB628">
            <v>-106.66871849982999</v>
          </cell>
          <cell r="CC628">
            <v>-205.60000109986868</v>
          </cell>
          <cell r="CD628">
            <v>-110.1387504999293</v>
          </cell>
          <cell r="CE628">
            <v>-1582.4008519928902</v>
          </cell>
          <cell r="CF628">
            <v>-162.57067999988794</v>
          </cell>
          <cell r="CG628">
            <v>-145.75431420002133</v>
          </cell>
          <cell r="CH628">
            <v>-132.2295721200062</v>
          </cell>
          <cell r="CI628">
            <v>-204.03354495996609</v>
          </cell>
          <cell r="CJ628">
            <v>-261.39612829010002</v>
          </cell>
          <cell r="CK628">
            <v>-129.58771823998541</v>
          </cell>
          <cell r="CL628">
            <v>-40.386503999936394</v>
          </cell>
          <cell r="CM628">
            <v>-58.598139500012621</v>
          </cell>
          <cell r="CN628">
            <v>-169.11332849995233</v>
          </cell>
          <cell r="CO628">
            <v>-167.00690965005197</v>
          </cell>
          <cell r="CP628">
            <v>-110.52934283413924</v>
          </cell>
          <cell r="CQ628">
            <v>-1.1946696997620165</v>
          </cell>
          <cell r="CR628">
            <v>-2057.1363200088963</v>
          </cell>
          <cell r="CS628">
            <v>-196.6411897999933</v>
          </cell>
          <cell r="CT628">
            <v>-156.00151259987615</v>
          </cell>
          <cell r="CU628">
            <v>-86.396432559704408</v>
          </cell>
          <cell r="CV628">
            <v>-177.11239269992802</v>
          </cell>
          <cell r="CW628">
            <v>-379.84383399994113</v>
          </cell>
          <cell r="CX628">
            <v>-290.32762400002684</v>
          </cell>
          <cell r="CY628">
            <v>-58.903688499995042</v>
          </cell>
          <cell r="CZ628">
            <v>-52.22506530006649</v>
          </cell>
          <cell r="DA628">
            <v>-229.85829314991133</v>
          </cell>
          <cell r="DB628">
            <v>-175.05640709993895</v>
          </cell>
          <cell r="DC628">
            <v>-155.74823400005698</v>
          </cell>
          <cell r="DD628">
            <v>-99.021646300097927</v>
          </cell>
          <cell r="DE628">
            <v>-2516.9295722963288</v>
          </cell>
          <cell r="DF628">
            <v>-108.75938853994012</v>
          </cell>
          <cell r="DG628">
            <v>-189.86293629987631</v>
          </cell>
          <cell r="DH628">
            <v>-155.90566693991423</v>
          </cell>
          <cell r="DI628">
            <v>-223.25281370000448</v>
          </cell>
          <cell r="DJ628">
            <v>-337.05234863015357</v>
          </cell>
          <cell r="DK628">
            <v>-178.65666437399341</v>
          </cell>
          <cell r="DL628">
            <v>-159.75580391997937</v>
          </cell>
          <cell r="DM628">
            <v>-638.16225782397669</v>
          </cell>
          <cell r="DN628">
            <v>-205.26110127993161</v>
          </cell>
          <cell r="DO628">
            <v>-122.32348022004589</v>
          </cell>
          <cell r="DP628">
            <v>-116.8173349701101</v>
          </cell>
          <cell r="DQ628">
            <v>-81.119775600032881</v>
          </cell>
          <cell r="DR628">
            <v>0</v>
          </cell>
          <cell r="DS628">
            <v>0</v>
          </cell>
          <cell r="DT628">
            <v>0</v>
          </cell>
          <cell r="DU628">
            <v>0</v>
          </cell>
          <cell r="DV628">
            <v>0</v>
          </cell>
          <cell r="DW628">
            <v>0</v>
          </cell>
          <cell r="DX628">
            <v>0</v>
          </cell>
          <cell r="DY628">
            <v>0</v>
          </cell>
          <cell r="DZ628">
            <v>0</v>
          </cell>
          <cell r="EA628">
            <v>0</v>
          </cell>
          <cell r="EB628">
            <v>0</v>
          </cell>
          <cell r="EC628">
            <v>0</v>
          </cell>
          <cell r="ED628">
            <v>0</v>
          </cell>
        </row>
        <row r="631"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  <cell r="BZ631">
            <v>0</v>
          </cell>
          <cell r="CA631">
            <v>0</v>
          </cell>
          <cell r="CB631">
            <v>0</v>
          </cell>
          <cell r="CC631">
            <v>0</v>
          </cell>
          <cell r="CD631">
            <v>0</v>
          </cell>
          <cell r="CE631">
            <v>0</v>
          </cell>
          <cell r="CF631">
            <v>0</v>
          </cell>
          <cell r="CG631">
            <v>0</v>
          </cell>
          <cell r="CH631">
            <v>0</v>
          </cell>
          <cell r="CI631">
            <v>0</v>
          </cell>
          <cell r="CJ631">
            <v>0</v>
          </cell>
          <cell r="CK631">
            <v>0</v>
          </cell>
          <cell r="CL631">
            <v>0</v>
          </cell>
          <cell r="CM631">
            <v>0</v>
          </cell>
          <cell r="CN631">
            <v>0</v>
          </cell>
          <cell r="CO631">
            <v>0</v>
          </cell>
          <cell r="CP631">
            <v>0</v>
          </cell>
          <cell r="CQ631">
            <v>0</v>
          </cell>
          <cell r="CR631">
            <v>0</v>
          </cell>
          <cell r="CS631">
            <v>0</v>
          </cell>
          <cell r="CT631">
            <v>0</v>
          </cell>
          <cell r="CU631">
            <v>0</v>
          </cell>
          <cell r="CV631">
            <v>0</v>
          </cell>
          <cell r="CW631">
            <v>0</v>
          </cell>
          <cell r="CX631">
            <v>0</v>
          </cell>
          <cell r="CY631">
            <v>0</v>
          </cell>
          <cell r="CZ631">
            <v>0</v>
          </cell>
          <cell r="DA631">
            <v>0</v>
          </cell>
          <cell r="DB631">
            <v>0</v>
          </cell>
          <cell r="DC631">
            <v>0</v>
          </cell>
          <cell r="DD631">
            <v>0</v>
          </cell>
          <cell r="DE631">
            <v>0</v>
          </cell>
          <cell r="DF631">
            <v>0</v>
          </cell>
          <cell r="DG631">
            <v>0</v>
          </cell>
          <cell r="DH631">
            <v>0</v>
          </cell>
          <cell r="DI631">
            <v>0</v>
          </cell>
          <cell r="DJ631">
            <v>0</v>
          </cell>
          <cell r="DK631">
            <v>0</v>
          </cell>
          <cell r="DL631">
            <v>0</v>
          </cell>
          <cell r="DM631">
            <v>0</v>
          </cell>
          <cell r="DN631">
            <v>0</v>
          </cell>
          <cell r="DO631">
            <v>0</v>
          </cell>
          <cell r="DP631">
            <v>0</v>
          </cell>
          <cell r="DQ631">
            <v>0</v>
          </cell>
          <cell r="DR631">
            <v>0</v>
          </cell>
          <cell r="DS631">
            <v>0</v>
          </cell>
          <cell r="DT631">
            <v>0</v>
          </cell>
          <cell r="DU631">
            <v>0</v>
          </cell>
          <cell r="DV631">
            <v>0</v>
          </cell>
          <cell r="DW631">
            <v>0</v>
          </cell>
          <cell r="DX631">
            <v>0</v>
          </cell>
          <cell r="DY631">
            <v>0</v>
          </cell>
          <cell r="DZ631">
            <v>0</v>
          </cell>
          <cell r="EA631">
            <v>0</v>
          </cell>
          <cell r="EB631">
            <v>0</v>
          </cell>
          <cell r="EC631">
            <v>0</v>
          </cell>
          <cell r="ED631">
            <v>0</v>
          </cell>
        </row>
        <row r="632"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  <cell r="BZ632">
            <v>0</v>
          </cell>
          <cell r="CA632">
            <v>0</v>
          </cell>
          <cell r="CB632">
            <v>0</v>
          </cell>
          <cell r="CC632">
            <v>0</v>
          </cell>
          <cell r="CD632">
            <v>0</v>
          </cell>
          <cell r="CE632">
            <v>0</v>
          </cell>
          <cell r="CF632">
            <v>0</v>
          </cell>
          <cell r="CG632">
            <v>0</v>
          </cell>
          <cell r="CH632">
            <v>0</v>
          </cell>
          <cell r="CI632">
            <v>0</v>
          </cell>
          <cell r="CJ632">
            <v>0</v>
          </cell>
          <cell r="CK632">
            <v>0</v>
          </cell>
          <cell r="CL632">
            <v>0</v>
          </cell>
          <cell r="CM632">
            <v>0</v>
          </cell>
          <cell r="CN632">
            <v>0</v>
          </cell>
          <cell r="CO632">
            <v>0</v>
          </cell>
          <cell r="CP632">
            <v>0</v>
          </cell>
          <cell r="CQ632">
            <v>0</v>
          </cell>
          <cell r="CR632">
            <v>0</v>
          </cell>
          <cell r="CS632">
            <v>0</v>
          </cell>
          <cell r="CT632">
            <v>0</v>
          </cell>
          <cell r="CU632">
            <v>0</v>
          </cell>
          <cell r="CV632">
            <v>0</v>
          </cell>
          <cell r="CW632">
            <v>0</v>
          </cell>
          <cell r="CX632">
            <v>0</v>
          </cell>
          <cell r="CY632">
            <v>0</v>
          </cell>
          <cell r="CZ632">
            <v>0</v>
          </cell>
          <cell r="DA632">
            <v>0</v>
          </cell>
          <cell r="DB632">
            <v>0</v>
          </cell>
          <cell r="DC632">
            <v>0</v>
          </cell>
          <cell r="DD632">
            <v>0</v>
          </cell>
          <cell r="DE632">
            <v>0</v>
          </cell>
          <cell r="DF632">
            <v>0</v>
          </cell>
          <cell r="DG632">
            <v>0</v>
          </cell>
          <cell r="DH632">
            <v>0</v>
          </cell>
          <cell r="DI632">
            <v>0</v>
          </cell>
          <cell r="DJ632">
            <v>0</v>
          </cell>
          <cell r="DK632">
            <v>0</v>
          </cell>
          <cell r="DL632">
            <v>0</v>
          </cell>
          <cell r="DM632">
            <v>0</v>
          </cell>
          <cell r="DN632">
            <v>0</v>
          </cell>
          <cell r="DO632">
            <v>0</v>
          </cell>
          <cell r="DP632">
            <v>0</v>
          </cell>
          <cell r="DQ632">
            <v>0</v>
          </cell>
          <cell r="DR632">
            <v>0</v>
          </cell>
          <cell r="DS632">
            <v>0</v>
          </cell>
          <cell r="DT632">
            <v>0</v>
          </cell>
          <cell r="DU632">
            <v>0</v>
          </cell>
          <cell r="DV632">
            <v>0</v>
          </cell>
          <cell r="DW632">
            <v>0</v>
          </cell>
          <cell r="DX632">
            <v>0</v>
          </cell>
          <cell r="DY632">
            <v>0</v>
          </cell>
          <cell r="DZ632">
            <v>0</v>
          </cell>
          <cell r="EA632">
            <v>0</v>
          </cell>
          <cell r="EB632">
            <v>0</v>
          </cell>
          <cell r="EC632">
            <v>0</v>
          </cell>
          <cell r="ED632">
            <v>0</v>
          </cell>
        </row>
        <row r="633"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  <cell r="BZ633">
            <v>0</v>
          </cell>
          <cell r="CA633">
            <v>0</v>
          </cell>
          <cell r="CB633">
            <v>0</v>
          </cell>
          <cell r="CC633">
            <v>0</v>
          </cell>
          <cell r="CD633">
            <v>0</v>
          </cell>
          <cell r="CE633">
            <v>0</v>
          </cell>
          <cell r="CF633">
            <v>0</v>
          </cell>
          <cell r="CG633">
            <v>0</v>
          </cell>
          <cell r="CH633">
            <v>0</v>
          </cell>
          <cell r="CI633">
            <v>0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N633">
            <v>0</v>
          </cell>
          <cell r="CO633">
            <v>0</v>
          </cell>
          <cell r="CP633">
            <v>0</v>
          </cell>
          <cell r="CQ633">
            <v>0</v>
          </cell>
          <cell r="CR633">
            <v>0</v>
          </cell>
          <cell r="CS633">
            <v>0</v>
          </cell>
          <cell r="CT633">
            <v>0</v>
          </cell>
          <cell r="CU633">
            <v>0</v>
          </cell>
          <cell r="CV633">
            <v>0</v>
          </cell>
          <cell r="CW633">
            <v>0</v>
          </cell>
          <cell r="CX633">
            <v>0</v>
          </cell>
          <cell r="CY633">
            <v>0</v>
          </cell>
          <cell r="CZ633">
            <v>0</v>
          </cell>
          <cell r="DA633">
            <v>0</v>
          </cell>
          <cell r="DB633">
            <v>0</v>
          </cell>
          <cell r="DC633">
            <v>0</v>
          </cell>
          <cell r="DD633">
            <v>0</v>
          </cell>
          <cell r="DE633">
            <v>0</v>
          </cell>
          <cell r="DF633">
            <v>0</v>
          </cell>
          <cell r="DG633">
            <v>0</v>
          </cell>
          <cell r="DH633">
            <v>0</v>
          </cell>
          <cell r="DI633">
            <v>0</v>
          </cell>
          <cell r="DJ633">
            <v>0</v>
          </cell>
          <cell r="DK633">
            <v>0</v>
          </cell>
          <cell r="DL633">
            <v>0</v>
          </cell>
          <cell r="DM633">
            <v>0</v>
          </cell>
          <cell r="DN633">
            <v>0</v>
          </cell>
          <cell r="DO633">
            <v>0</v>
          </cell>
          <cell r="DP633">
            <v>0</v>
          </cell>
          <cell r="DQ633">
            <v>0</v>
          </cell>
          <cell r="DR633">
            <v>0</v>
          </cell>
          <cell r="DS633">
            <v>0</v>
          </cell>
          <cell r="DT633">
            <v>0</v>
          </cell>
          <cell r="DU633">
            <v>0</v>
          </cell>
          <cell r="DV633">
            <v>0</v>
          </cell>
          <cell r="DW633">
            <v>0</v>
          </cell>
          <cell r="DX633">
            <v>0</v>
          </cell>
          <cell r="DY633">
            <v>0</v>
          </cell>
          <cell r="DZ633">
            <v>0</v>
          </cell>
          <cell r="EA633">
            <v>0</v>
          </cell>
          <cell r="EB633">
            <v>0</v>
          </cell>
          <cell r="EC633">
            <v>0</v>
          </cell>
          <cell r="ED633">
            <v>0</v>
          </cell>
        </row>
        <row r="634"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  <cell r="BZ634">
            <v>0</v>
          </cell>
          <cell r="CA634">
            <v>0</v>
          </cell>
          <cell r="CB634">
            <v>0</v>
          </cell>
          <cell r="CC634">
            <v>0</v>
          </cell>
          <cell r="CD634">
            <v>0</v>
          </cell>
          <cell r="CE634">
            <v>0</v>
          </cell>
          <cell r="CF634">
            <v>0</v>
          </cell>
          <cell r="CG634">
            <v>0</v>
          </cell>
          <cell r="CH634">
            <v>0</v>
          </cell>
          <cell r="CI634">
            <v>0</v>
          </cell>
          <cell r="CJ634">
            <v>0</v>
          </cell>
          <cell r="CK634">
            <v>0</v>
          </cell>
          <cell r="CL634">
            <v>0</v>
          </cell>
          <cell r="CM634">
            <v>0</v>
          </cell>
          <cell r="CN634">
            <v>0</v>
          </cell>
          <cell r="CO634">
            <v>0</v>
          </cell>
          <cell r="CP634">
            <v>0</v>
          </cell>
          <cell r="CQ634">
            <v>0</v>
          </cell>
          <cell r="CR634">
            <v>0</v>
          </cell>
          <cell r="CS634">
            <v>0</v>
          </cell>
          <cell r="CT634">
            <v>0</v>
          </cell>
          <cell r="CU634">
            <v>0</v>
          </cell>
          <cell r="CV634">
            <v>0</v>
          </cell>
          <cell r="CW634">
            <v>0</v>
          </cell>
          <cell r="CX634">
            <v>0</v>
          </cell>
          <cell r="CY634">
            <v>0</v>
          </cell>
          <cell r="CZ634">
            <v>0</v>
          </cell>
          <cell r="DA634">
            <v>0</v>
          </cell>
          <cell r="DB634">
            <v>0</v>
          </cell>
          <cell r="DC634">
            <v>0</v>
          </cell>
          <cell r="DD634">
            <v>0</v>
          </cell>
          <cell r="DE634">
            <v>0</v>
          </cell>
          <cell r="DF634">
            <v>0</v>
          </cell>
          <cell r="DG634">
            <v>0</v>
          </cell>
          <cell r="DH634">
            <v>0</v>
          </cell>
          <cell r="DI634">
            <v>0</v>
          </cell>
          <cell r="DJ634">
            <v>0</v>
          </cell>
          <cell r="DK634">
            <v>0</v>
          </cell>
          <cell r="DL634">
            <v>0</v>
          </cell>
          <cell r="DM634">
            <v>0</v>
          </cell>
          <cell r="DN634">
            <v>0</v>
          </cell>
          <cell r="DO634">
            <v>0</v>
          </cell>
          <cell r="DP634">
            <v>0</v>
          </cell>
          <cell r="DQ634">
            <v>0</v>
          </cell>
          <cell r="DR634">
            <v>0</v>
          </cell>
          <cell r="DS634">
            <v>0</v>
          </cell>
          <cell r="DT634">
            <v>0</v>
          </cell>
          <cell r="DU634">
            <v>0</v>
          </cell>
          <cell r="DV634">
            <v>0</v>
          </cell>
          <cell r="DW634">
            <v>0</v>
          </cell>
          <cell r="DX634">
            <v>0</v>
          </cell>
          <cell r="DY634">
            <v>0</v>
          </cell>
          <cell r="DZ634">
            <v>0</v>
          </cell>
          <cell r="EA634">
            <v>0</v>
          </cell>
          <cell r="EB634">
            <v>0</v>
          </cell>
          <cell r="EC634">
            <v>0</v>
          </cell>
          <cell r="ED634">
            <v>0</v>
          </cell>
        </row>
        <row r="635"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  <cell r="BZ635">
            <v>0</v>
          </cell>
          <cell r="CA635">
            <v>0</v>
          </cell>
          <cell r="CB635">
            <v>0</v>
          </cell>
          <cell r="CC635">
            <v>0</v>
          </cell>
          <cell r="CD635">
            <v>0</v>
          </cell>
          <cell r="CE635">
            <v>0</v>
          </cell>
          <cell r="CF635">
            <v>0</v>
          </cell>
          <cell r="CG635">
            <v>0</v>
          </cell>
          <cell r="CH635">
            <v>0</v>
          </cell>
          <cell r="CI635">
            <v>0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P635">
            <v>0</v>
          </cell>
          <cell r="CQ635">
            <v>0</v>
          </cell>
          <cell r="CR635">
            <v>0</v>
          </cell>
          <cell r="CS635">
            <v>0</v>
          </cell>
          <cell r="CT635">
            <v>0</v>
          </cell>
          <cell r="CU635">
            <v>0</v>
          </cell>
          <cell r="CV635">
            <v>0</v>
          </cell>
          <cell r="CW635">
            <v>0</v>
          </cell>
          <cell r="CX635">
            <v>0</v>
          </cell>
          <cell r="CY635">
            <v>0</v>
          </cell>
          <cell r="CZ635">
            <v>0</v>
          </cell>
          <cell r="DA635">
            <v>0</v>
          </cell>
          <cell r="DB635">
            <v>0</v>
          </cell>
          <cell r="DC635">
            <v>0</v>
          </cell>
          <cell r="DD635">
            <v>0</v>
          </cell>
          <cell r="DE635">
            <v>0</v>
          </cell>
          <cell r="DF635">
            <v>0</v>
          </cell>
          <cell r="DG635">
            <v>0</v>
          </cell>
          <cell r="DH635">
            <v>0</v>
          </cell>
          <cell r="DI635">
            <v>0</v>
          </cell>
          <cell r="DJ635">
            <v>0</v>
          </cell>
          <cell r="DK635">
            <v>0</v>
          </cell>
          <cell r="DL635">
            <v>0</v>
          </cell>
          <cell r="DM635">
            <v>0</v>
          </cell>
          <cell r="DN635">
            <v>0</v>
          </cell>
          <cell r="DO635">
            <v>0</v>
          </cell>
          <cell r="DP635">
            <v>0</v>
          </cell>
          <cell r="DQ635">
            <v>0</v>
          </cell>
          <cell r="DR635">
            <v>0</v>
          </cell>
          <cell r="DS635">
            <v>0</v>
          </cell>
          <cell r="DT635">
            <v>0</v>
          </cell>
          <cell r="DU635">
            <v>0</v>
          </cell>
          <cell r="DV635">
            <v>0</v>
          </cell>
          <cell r="DW635">
            <v>0</v>
          </cell>
          <cell r="DX635">
            <v>0</v>
          </cell>
          <cell r="DY635">
            <v>0</v>
          </cell>
          <cell r="DZ635">
            <v>0</v>
          </cell>
          <cell r="EA635">
            <v>0</v>
          </cell>
          <cell r="EB635">
            <v>0</v>
          </cell>
          <cell r="EC635">
            <v>0</v>
          </cell>
          <cell r="ED635">
            <v>0</v>
          </cell>
        </row>
        <row r="636"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  <cell r="BZ636">
            <v>0</v>
          </cell>
          <cell r="CA636">
            <v>0</v>
          </cell>
          <cell r="CB636">
            <v>0</v>
          </cell>
          <cell r="CC636">
            <v>0</v>
          </cell>
          <cell r="CD636">
            <v>0</v>
          </cell>
          <cell r="CE636">
            <v>0</v>
          </cell>
          <cell r="CF636">
            <v>0</v>
          </cell>
          <cell r="CG636">
            <v>0</v>
          </cell>
          <cell r="CH636">
            <v>0</v>
          </cell>
          <cell r="CI636">
            <v>0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P636">
            <v>0</v>
          </cell>
          <cell r="CQ636">
            <v>0</v>
          </cell>
          <cell r="CR636">
            <v>0</v>
          </cell>
          <cell r="CS636">
            <v>0</v>
          </cell>
          <cell r="CT636">
            <v>0</v>
          </cell>
          <cell r="CU636">
            <v>0</v>
          </cell>
          <cell r="CV636">
            <v>0</v>
          </cell>
          <cell r="CW636">
            <v>0</v>
          </cell>
          <cell r="CX636">
            <v>0</v>
          </cell>
          <cell r="CY636">
            <v>0</v>
          </cell>
          <cell r="CZ636">
            <v>0</v>
          </cell>
          <cell r="DA636">
            <v>0</v>
          </cell>
          <cell r="DB636">
            <v>0</v>
          </cell>
          <cell r="DC636">
            <v>0</v>
          </cell>
          <cell r="DD636">
            <v>0</v>
          </cell>
          <cell r="DE636">
            <v>0</v>
          </cell>
          <cell r="DF636">
            <v>0</v>
          </cell>
          <cell r="DG636">
            <v>0</v>
          </cell>
          <cell r="DH636">
            <v>0</v>
          </cell>
          <cell r="DI636">
            <v>0</v>
          </cell>
          <cell r="DJ636">
            <v>0</v>
          </cell>
          <cell r="DK636">
            <v>0</v>
          </cell>
          <cell r="DL636">
            <v>0</v>
          </cell>
          <cell r="DM636">
            <v>0</v>
          </cell>
          <cell r="DN636">
            <v>0</v>
          </cell>
          <cell r="DO636">
            <v>0</v>
          </cell>
          <cell r="DP636">
            <v>0</v>
          </cell>
          <cell r="DQ636">
            <v>0</v>
          </cell>
          <cell r="DR636">
            <v>0</v>
          </cell>
          <cell r="DS636">
            <v>0</v>
          </cell>
          <cell r="DT636">
            <v>0</v>
          </cell>
          <cell r="DU636">
            <v>0</v>
          </cell>
          <cell r="DV636">
            <v>0</v>
          </cell>
          <cell r="DW636">
            <v>0</v>
          </cell>
          <cell r="DX636">
            <v>0</v>
          </cell>
          <cell r="DY636">
            <v>0</v>
          </cell>
          <cell r="DZ636">
            <v>0</v>
          </cell>
          <cell r="EA636">
            <v>0</v>
          </cell>
          <cell r="EB636">
            <v>0</v>
          </cell>
          <cell r="EC636">
            <v>0</v>
          </cell>
          <cell r="ED636">
            <v>0</v>
          </cell>
        </row>
        <row r="637"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  <cell r="BZ637">
            <v>0</v>
          </cell>
          <cell r="CA637">
            <v>0</v>
          </cell>
          <cell r="CB637">
            <v>0</v>
          </cell>
          <cell r="CC637">
            <v>0</v>
          </cell>
          <cell r="CD637">
            <v>0</v>
          </cell>
          <cell r="CE637">
            <v>0</v>
          </cell>
          <cell r="CF637">
            <v>0</v>
          </cell>
          <cell r="CG637">
            <v>0</v>
          </cell>
          <cell r="CH637">
            <v>0</v>
          </cell>
          <cell r="CI637">
            <v>0</v>
          </cell>
          <cell r="CJ637">
            <v>0</v>
          </cell>
          <cell r="CK637">
            <v>0</v>
          </cell>
          <cell r="CL637">
            <v>0</v>
          </cell>
          <cell r="CM637">
            <v>0</v>
          </cell>
          <cell r="CN637">
            <v>0</v>
          </cell>
          <cell r="CO637">
            <v>0</v>
          </cell>
          <cell r="CP637">
            <v>0</v>
          </cell>
          <cell r="CQ637">
            <v>0</v>
          </cell>
          <cell r="CR637">
            <v>0</v>
          </cell>
          <cell r="CS637">
            <v>0</v>
          </cell>
          <cell r="CT637">
            <v>0</v>
          </cell>
          <cell r="CU637">
            <v>0</v>
          </cell>
          <cell r="CV637">
            <v>0</v>
          </cell>
          <cell r="CW637">
            <v>0</v>
          </cell>
          <cell r="CX637">
            <v>0</v>
          </cell>
          <cell r="CY637">
            <v>0</v>
          </cell>
          <cell r="CZ637">
            <v>0</v>
          </cell>
          <cell r="DA637">
            <v>0</v>
          </cell>
          <cell r="DB637">
            <v>0</v>
          </cell>
          <cell r="DC637">
            <v>0</v>
          </cell>
          <cell r="DD637">
            <v>0</v>
          </cell>
          <cell r="DE637">
            <v>0</v>
          </cell>
          <cell r="DF637">
            <v>0</v>
          </cell>
          <cell r="DG637">
            <v>0</v>
          </cell>
          <cell r="DH637">
            <v>0</v>
          </cell>
          <cell r="DI637">
            <v>0</v>
          </cell>
          <cell r="DJ637">
            <v>0</v>
          </cell>
          <cell r="DK637">
            <v>0</v>
          </cell>
          <cell r="DL637">
            <v>0</v>
          </cell>
          <cell r="DM637">
            <v>0</v>
          </cell>
          <cell r="DN637">
            <v>0</v>
          </cell>
          <cell r="DO637">
            <v>0</v>
          </cell>
          <cell r="DP637">
            <v>0</v>
          </cell>
          <cell r="DQ637">
            <v>0</v>
          </cell>
          <cell r="DR637">
            <v>0</v>
          </cell>
          <cell r="DS637">
            <v>0</v>
          </cell>
          <cell r="DT637">
            <v>0</v>
          </cell>
          <cell r="DU637">
            <v>0</v>
          </cell>
          <cell r="DV637">
            <v>0</v>
          </cell>
          <cell r="DW637">
            <v>0</v>
          </cell>
          <cell r="DX637">
            <v>0</v>
          </cell>
          <cell r="DY637">
            <v>0</v>
          </cell>
          <cell r="DZ637">
            <v>0</v>
          </cell>
          <cell r="EA637">
            <v>0</v>
          </cell>
          <cell r="EB637">
            <v>0</v>
          </cell>
          <cell r="EC637">
            <v>0</v>
          </cell>
          <cell r="ED637">
            <v>0</v>
          </cell>
        </row>
        <row r="638"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  <cell r="BZ638">
            <v>0</v>
          </cell>
          <cell r="CA638">
            <v>0</v>
          </cell>
          <cell r="CB638">
            <v>0</v>
          </cell>
          <cell r="CC638">
            <v>0</v>
          </cell>
          <cell r="CD638">
            <v>0</v>
          </cell>
          <cell r="CE638">
            <v>0</v>
          </cell>
          <cell r="CF638">
            <v>0</v>
          </cell>
          <cell r="CG638">
            <v>0</v>
          </cell>
          <cell r="CH638">
            <v>0</v>
          </cell>
          <cell r="CI638">
            <v>0</v>
          </cell>
          <cell r="CJ638">
            <v>0</v>
          </cell>
          <cell r="CK638">
            <v>0</v>
          </cell>
          <cell r="CL638">
            <v>0</v>
          </cell>
          <cell r="CM638">
            <v>0</v>
          </cell>
          <cell r="CN638">
            <v>0</v>
          </cell>
          <cell r="CO638">
            <v>0</v>
          </cell>
          <cell r="CP638">
            <v>0</v>
          </cell>
          <cell r="CQ638">
            <v>0</v>
          </cell>
          <cell r="CR638">
            <v>0</v>
          </cell>
          <cell r="CS638">
            <v>0</v>
          </cell>
          <cell r="CT638">
            <v>0</v>
          </cell>
          <cell r="CU638">
            <v>0</v>
          </cell>
          <cell r="CV638">
            <v>0</v>
          </cell>
          <cell r="CW638">
            <v>0</v>
          </cell>
          <cell r="CX638">
            <v>0</v>
          </cell>
          <cell r="CY638">
            <v>0</v>
          </cell>
          <cell r="CZ638">
            <v>0</v>
          </cell>
          <cell r="DA638">
            <v>0</v>
          </cell>
          <cell r="DB638">
            <v>0</v>
          </cell>
          <cell r="DC638">
            <v>0</v>
          </cell>
          <cell r="DD638">
            <v>0</v>
          </cell>
          <cell r="DE638">
            <v>0</v>
          </cell>
          <cell r="DF638">
            <v>0</v>
          </cell>
          <cell r="DG638">
            <v>0</v>
          </cell>
          <cell r="DH638">
            <v>0</v>
          </cell>
          <cell r="DI638">
            <v>0</v>
          </cell>
          <cell r="DJ638">
            <v>0</v>
          </cell>
          <cell r="DK638">
            <v>0</v>
          </cell>
          <cell r="DL638">
            <v>0</v>
          </cell>
          <cell r="DM638">
            <v>0</v>
          </cell>
          <cell r="DN638">
            <v>0</v>
          </cell>
          <cell r="DO638">
            <v>0</v>
          </cell>
          <cell r="DP638">
            <v>0</v>
          </cell>
          <cell r="DQ638">
            <v>0</v>
          </cell>
          <cell r="DR638">
            <v>0</v>
          </cell>
          <cell r="DS638">
            <v>0</v>
          </cell>
          <cell r="DT638">
            <v>0</v>
          </cell>
          <cell r="DU638">
            <v>0</v>
          </cell>
          <cell r="DV638">
            <v>0</v>
          </cell>
          <cell r="DW638">
            <v>0</v>
          </cell>
          <cell r="DX638">
            <v>0</v>
          </cell>
          <cell r="DY638">
            <v>0</v>
          </cell>
          <cell r="DZ638">
            <v>0</v>
          </cell>
          <cell r="EA638">
            <v>0</v>
          </cell>
          <cell r="EB638">
            <v>0</v>
          </cell>
          <cell r="EC638">
            <v>0</v>
          </cell>
          <cell r="ED638">
            <v>0</v>
          </cell>
        </row>
        <row r="639">
          <cell r="F639">
            <v>-0.20982400000139023</v>
          </cell>
          <cell r="G639">
            <v>-0.46038300000145682</v>
          </cell>
          <cell r="H639">
            <v>4.9331999998685205E-2</v>
          </cell>
          <cell r="I639">
            <v>0.35358000000087486</v>
          </cell>
          <cell r="J639">
            <v>0.47575399999914225</v>
          </cell>
          <cell r="K639">
            <v>-1.9989819999973406</v>
          </cell>
          <cell r="L639">
            <v>4.5577180000036606</v>
          </cell>
          <cell r="M639">
            <v>12.283727999994881</v>
          </cell>
          <cell r="N639">
            <v>-0.82461400000465801</v>
          </cell>
          <cell r="O639">
            <v>0.48085900000296533</v>
          </cell>
          <cell r="P639">
            <v>1.5790000001288718E-2</v>
          </cell>
          <cell r="Q639">
            <v>3.3888000001752516E-2</v>
          </cell>
          <cell r="R639">
            <v>-58.474186000006739</v>
          </cell>
          <cell r="S639">
            <v>3.5049650000000838</v>
          </cell>
          <cell r="T639">
            <v>0.27600299999903655</v>
          </cell>
          <cell r="U639">
            <v>-0.39160400000037043</v>
          </cell>
          <cell r="V639">
            <v>0.20185999999739579</v>
          </cell>
          <cell r="W639">
            <v>0.64507999999841559</v>
          </cell>
          <cell r="X639">
            <v>-3.4753899999996065</v>
          </cell>
          <cell r="Y639">
            <v>-5.3844180000014603</v>
          </cell>
          <cell r="Z639">
            <v>-60.891043999989051</v>
          </cell>
          <cell r="AA639">
            <v>-3.3291380000009667</v>
          </cell>
          <cell r="AB639">
            <v>9.0221660000024713</v>
          </cell>
          <cell r="AC639">
            <v>1.1575819999998203</v>
          </cell>
          <cell r="AD639">
            <v>0.18975199999840697</v>
          </cell>
          <cell r="AE639">
            <v>-35.002341000013985</v>
          </cell>
          <cell r="AF639">
            <v>-8.0254500000010012</v>
          </cell>
          <cell r="AG639">
            <v>-1.0036399999989953</v>
          </cell>
          <cell r="AH639">
            <v>7.6856609999995271</v>
          </cell>
          <cell r="AI639">
            <v>1.9961739999998827</v>
          </cell>
          <cell r="AJ639">
            <v>1.6088999999992666</v>
          </cell>
          <cell r="AK639">
            <v>-1.4432589999996708</v>
          </cell>
          <cell r="AL639">
            <v>-18.374340999995184</v>
          </cell>
          <cell r="AM639">
            <v>-26.471923000004608</v>
          </cell>
          <cell r="AN639">
            <v>4.7525000000023283</v>
          </cell>
          <cell r="AO639">
            <v>-7.1723960000017541</v>
          </cell>
          <cell r="AP639">
            <v>2.556484000000637</v>
          </cell>
          <cell r="AQ639">
            <v>8.8889490000001388</v>
          </cell>
          <cell r="AR639">
            <v>-38.526729999983218</v>
          </cell>
          <cell r="AS639">
            <v>-6.1032340000019758</v>
          </cell>
          <cell r="AT639">
            <v>-4.8183289999979024</v>
          </cell>
          <cell r="AU639">
            <v>0.1627200000002631</v>
          </cell>
          <cell r="AV639">
            <v>-2.4548959999992803</v>
          </cell>
          <cell r="AW639">
            <v>0.1713850000014645</v>
          </cell>
          <cell r="AX639">
            <v>0.13699600000109058</v>
          </cell>
          <cell r="AY639">
            <v>-10.903216000006068</v>
          </cell>
          <cell r="AZ639">
            <v>-9.9934429999993881</v>
          </cell>
          <cell r="BA639">
            <v>0.17092699999921024</v>
          </cell>
          <cell r="BB639">
            <v>-9.5586229999971692</v>
          </cell>
          <cell r="BC639">
            <v>4.607852000001003</v>
          </cell>
          <cell r="BD639">
            <v>5.5131000000983477E-2</v>
          </cell>
          <cell r="BE639">
            <v>-39.878998999949545</v>
          </cell>
          <cell r="BF639">
            <v>-0.36505900000338443</v>
          </cell>
          <cell r="BG639">
            <v>-0.20241599999644677</v>
          </cell>
          <cell r="BH639">
            <v>0.27397000000019034</v>
          </cell>
          <cell r="BI639">
            <v>8.5401000000274507E-2</v>
          </cell>
          <cell r="BJ639">
            <v>4.4213999997737119E-2</v>
          </cell>
          <cell r="BK639">
            <v>-5.4983050000009825</v>
          </cell>
          <cell r="BL639">
            <v>-2.9587230000033742</v>
          </cell>
          <cell r="BM639">
            <v>-27.509490999989794</v>
          </cell>
          <cell r="BN639">
            <v>0.25041999999666587</v>
          </cell>
          <cell r="BO639">
            <v>-3.895289000000048</v>
          </cell>
          <cell r="BP639">
            <v>4.4185600000018894</v>
          </cell>
          <cell r="BQ639">
            <v>-4.5222810000013851</v>
          </cell>
          <cell r="BR639">
            <v>-28.949439999996684</v>
          </cell>
          <cell r="BS639">
            <v>4.2749000000185333E-2</v>
          </cell>
          <cell r="BT639">
            <v>0.14934799999900861</v>
          </cell>
          <cell r="BU639">
            <v>0.42030100000010862</v>
          </cell>
          <cell r="BV639">
            <v>-4.4293240000006335</v>
          </cell>
          <cell r="BW639">
            <v>3.4878999998909421E-2</v>
          </cell>
          <cell r="BX639">
            <v>14.88153500000044</v>
          </cell>
          <cell r="BY639">
            <v>-24.508282999995572</v>
          </cell>
          <cell r="BZ639">
            <v>-14.424863000007463</v>
          </cell>
          <cell r="CA639">
            <v>4.9450839999990421</v>
          </cell>
          <cell r="CB639">
            <v>4.0127180000054068</v>
          </cell>
          <cell r="CC639">
            <v>-1.4707970000017667</v>
          </cell>
          <cell r="CD639">
            <v>-8.6027870000034454</v>
          </cell>
          <cell r="CE639">
            <v>-24.223553000018001</v>
          </cell>
          <cell r="CF639">
            <v>-0.6417619999992894</v>
          </cell>
          <cell r="CG639">
            <v>-6.287000000156695E-3</v>
          </cell>
          <cell r="CH639">
            <v>-0.74554999999963911</v>
          </cell>
          <cell r="CI639">
            <v>-4.8863080000010086</v>
          </cell>
          <cell r="CJ639">
            <v>2.9990000002726447E-2</v>
          </cell>
          <cell r="CK639">
            <v>0.20913999999902444</v>
          </cell>
          <cell r="CL639">
            <v>-16.233647000000929</v>
          </cell>
          <cell r="CM639">
            <v>-16.269484000004013</v>
          </cell>
          <cell r="CN639">
            <v>-3.6933150000040769</v>
          </cell>
          <cell r="CO639">
            <v>-0.34097299999848474</v>
          </cell>
          <cell r="CP639">
            <v>13.760714000000007</v>
          </cell>
          <cell r="CQ639">
            <v>4.5939289999987523</v>
          </cell>
          <cell r="CR639">
            <v>-50.77688199991826</v>
          </cell>
          <cell r="CS639">
            <v>-1.796809999999823</v>
          </cell>
          <cell r="CT639">
            <v>0.31336499999815715</v>
          </cell>
          <cell r="CU639">
            <v>-2.1328699999994569</v>
          </cell>
          <cell r="CV639">
            <v>7.7487260000016249</v>
          </cell>
          <cell r="CW639">
            <v>0.53714299999774084</v>
          </cell>
          <cell r="CX639">
            <v>14.47836400000233</v>
          </cell>
          <cell r="CY639">
            <v>-24.809030000003986</v>
          </cell>
          <cell r="CZ639">
            <v>-27.602868000001763</v>
          </cell>
          <cell r="DA639">
            <v>-2.9326959999962128</v>
          </cell>
          <cell r="DB639">
            <v>-1.7288450000014564</v>
          </cell>
          <cell r="DC639">
            <v>-7.1041999999979453</v>
          </cell>
          <cell r="DD639">
            <v>-5.7471610000029614</v>
          </cell>
          <cell r="DE639">
            <v>-92.345579000015277</v>
          </cell>
          <cell r="DF639">
            <v>0.56065799999851151</v>
          </cell>
          <cell r="DG639">
            <v>0.64341499999864027</v>
          </cell>
          <cell r="DH639">
            <v>0.7657790000012028</v>
          </cell>
          <cell r="DI639">
            <v>2.9083559999999125</v>
          </cell>
          <cell r="DJ639">
            <v>0.16574000000036904</v>
          </cell>
          <cell r="DK639">
            <v>2.0701370000024326</v>
          </cell>
          <cell r="DL639">
            <v>-75.594244000007166</v>
          </cell>
          <cell r="DM639">
            <v>-42.338743999993312</v>
          </cell>
          <cell r="DN639">
            <v>16.824383000002854</v>
          </cell>
          <cell r="DO639">
            <v>1.4261099999966973</v>
          </cell>
          <cell r="DP639">
            <v>0.82074199999988195</v>
          </cell>
          <cell r="DQ639">
            <v>-0.59791100000074948</v>
          </cell>
          <cell r="DR639">
            <v>0</v>
          </cell>
          <cell r="DS639">
            <v>0</v>
          </cell>
          <cell r="DT639">
            <v>0</v>
          </cell>
          <cell r="DU639">
            <v>0</v>
          </cell>
          <cell r="DV639">
            <v>0</v>
          </cell>
          <cell r="DW639">
            <v>0</v>
          </cell>
          <cell r="DX639">
            <v>0</v>
          </cell>
          <cell r="DY639">
            <v>0</v>
          </cell>
          <cell r="DZ639">
            <v>0</v>
          </cell>
          <cell r="EA639">
            <v>0</v>
          </cell>
          <cell r="EB639">
            <v>0</v>
          </cell>
          <cell r="EC639">
            <v>0</v>
          </cell>
          <cell r="ED639">
            <v>0</v>
          </cell>
        </row>
        <row r="640">
          <cell r="F640">
            <v>1.9689190000026429</v>
          </cell>
          <cell r="G640">
            <v>2.9416849999979604</v>
          </cell>
          <cell r="H640">
            <v>-7.984098000000813</v>
          </cell>
          <cell r="I640">
            <v>1.6282799999989948</v>
          </cell>
          <cell r="J640">
            <v>1.0755920000010519</v>
          </cell>
          <cell r="K640">
            <v>-17.040705999999773</v>
          </cell>
          <cell r="L640">
            <v>-4.2840510000023642</v>
          </cell>
          <cell r="M640">
            <v>4.9740259999962291</v>
          </cell>
          <cell r="N640">
            <v>11.319430000003194</v>
          </cell>
          <cell r="O640">
            <v>4.2821679999979096</v>
          </cell>
          <cell r="P640">
            <v>4.6199999997043051E-2</v>
          </cell>
          <cell r="Q640">
            <v>-3.874431000000186</v>
          </cell>
          <cell r="R640">
            <v>-34.111418000014964</v>
          </cell>
          <cell r="S640">
            <v>8.6144000000786036E-2</v>
          </cell>
          <cell r="T640">
            <v>56.466366000000562</v>
          </cell>
          <cell r="U640">
            <v>3.3251769999988028</v>
          </cell>
          <cell r="V640">
            <v>-0.89863299999706214</v>
          </cell>
          <cell r="W640">
            <v>-1.6994899999990594</v>
          </cell>
          <cell r="X640">
            <v>-3.5200960000001942</v>
          </cell>
          <cell r="Y640">
            <v>-28.061228999999003</v>
          </cell>
          <cell r="Z640">
            <v>-51.716757000001962</v>
          </cell>
          <cell r="AA640">
            <v>-2.7822920000035083</v>
          </cell>
          <cell r="AB640">
            <v>-8.5465800000019954</v>
          </cell>
          <cell r="AC640">
            <v>2.1269659999998112</v>
          </cell>
          <cell r="AD640">
            <v>1.1090059999987716</v>
          </cell>
          <cell r="AE640">
            <v>105.27192199998535</v>
          </cell>
          <cell r="AF640">
            <v>-16.089678999996977</v>
          </cell>
          <cell r="AG640">
            <v>101.75518000000011</v>
          </cell>
          <cell r="AH640">
            <v>1.8289480000021285</v>
          </cell>
          <cell r="AI640">
            <v>1.2728260000003502</v>
          </cell>
          <cell r="AJ640">
            <v>0.58434999999735737</v>
          </cell>
          <cell r="AK640">
            <v>2.6436499999981606</v>
          </cell>
          <cell r="AL640">
            <v>-1.6476200000033714</v>
          </cell>
          <cell r="AM640">
            <v>-18.895512000002782</v>
          </cell>
          <cell r="AN640">
            <v>14.591392000002088</v>
          </cell>
          <cell r="AO640">
            <v>5.7005710000012186</v>
          </cell>
          <cell r="AP640">
            <v>0.57963500000187196</v>
          </cell>
          <cell r="AQ640">
            <v>12.948180999999749</v>
          </cell>
          <cell r="AR640">
            <v>-17.565130000002682</v>
          </cell>
          <cell r="AS640">
            <v>-0.28755800000362797</v>
          </cell>
          <cell r="AT640">
            <v>0.20466399999713758</v>
          </cell>
          <cell r="AU640">
            <v>-0.74724499999865657</v>
          </cell>
          <cell r="AV640">
            <v>6.4247189999987313</v>
          </cell>
          <cell r="AW640">
            <v>2.9500000000552973E-2</v>
          </cell>
          <cell r="AX640">
            <v>-10.398307000003115</v>
          </cell>
          <cell r="AY640">
            <v>1.9514510000008158</v>
          </cell>
          <cell r="AZ640">
            <v>-20.6322380000056</v>
          </cell>
          <cell r="BA640">
            <v>8.7334499999997206</v>
          </cell>
          <cell r="BB640">
            <v>-3.8571030000020983</v>
          </cell>
          <cell r="BC640">
            <v>0.72833000000173342</v>
          </cell>
          <cell r="BD640">
            <v>0.28520699999717181</v>
          </cell>
          <cell r="BE640">
            <v>-158.59360799990827</v>
          </cell>
          <cell r="BF640">
            <v>2.388585000000603</v>
          </cell>
          <cell r="BG640">
            <v>-1.6139460000013059</v>
          </cell>
          <cell r="BH640">
            <v>0.98633999999947264</v>
          </cell>
          <cell r="BI640">
            <v>4.8181739999999991</v>
          </cell>
          <cell r="BJ640">
            <v>1.002399999924819E-2</v>
          </cell>
          <cell r="BK640">
            <v>3.2345209999984945</v>
          </cell>
          <cell r="BL640">
            <v>-11.690364999994927</v>
          </cell>
          <cell r="BM640">
            <v>-162.92750299999898</v>
          </cell>
          <cell r="BN640">
            <v>1.2222440000041388</v>
          </cell>
          <cell r="BO640">
            <v>5.3469020000011369</v>
          </cell>
          <cell r="BP640">
            <v>0.56423999999969965</v>
          </cell>
          <cell r="BQ640">
            <v>-0.93282399999952759</v>
          </cell>
          <cell r="BR640">
            <v>-37.469265000079758</v>
          </cell>
          <cell r="BS640">
            <v>-0.23420600000099512</v>
          </cell>
          <cell r="BT640">
            <v>-15.339710000000196</v>
          </cell>
          <cell r="BU640">
            <v>0.63533800000004703</v>
          </cell>
          <cell r="BV640">
            <v>-0.83121000000028289</v>
          </cell>
          <cell r="BW640">
            <v>0.37502599999788799</v>
          </cell>
          <cell r="BX640">
            <v>-0.34633999999641674</v>
          </cell>
          <cell r="BY640">
            <v>-18.076915000005101</v>
          </cell>
          <cell r="BZ640">
            <v>11.320917999997619</v>
          </cell>
          <cell r="CA640">
            <v>-6.9195859999963432</v>
          </cell>
          <cell r="CB640">
            <v>-3.7317500000062864</v>
          </cell>
          <cell r="CC640">
            <v>0.24720399999932852</v>
          </cell>
          <cell r="CD640">
            <v>-4.5680339999998978</v>
          </cell>
          <cell r="CE640">
            <v>-46.593942999956198</v>
          </cell>
          <cell r="CF640">
            <v>-0.26132599999982631</v>
          </cell>
          <cell r="CG640">
            <v>0.40865100000155508</v>
          </cell>
          <cell r="CH640">
            <v>-0.48972000000139815</v>
          </cell>
          <cell r="CI640">
            <v>-0.58179000000018277</v>
          </cell>
          <cell r="CJ640">
            <v>4.0923999997175997E-2</v>
          </cell>
          <cell r="CK640">
            <v>-6.3267159999959404</v>
          </cell>
          <cell r="CL640">
            <v>-29.342249000001175</v>
          </cell>
          <cell r="CM640">
            <v>-36.47682499999064</v>
          </cell>
          <cell r="CN640">
            <v>0.22747199999867007</v>
          </cell>
          <cell r="CO640">
            <v>30.445373000002292</v>
          </cell>
          <cell r="CP640">
            <v>0.22456500000043889</v>
          </cell>
          <cell r="CQ640">
            <v>-4.4623019999999087</v>
          </cell>
          <cell r="CR640">
            <v>-12.505829000088852</v>
          </cell>
          <cell r="CS640">
            <v>-7.404779000000417</v>
          </cell>
          <cell r="CT640">
            <v>-0.51717700000153854</v>
          </cell>
          <cell r="CU640">
            <v>-26.594197000002168</v>
          </cell>
          <cell r="CV640">
            <v>23.226000999999087</v>
          </cell>
          <cell r="CW640">
            <v>-4.1853000002447516E-2</v>
          </cell>
          <cell r="CX640">
            <v>8.1467150000025867</v>
          </cell>
          <cell r="CY640">
            <v>6.9745330000005197</v>
          </cell>
          <cell r="CZ640">
            <v>-27.272645999997621</v>
          </cell>
          <cell r="DA640">
            <v>1.9637799999982235</v>
          </cell>
          <cell r="DB640">
            <v>1.5708559999984573</v>
          </cell>
          <cell r="DC640">
            <v>-0.11921100000108709</v>
          </cell>
          <cell r="DD640">
            <v>7.5621490000012273</v>
          </cell>
          <cell r="DE640">
            <v>38.056529999885242</v>
          </cell>
          <cell r="DF640">
            <v>4.5984609999977692</v>
          </cell>
          <cell r="DG640">
            <v>-5.6423999998514773E-2</v>
          </cell>
          <cell r="DH640">
            <v>102.79427000000214</v>
          </cell>
          <cell r="DI640">
            <v>1.3892290000003413</v>
          </cell>
          <cell r="DJ640">
            <v>2.5625600000021223</v>
          </cell>
          <cell r="DK640">
            <v>8.9394590000010794</v>
          </cell>
          <cell r="DL640">
            <v>-32.033632000006037</v>
          </cell>
          <cell r="DM640">
            <v>-57.419645999994827</v>
          </cell>
          <cell r="DN640">
            <v>3.9474740000005113</v>
          </cell>
          <cell r="DO640">
            <v>2.2505379999965953</v>
          </cell>
          <cell r="DP640">
            <v>1.0236249999979918</v>
          </cell>
          <cell r="DQ640">
            <v>6.0615999998844927E-2</v>
          </cell>
          <cell r="DR640">
            <v>0</v>
          </cell>
          <cell r="DS640">
            <v>0</v>
          </cell>
          <cell r="DT640">
            <v>0</v>
          </cell>
          <cell r="DU640">
            <v>0</v>
          </cell>
          <cell r="DV640">
            <v>0</v>
          </cell>
          <cell r="DW640">
            <v>0</v>
          </cell>
          <cell r="DX640">
            <v>0</v>
          </cell>
          <cell r="DY640">
            <v>0</v>
          </cell>
          <cell r="DZ640">
            <v>0</v>
          </cell>
          <cell r="EA640">
            <v>0</v>
          </cell>
          <cell r="EB640">
            <v>0</v>
          </cell>
          <cell r="EC640">
            <v>0</v>
          </cell>
          <cell r="ED640">
            <v>0</v>
          </cell>
        </row>
        <row r="641">
          <cell r="F641">
            <v>0.24299099999916507</v>
          </cell>
          <cell r="G641">
            <v>0.87235000000146101</v>
          </cell>
          <cell r="H641">
            <v>-5.3036399999982677</v>
          </cell>
          <cell r="I641">
            <v>12.298505000000659</v>
          </cell>
          <cell r="J641">
            <v>1.3050199999997858</v>
          </cell>
          <cell r="K641">
            <v>4.9646209999991697</v>
          </cell>
          <cell r="L641">
            <v>9.2753150000062305</v>
          </cell>
          <cell r="M641">
            <v>-25.81392099999357</v>
          </cell>
          <cell r="N641">
            <v>-13.547590999995009</v>
          </cell>
          <cell r="O641">
            <v>1.5050600000031409</v>
          </cell>
          <cell r="P641">
            <v>0</v>
          </cell>
          <cell r="Q641">
            <v>-3.0380870000008144</v>
          </cell>
          <cell r="R641">
            <v>-120.24639199994272</v>
          </cell>
          <cell r="S641">
            <v>0.32647999999971944</v>
          </cell>
          <cell r="T641">
            <v>-50.276981000002706</v>
          </cell>
          <cell r="U641">
            <v>6.2243300000009185</v>
          </cell>
          <cell r="V641">
            <v>-18.658014000000549</v>
          </cell>
          <cell r="W641">
            <v>0.62259500000072876</v>
          </cell>
          <cell r="X641">
            <v>-3.1508849999954691</v>
          </cell>
          <cell r="Y641">
            <v>-32.468423999991501</v>
          </cell>
          <cell r="Z641">
            <v>-27.250295999998343</v>
          </cell>
          <cell r="AA641">
            <v>-4.3592889999999898</v>
          </cell>
          <cell r="AB641">
            <v>6.717384999996284</v>
          </cell>
          <cell r="AC641">
            <v>-3.4316099999996368</v>
          </cell>
          <cell r="AD641">
            <v>5.4583170000005339</v>
          </cell>
          <cell r="AE641">
            <v>-186.8978819999611</v>
          </cell>
          <cell r="AF641">
            <v>8.8072549999997136</v>
          </cell>
          <cell r="AG641">
            <v>-106.35945999999967</v>
          </cell>
          <cell r="AH641">
            <v>0.56992999999783933</v>
          </cell>
          <cell r="AI641">
            <v>0.37661599999773898</v>
          </cell>
          <cell r="AJ641">
            <v>0</v>
          </cell>
          <cell r="AK641">
            <v>-9.2739910000018426</v>
          </cell>
          <cell r="AL641">
            <v>-47.234561999997823</v>
          </cell>
          <cell r="AM641">
            <v>-10.848247999994783</v>
          </cell>
          <cell r="AN641">
            <v>0.9551629999987199</v>
          </cell>
          <cell r="AO641">
            <v>-16.40268400000059</v>
          </cell>
          <cell r="AP641">
            <v>1.2353860000002896</v>
          </cell>
          <cell r="AQ641">
            <v>-8.7232869999970717</v>
          </cell>
          <cell r="AR641">
            <v>-46.950548999942839</v>
          </cell>
          <cell r="AS641">
            <v>-16.512539000003017</v>
          </cell>
          <cell r="AT641">
            <v>-14.564321999998356</v>
          </cell>
          <cell r="AU641">
            <v>12.89419099999941</v>
          </cell>
          <cell r="AV641">
            <v>-1.6013139999995474</v>
          </cell>
          <cell r="AW641">
            <v>-4.2158059999965189</v>
          </cell>
          <cell r="AX641">
            <v>9.0818130000043311</v>
          </cell>
          <cell r="AY641">
            <v>-15.824184000004607</v>
          </cell>
          <cell r="AZ641">
            <v>-20.35642499999085</v>
          </cell>
          <cell r="BA641">
            <v>8.9976629999946454</v>
          </cell>
          <cell r="BB641">
            <v>-3.4147439999942435</v>
          </cell>
          <cell r="BC641">
            <v>-4.0258380000013858</v>
          </cell>
          <cell r="BD641">
            <v>2.5909560000000056</v>
          </cell>
          <cell r="BE641">
            <v>70.075206999958027</v>
          </cell>
          <cell r="BF641">
            <v>0.78299500000139233</v>
          </cell>
          <cell r="BG641">
            <v>-0.30671499999880325</v>
          </cell>
          <cell r="BH641">
            <v>-6.7287580000011076</v>
          </cell>
          <cell r="BI641">
            <v>1.0292039999985718</v>
          </cell>
          <cell r="BJ641">
            <v>-4.0884079999996175</v>
          </cell>
          <cell r="BK641">
            <v>-4.3076250000012806</v>
          </cell>
          <cell r="BL641">
            <v>-13.355532000001404</v>
          </cell>
          <cell r="BM641">
            <v>101.60887500000536</v>
          </cell>
          <cell r="BN641">
            <v>-1.018487000001187</v>
          </cell>
          <cell r="BO641">
            <v>16.154475999999704</v>
          </cell>
          <cell r="BP641">
            <v>-4.0870389999981853</v>
          </cell>
          <cell r="BQ641">
            <v>-15.607779000001756</v>
          </cell>
          <cell r="BR641">
            <v>-46.105190000031143</v>
          </cell>
          <cell r="BS641">
            <v>-4.1648759999989124</v>
          </cell>
          <cell r="BT641">
            <v>11.068810999997368</v>
          </cell>
          <cell r="BU641">
            <v>-8.0652730000001611</v>
          </cell>
          <cell r="BV641">
            <v>5.7282489999997779</v>
          </cell>
          <cell r="BW641">
            <v>0.34116100000028382</v>
          </cell>
          <cell r="BX641">
            <v>3.0050059999994119</v>
          </cell>
          <cell r="BY641">
            <v>-3.9102459999994608</v>
          </cell>
          <cell r="BZ641">
            <v>-38.482317000001785</v>
          </cell>
          <cell r="CA641">
            <v>-9.2584650000062538</v>
          </cell>
          <cell r="CB641">
            <v>-2.6313789999985602</v>
          </cell>
          <cell r="CC641">
            <v>-5.893887000005634</v>
          </cell>
          <cell r="CD641">
            <v>6.158025999997335</v>
          </cell>
          <cell r="CE641">
            <v>-81.997414999932516</v>
          </cell>
          <cell r="CF641">
            <v>-23.299098999999842</v>
          </cell>
          <cell r="CG641">
            <v>-7.1690949999974691</v>
          </cell>
          <cell r="CH641">
            <v>-6.1169079999999667</v>
          </cell>
          <cell r="CI641">
            <v>3.0238859999990382</v>
          </cell>
          <cell r="CJ641">
            <v>0.87340899999981048</v>
          </cell>
          <cell r="CK641">
            <v>-11.033268999999564</v>
          </cell>
          <cell r="CL641">
            <v>-6.629146999999648</v>
          </cell>
          <cell r="CM641">
            <v>-60.758444999999483</v>
          </cell>
          <cell r="CN641">
            <v>3.830934999998135</v>
          </cell>
          <cell r="CO641">
            <v>16.971569000001182</v>
          </cell>
          <cell r="CP641">
            <v>13.181844000002457</v>
          </cell>
          <cell r="CQ641">
            <v>-4.8730950000026496</v>
          </cell>
          <cell r="CR641">
            <v>-82.550030999991577</v>
          </cell>
          <cell r="CS641">
            <v>-7.640133999997488</v>
          </cell>
          <cell r="CT641">
            <v>1.0108660000005329</v>
          </cell>
          <cell r="CU641">
            <v>-6.1931489999988116</v>
          </cell>
          <cell r="CV641">
            <v>-0.31205000000045402</v>
          </cell>
          <cell r="CW641">
            <v>-6.9853899999980058</v>
          </cell>
          <cell r="CX641">
            <v>16.494210000004387</v>
          </cell>
          <cell r="CY641">
            <v>-38.763200000001234</v>
          </cell>
          <cell r="CZ641">
            <v>-34.741926999995485</v>
          </cell>
          <cell r="DA641">
            <v>-2.1153560000020661</v>
          </cell>
          <cell r="DB641">
            <v>1.1491569999998319</v>
          </cell>
          <cell r="DC641">
            <v>-5.2467499999984284</v>
          </cell>
          <cell r="DD641">
            <v>0.79369200000292039</v>
          </cell>
          <cell r="DE641">
            <v>-31.67722299991874</v>
          </cell>
          <cell r="DF641">
            <v>1.670298000000912</v>
          </cell>
          <cell r="DG641">
            <v>1.3475499999985914</v>
          </cell>
          <cell r="DH641">
            <v>-23.670898000000307</v>
          </cell>
          <cell r="DI641">
            <v>1.2497799999982817</v>
          </cell>
          <cell r="DJ641">
            <v>2.5926400000025751</v>
          </cell>
          <cell r="DK641">
            <v>-1.9999109999989741</v>
          </cell>
          <cell r="DL641">
            <v>-21.010477000003448</v>
          </cell>
          <cell r="DM641">
            <v>-1.5936999999976251</v>
          </cell>
          <cell r="DN641">
            <v>2.3726949999982025</v>
          </cell>
          <cell r="DO641">
            <v>5.4630840000027092</v>
          </cell>
          <cell r="DP641">
            <v>0.81493599999885191</v>
          </cell>
          <cell r="DQ641">
            <v>1.086779999997816</v>
          </cell>
          <cell r="DR641">
            <v>0</v>
          </cell>
          <cell r="DS641">
            <v>0</v>
          </cell>
          <cell r="DT641">
            <v>0</v>
          </cell>
          <cell r="DU641">
            <v>0</v>
          </cell>
          <cell r="DV641">
            <v>0</v>
          </cell>
          <cell r="DW641">
            <v>0</v>
          </cell>
          <cell r="DX641">
            <v>0</v>
          </cell>
          <cell r="DY641">
            <v>0</v>
          </cell>
          <cell r="DZ641">
            <v>0</v>
          </cell>
          <cell r="EA641">
            <v>0</v>
          </cell>
          <cell r="EB641">
            <v>0</v>
          </cell>
          <cell r="EC641">
            <v>0</v>
          </cell>
          <cell r="ED641">
            <v>0</v>
          </cell>
        </row>
        <row r="642"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  <cell r="BZ642">
            <v>0</v>
          </cell>
          <cell r="CA642">
            <v>0</v>
          </cell>
          <cell r="CB642">
            <v>0</v>
          </cell>
          <cell r="CC642">
            <v>0</v>
          </cell>
          <cell r="CD642">
            <v>0</v>
          </cell>
          <cell r="CE642">
            <v>0</v>
          </cell>
          <cell r="CF642">
            <v>0</v>
          </cell>
          <cell r="CG642">
            <v>0</v>
          </cell>
          <cell r="CH642">
            <v>0</v>
          </cell>
          <cell r="CI642">
            <v>0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P642">
            <v>0</v>
          </cell>
          <cell r="CQ642">
            <v>0</v>
          </cell>
          <cell r="CR642">
            <v>-105.26905900007114</v>
          </cell>
          <cell r="CS642">
            <v>-9.9196859999938169</v>
          </cell>
          <cell r="CT642">
            <v>-1.4892149999941466</v>
          </cell>
          <cell r="CU642">
            <v>-3.9330960000079358</v>
          </cell>
          <cell r="CV642">
            <v>-7.0053429999970831</v>
          </cell>
          <cell r="CW642">
            <v>5.9629249999998137</v>
          </cell>
          <cell r="CX642">
            <v>-1.3281760000027134</v>
          </cell>
          <cell r="CY642">
            <v>-60.171444999999949</v>
          </cell>
          <cell r="CZ642">
            <v>-39.749569999999949</v>
          </cell>
          <cell r="DA642">
            <v>23.761447000011685</v>
          </cell>
          <cell r="DB642">
            <v>-1.2232789999980014</v>
          </cell>
          <cell r="DC642">
            <v>-6.6160079999972368</v>
          </cell>
          <cell r="DD642">
            <v>-3.5576129999972181</v>
          </cell>
          <cell r="DE642">
            <v>-259.4807860001456</v>
          </cell>
          <cell r="DF642">
            <v>-5.5402540000068257</v>
          </cell>
          <cell r="DG642">
            <v>0.82195800000044983</v>
          </cell>
          <cell r="DH642">
            <v>-104.69584499999473</v>
          </cell>
          <cell r="DI642">
            <v>-3.0310570000001462</v>
          </cell>
          <cell r="DJ642">
            <v>18.876085000010789</v>
          </cell>
          <cell r="DK642">
            <v>2.0492150000063702</v>
          </cell>
          <cell r="DL642">
            <v>-64.19852499999979</v>
          </cell>
          <cell r="DM642">
            <v>-44.542058999999426</v>
          </cell>
          <cell r="DN642">
            <v>19.542175999988103</v>
          </cell>
          <cell r="DO642">
            <v>-8.2820550000033109</v>
          </cell>
          <cell r="DP642">
            <v>-92.977050000001327</v>
          </cell>
          <cell r="DQ642">
            <v>22.496624999999767</v>
          </cell>
          <cell r="DR642">
            <v>0</v>
          </cell>
          <cell r="DS642">
            <v>0</v>
          </cell>
          <cell r="DT642">
            <v>0</v>
          </cell>
          <cell r="DU642">
            <v>0</v>
          </cell>
          <cell r="DV642">
            <v>0</v>
          </cell>
          <cell r="DW642">
            <v>0</v>
          </cell>
          <cell r="DX642">
            <v>0</v>
          </cell>
          <cell r="DY642">
            <v>0</v>
          </cell>
          <cell r="DZ642">
            <v>0</v>
          </cell>
          <cell r="EA642">
            <v>0</v>
          </cell>
          <cell r="EB642">
            <v>0</v>
          </cell>
          <cell r="EC642">
            <v>0</v>
          </cell>
          <cell r="ED642">
            <v>0</v>
          </cell>
        </row>
        <row r="643"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  <cell r="BZ643">
            <v>0</v>
          </cell>
          <cell r="CA643">
            <v>0</v>
          </cell>
          <cell r="CB643">
            <v>0</v>
          </cell>
          <cell r="CC643">
            <v>0</v>
          </cell>
          <cell r="CD643">
            <v>0</v>
          </cell>
          <cell r="CE643">
            <v>0</v>
          </cell>
          <cell r="CF643">
            <v>0</v>
          </cell>
          <cell r="CG643">
            <v>0</v>
          </cell>
          <cell r="CH643">
            <v>0</v>
          </cell>
          <cell r="CI643">
            <v>0</v>
          </cell>
          <cell r="CJ643">
            <v>0</v>
          </cell>
          <cell r="CK643">
            <v>0</v>
          </cell>
          <cell r="CL643">
            <v>0</v>
          </cell>
          <cell r="CM643">
            <v>0</v>
          </cell>
          <cell r="CN643">
            <v>0</v>
          </cell>
          <cell r="CO643">
            <v>0</v>
          </cell>
          <cell r="CP643">
            <v>0</v>
          </cell>
          <cell r="CQ643">
            <v>0</v>
          </cell>
          <cell r="CR643">
            <v>-105.95328800007701</v>
          </cell>
          <cell r="CS643">
            <v>-11.278244000000996</v>
          </cell>
          <cell r="CT643">
            <v>-14.616279000008944</v>
          </cell>
          <cell r="CU643">
            <v>-15.415614999990794</v>
          </cell>
          <cell r="CV643">
            <v>-1.6508689999973285</v>
          </cell>
          <cell r="CW643">
            <v>-3.9965100000044913</v>
          </cell>
          <cell r="CX643">
            <v>-1.9778310000037891</v>
          </cell>
          <cell r="CY643">
            <v>-27.29734799999278</v>
          </cell>
          <cell r="CZ643">
            <v>-34.89140999999654</v>
          </cell>
          <cell r="DA643">
            <v>9.7934199999945122</v>
          </cell>
          <cell r="DB643">
            <v>-9.8110020000021905</v>
          </cell>
          <cell r="DC643">
            <v>8.1984590000065509</v>
          </cell>
          <cell r="DD643">
            <v>-3.010059000007459</v>
          </cell>
          <cell r="DE643">
            <v>-14.872506000101566</v>
          </cell>
          <cell r="DF643">
            <v>-10.299610999994911</v>
          </cell>
          <cell r="DG643">
            <v>-0.39241699999547563</v>
          </cell>
          <cell r="DH643">
            <v>-14.794678999998723</v>
          </cell>
          <cell r="DI643">
            <v>-4.8617539999977453</v>
          </cell>
          <cell r="DJ643">
            <v>-47.411306999994849</v>
          </cell>
          <cell r="DK643">
            <v>2.878210000009858</v>
          </cell>
          <cell r="DL643">
            <v>-22.489269000012428</v>
          </cell>
          <cell r="DM643">
            <v>1.4415739999967627</v>
          </cell>
          <cell r="DN643">
            <v>-3.6694820000120671</v>
          </cell>
          <cell r="DO643">
            <v>-9.5392619999911403</v>
          </cell>
          <cell r="DP643">
            <v>93.802414999998291</v>
          </cell>
          <cell r="DQ643">
            <v>0.46307600000000093</v>
          </cell>
          <cell r="DR643">
            <v>0</v>
          </cell>
          <cell r="DS643">
            <v>0</v>
          </cell>
          <cell r="DT643">
            <v>0</v>
          </cell>
          <cell r="DU643">
            <v>0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  <cell r="DZ643">
            <v>0</v>
          </cell>
          <cell r="EA643">
            <v>0</v>
          </cell>
          <cell r="EB643">
            <v>0</v>
          </cell>
          <cell r="EC643">
            <v>0</v>
          </cell>
          <cell r="ED643">
            <v>0</v>
          </cell>
        </row>
        <row r="644"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0</v>
          </cell>
          <cell r="BZ644">
            <v>0</v>
          </cell>
          <cell r="CA644">
            <v>0</v>
          </cell>
          <cell r="CB644">
            <v>0</v>
          </cell>
          <cell r="CC644">
            <v>0</v>
          </cell>
          <cell r="CD644">
            <v>0</v>
          </cell>
          <cell r="CE644">
            <v>0</v>
          </cell>
          <cell r="CF644">
            <v>0</v>
          </cell>
          <cell r="CG644">
            <v>0</v>
          </cell>
          <cell r="CH644">
            <v>0</v>
          </cell>
          <cell r="CI644">
            <v>0</v>
          </cell>
          <cell r="CJ644">
            <v>0</v>
          </cell>
          <cell r="CK644">
            <v>0</v>
          </cell>
          <cell r="CL644">
            <v>0</v>
          </cell>
          <cell r="CM644">
            <v>0</v>
          </cell>
          <cell r="CN644">
            <v>0</v>
          </cell>
          <cell r="CO644">
            <v>0</v>
          </cell>
          <cell r="CP644">
            <v>0</v>
          </cell>
          <cell r="CQ644">
            <v>0</v>
          </cell>
          <cell r="CR644">
            <v>17.426418999908492</v>
          </cell>
          <cell r="CS644">
            <v>-56.25696600000083</v>
          </cell>
          <cell r="CT644">
            <v>12.702949999991688</v>
          </cell>
          <cell r="CU644">
            <v>10.796776000002865</v>
          </cell>
          <cell r="CV644">
            <v>4.6023690000001807</v>
          </cell>
          <cell r="CW644">
            <v>0.88674400000309106</v>
          </cell>
          <cell r="CX644">
            <v>-4.0484690000012051</v>
          </cell>
          <cell r="CY644">
            <v>-78.348322999998345</v>
          </cell>
          <cell r="CZ644">
            <v>-52.986766000001808</v>
          </cell>
          <cell r="DA644">
            <v>3.4841539999906672</v>
          </cell>
          <cell r="DB644">
            <v>51.109664999996312</v>
          </cell>
          <cell r="DC644">
            <v>13.620934999999008</v>
          </cell>
          <cell r="DD644">
            <v>111.86334999999963</v>
          </cell>
          <cell r="DE644">
            <v>-212.47117899986915</v>
          </cell>
          <cell r="DF644">
            <v>24.734784999993281</v>
          </cell>
          <cell r="DG644">
            <v>-3.759330000000773</v>
          </cell>
          <cell r="DH644">
            <v>-11.463650000005146</v>
          </cell>
          <cell r="DI644">
            <v>-9.9429899999959162</v>
          </cell>
          <cell r="DJ644">
            <v>6.8730799999902956</v>
          </cell>
          <cell r="DK644">
            <v>-12.913390000001527</v>
          </cell>
          <cell r="DL644">
            <v>-116.92416900000535</v>
          </cell>
          <cell r="DM644">
            <v>-44.347970000002533</v>
          </cell>
          <cell r="DN644">
            <v>-11.997879999995348</v>
          </cell>
          <cell r="DO644">
            <v>-12.661815999992541</v>
          </cell>
          <cell r="DP644">
            <v>-19.29134399999748</v>
          </cell>
          <cell r="DQ644">
            <v>-0.77650499998708256</v>
          </cell>
          <cell r="DR644">
            <v>0</v>
          </cell>
          <cell r="DS644">
            <v>0</v>
          </cell>
          <cell r="DT644">
            <v>0</v>
          </cell>
          <cell r="DU644">
            <v>0</v>
          </cell>
          <cell r="DV644">
            <v>0</v>
          </cell>
          <cell r="DW644">
            <v>0</v>
          </cell>
          <cell r="DX644">
            <v>0</v>
          </cell>
          <cell r="DY644">
            <v>0</v>
          </cell>
          <cell r="DZ644">
            <v>0</v>
          </cell>
          <cell r="EA644">
            <v>0</v>
          </cell>
          <cell r="EB644">
            <v>0</v>
          </cell>
          <cell r="EC644">
            <v>0</v>
          </cell>
          <cell r="ED644">
            <v>0</v>
          </cell>
        </row>
        <row r="645"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  <cell r="BZ645">
            <v>0</v>
          </cell>
          <cell r="CA645">
            <v>0</v>
          </cell>
          <cell r="CB645">
            <v>0</v>
          </cell>
          <cell r="CC645">
            <v>0</v>
          </cell>
          <cell r="CD645">
            <v>0</v>
          </cell>
          <cell r="CE645">
            <v>0</v>
          </cell>
          <cell r="CF645">
            <v>0</v>
          </cell>
          <cell r="CG645">
            <v>0</v>
          </cell>
          <cell r="CH645">
            <v>0</v>
          </cell>
          <cell r="CI645">
            <v>0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P645">
            <v>0</v>
          </cell>
          <cell r="CQ645">
            <v>0</v>
          </cell>
          <cell r="CR645">
            <v>-119.31442599999718</v>
          </cell>
          <cell r="CS645">
            <v>74.320605999993859</v>
          </cell>
          <cell r="CT645">
            <v>-9.6329299999924842</v>
          </cell>
          <cell r="CU645">
            <v>0.15545000000565778</v>
          </cell>
          <cell r="CV645">
            <v>2.3984709999931511</v>
          </cell>
          <cell r="CW645">
            <v>1.2417259999929229</v>
          </cell>
          <cell r="CX645">
            <v>-9.8997459999955026</v>
          </cell>
          <cell r="CY645">
            <v>-74.897809999994934</v>
          </cell>
          <cell r="CZ645">
            <v>-8.1179439999978058</v>
          </cell>
          <cell r="DA645">
            <v>11.994173999992199</v>
          </cell>
          <cell r="DB645">
            <v>12.531223999991198</v>
          </cell>
          <cell r="DC645">
            <v>-2.0877459999901475</v>
          </cell>
          <cell r="DD645">
            <v>-117.3199009999953</v>
          </cell>
          <cell r="DE645">
            <v>-172.8139239999</v>
          </cell>
          <cell r="DF645">
            <v>-0.84095600000000559</v>
          </cell>
          <cell r="DG645">
            <v>-1.7603300000046147</v>
          </cell>
          <cell r="DH645">
            <v>-48.65572599999723</v>
          </cell>
          <cell r="DI645">
            <v>-5.9195639999961713</v>
          </cell>
          <cell r="DJ645">
            <v>1.931060000002617</v>
          </cell>
          <cell r="DK645">
            <v>3.0838440000079572</v>
          </cell>
          <cell r="DL645">
            <v>-14.740867000000435</v>
          </cell>
          <cell r="DM645">
            <v>-55.053574999998091</v>
          </cell>
          <cell r="DN645">
            <v>-4.9803799999936018</v>
          </cell>
          <cell r="DO645">
            <v>-20.921805000005406</v>
          </cell>
          <cell r="DP645">
            <v>-1.1052900000067893</v>
          </cell>
          <cell r="DQ645">
            <v>-23.850334999995539</v>
          </cell>
          <cell r="DR645">
            <v>0</v>
          </cell>
          <cell r="DS645">
            <v>0</v>
          </cell>
          <cell r="DT645">
            <v>0</v>
          </cell>
          <cell r="DU645">
            <v>0</v>
          </cell>
          <cell r="DV645">
            <v>0</v>
          </cell>
          <cell r="DW645">
            <v>0</v>
          </cell>
          <cell r="DX645">
            <v>0</v>
          </cell>
          <cell r="DY645">
            <v>0</v>
          </cell>
          <cell r="DZ645">
            <v>0</v>
          </cell>
          <cell r="EA645">
            <v>0</v>
          </cell>
          <cell r="EB645">
            <v>0</v>
          </cell>
          <cell r="EC645">
            <v>0</v>
          </cell>
          <cell r="ED645">
            <v>0</v>
          </cell>
        </row>
        <row r="646"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  <cell r="BZ646">
            <v>0</v>
          </cell>
          <cell r="CA646">
            <v>0</v>
          </cell>
          <cell r="CB646">
            <v>0</v>
          </cell>
          <cell r="CC646">
            <v>0</v>
          </cell>
          <cell r="CD646">
            <v>0</v>
          </cell>
          <cell r="CE646">
            <v>0</v>
          </cell>
          <cell r="CF646">
            <v>0</v>
          </cell>
          <cell r="CG646">
            <v>0</v>
          </cell>
          <cell r="CH646">
            <v>0</v>
          </cell>
          <cell r="CI646">
            <v>0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P646">
            <v>0</v>
          </cell>
          <cell r="CQ646">
            <v>0</v>
          </cell>
          <cell r="CR646">
            <v>-704.15371200023219</v>
          </cell>
          <cell r="CS646">
            <v>-76.509022499987623</v>
          </cell>
          <cell r="CT646">
            <v>-28.01575799996499</v>
          </cell>
          <cell r="CU646">
            <v>-68.508521999989171</v>
          </cell>
          <cell r="CV646">
            <v>-22.354805000009947</v>
          </cell>
          <cell r="CW646">
            <v>-40.321270000000368</v>
          </cell>
          <cell r="CX646">
            <v>-65.509888000000501</v>
          </cell>
          <cell r="CY646">
            <v>-68.530689999926835</v>
          </cell>
          <cell r="CZ646">
            <v>-132.79186150006717</v>
          </cell>
          <cell r="DA646">
            <v>-164.73305999999866</v>
          </cell>
          <cell r="DB646">
            <v>-18.133923000015784</v>
          </cell>
          <cell r="DC646">
            <v>-20.107704999973066</v>
          </cell>
          <cell r="DD646">
            <v>1.3627930000075139</v>
          </cell>
          <cell r="DE646">
            <v>-638.50588099937886</v>
          </cell>
          <cell r="DF646">
            <v>-84.177660999994259</v>
          </cell>
          <cell r="DG646">
            <v>15.864166999992449</v>
          </cell>
          <cell r="DH646">
            <v>-24.003082000010181</v>
          </cell>
          <cell r="DI646">
            <v>-26.421958999999333</v>
          </cell>
          <cell r="DJ646">
            <v>-39.430510000005597</v>
          </cell>
          <cell r="DK646">
            <v>-86.929546999977902</v>
          </cell>
          <cell r="DL646">
            <v>-107.73765299998922</v>
          </cell>
          <cell r="DM646">
            <v>-150.50808900000993</v>
          </cell>
          <cell r="DN646">
            <v>-76.487916000012774</v>
          </cell>
          <cell r="DO646">
            <v>-33.319279000017559</v>
          </cell>
          <cell r="DP646">
            <v>-3.2780739999725483</v>
          </cell>
          <cell r="DQ646">
            <v>-22.076278000022285</v>
          </cell>
          <cell r="DR646">
            <v>0</v>
          </cell>
          <cell r="DS646">
            <v>0</v>
          </cell>
          <cell r="DT646">
            <v>0</v>
          </cell>
          <cell r="DU646">
            <v>0</v>
          </cell>
          <cell r="DV646">
            <v>0</v>
          </cell>
          <cell r="DW646">
            <v>0</v>
          </cell>
          <cell r="DX646">
            <v>0</v>
          </cell>
          <cell r="DY646">
            <v>0</v>
          </cell>
          <cell r="DZ646">
            <v>0</v>
          </cell>
          <cell r="EA646">
            <v>0</v>
          </cell>
          <cell r="EB646">
            <v>0</v>
          </cell>
          <cell r="EC646">
            <v>0</v>
          </cell>
          <cell r="ED646">
            <v>0</v>
          </cell>
        </row>
        <row r="647">
          <cell r="F647">
            <v>-155.45850369999243</v>
          </cell>
          <cell r="G647">
            <v>-126.54575069999555</v>
          </cell>
          <cell r="H647">
            <v>-64.564346999992267</v>
          </cell>
          <cell r="I647">
            <v>-260.67242999999144</v>
          </cell>
          <cell r="J647">
            <v>468.42726500000572</v>
          </cell>
          <cell r="K647">
            <v>-270.63238200001069</v>
          </cell>
          <cell r="L647">
            <v>259.09015999999247</v>
          </cell>
          <cell r="M647">
            <v>-369.06295499997213</v>
          </cell>
          <cell r="N647">
            <v>-9.7343800999806263</v>
          </cell>
          <cell r="O647">
            <v>-101.98777399999381</v>
          </cell>
          <cell r="P647">
            <v>-32.366228900005808</v>
          </cell>
          <cell r="Q647">
            <v>-22.383935999998357</v>
          </cell>
          <cell r="R647">
            <v>-436.28385260002688</v>
          </cell>
          <cell r="S647">
            <v>0</v>
          </cell>
          <cell r="T647">
            <v>-11.731579999992391</v>
          </cell>
          <cell r="U647">
            <v>-301.2839629999944</v>
          </cell>
          <cell r="V647">
            <v>109.37544249999337</v>
          </cell>
          <cell r="W647">
            <v>-279.26180120001663</v>
          </cell>
          <cell r="X647">
            <v>79.762958100007381</v>
          </cell>
          <cell r="Y647">
            <v>-311.36053000000538</v>
          </cell>
          <cell r="Z647">
            <v>181.17038999998476</v>
          </cell>
          <cell r="AA647">
            <v>-184.20089000000735</v>
          </cell>
          <cell r="AB647">
            <v>310.63967400000547</v>
          </cell>
          <cell r="AC647">
            <v>-32.807083000006969</v>
          </cell>
          <cell r="AD647">
            <v>3.4135300000052666</v>
          </cell>
          <cell r="AE647">
            <v>-29.780333000002429</v>
          </cell>
          <cell r="AF647">
            <v>0</v>
          </cell>
          <cell r="AG647">
            <v>8.1760700000013458</v>
          </cell>
          <cell r="AH647">
            <v>362.12388899998041</v>
          </cell>
          <cell r="AI647">
            <v>-196.49578500000644</v>
          </cell>
          <cell r="AJ647">
            <v>-275.43911400000798</v>
          </cell>
          <cell r="AK647">
            <v>-49.913860000000568</v>
          </cell>
          <cell r="AL647">
            <v>-181.304449999996</v>
          </cell>
          <cell r="AM647">
            <v>62.331424999982119</v>
          </cell>
          <cell r="AN647">
            <v>-276.38192599997274</v>
          </cell>
          <cell r="AO647">
            <v>241.46639800001867</v>
          </cell>
          <cell r="AP647">
            <v>275.65701999999874</v>
          </cell>
          <cell r="AQ647">
            <v>0</v>
          </cell>
          <cell r="AR647">
            <v>244.03206399991177</v>
          </cell>
          <cell r="AS647">
            <v>0</v>
          </cell>
          <cell r="AT647">
            <v>-13.812642999997479</v>
          </cell>
          <cell r="AU647">
            <v>179.6965429999982</v>
          </cell>
          <cell r="AV647">
            <v>246.92166200000793</v>
          </cell>
          <cell r="AW647">
            <v>-0.59132000000681728</v>
          </cell>
          <cell r="AX647">
            <v>826.70644999999786</v>
          </cell>
          <cell r="AY647">
            <v>-580.08830000000307</v>
          </cell>
          <cell r="AZ647">
            <v>10.030540000007022</v>
          </cell>
          <cell r="BA647">
            <v>-252.6423000000068</v>
          </cell>
          <cell r="BB647">
            <v>-166.83062799999607</v>
          </cell>
          <cell r="BC647">
            <v>-5.3579400000016904</v>
          </cell>
          <cell r="BD647">
            <v>0</v>
          </cell>
          <cell r="BE647">
            <v>-79.536379999946803</v>
          </cell>
          <cell r="BF647">
            <v>0</v>
          </cell>
          <cell r="BG647">
            <v>0</v>
          </cell>
          <cell r="BH647">
            <v>0</v>
          </cell>
          <cell r="BI647">
            <v>-26.059150000015507</v>
          </cell>
          <cell r="BJ647">
            <v>-24.236000000004424</v>
          </cell>
          <cell r="BK647">
            <v>-18.891299999988405</v>
          </cell>
          <cell r="BL647">
            <v>-5.8914999999979045</v>
          </cell>
          <cell r="BM647">
            <v>0</v>
          </cell>
          <cell r="BN647">
            <v>0</v>
          </cell>
          <cell r="BO647">
            <v>-4.4584299999987707</v>
          </cell>
          <cell r="BP647">
            <v>0</v>
          </cell>
          <cell r="BQ647">
            <v>0</v>
          </cell>
          <cell r="BR647">
            <v>-35.17577000008896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-6.1641999999992549</v>
          </cell>
          <cell r="BX647">
            <v>-6.8264199999975972</v>
          </cell>
          <cell r="BY647">
            <v>0</v>
          </cell>
          <cell r="BZ647">
            <v>1.8717499999911524</v>
          </cell>
          <cell r="CA647">
            <v>0</v>
          </cell>
          <cell r="CB647">
            <v>-24.056899999995949</v>
          </cell>
          <cell r="CC647">
            <v>0</v>
          </cell>
          <cell r="CD647">
            <v>0</v>
          </cell>
          <cell r="CE647">
            <v>-21.877850000280887</v>
          </cell>
          <cell r="CF647">
            <v>0</v>
          </cell>
          <cell r="CG647">
            <v>0</v>
          </cell>
          <cell r="CH647">
            <v>0</v>
          </cell>
          <cell r="CI647">
            <v>0</v>
          </cell>
          <cell r="CJ647">
            <v>-21.877850000018952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P647">
            <v>0</v>
          </cell>
          <cell r="CQ647">
            <v>0</v>
          </cell>
          <cell r="CR647">
            <v>-259.33648999966681</v>
          </cell>
          <cell r="CS647">
            <v>0</v>
          </cell>
          <cell r="CT647">
            <v>0</v>
          </cell>
          <cell r="CU647">
            <v>0</v>
          </cell>
          <cell r="CV647">
            <v>-4.7458999999798834</v>
          </cell>
          <cell r="CW647">
            <v>-159.98678999999538</v>
          </cell>
          <cell r="CX647">
            <v>-11.671299999987241</v>
          </cell>
          <cell r="CY647">
            <v>-45.228000000002794</v>
          </cell>
          <cell r="CZ647">
            <v>0</v>
          </cell>
          <cell r="DA647">
            <v>-27.636099999945145</v>
          </cell>
          <cell r="DB647">
            <v>-10.068400000047404</v>
          </cell>
          <cell r="DC647">
            <v>0</v>
          </cell>
          <cell r="DD647">
            <v>0</v>
          </cell>
          <cell r="DE647">
            <v>-255.86378999985754</v>
          </cell>
          <cell r="DF647">
            <v>0</v>
          </cell>
          <cell r="DG647">
            <v>0</v>
          </cell>
          <cell r="DH647">
            <v>0</v>
          </cell>
          <cell r="DI647">
            <v>-16.445200000016484</v>
          </cell>
          <cell r="DJ647">
            <v>-92.198300000047311</v>
          </cell>
          <cell r="DK647">
            <v>-58.675500000012107</v>
          </cell>
          <cell r="DL647">
            <v>-43.807549999968614</v>
          </cell>
          <cell r="DM647">
            <v>-2.7666000000317581</v>
          </cell>
          <cell r="DN647">
            <v>-25.860940000042319</v>
          </cell>
          <cell r="DO647">
            <v>-16.109699999971781</v>
          </cell>
          <cell r="DP647">
            <v>0</v>
          </cell>
          <cell r="DQ647">
            <v>0</v>
          </cell>
          <cell r="DR647">
            <v>0</v>
          </cell>
          <cell r="DS647">
            <v>0</v>
          </cell>
          <cell r="DT647">
            <v>0</v>
          </cell>
          <cell r="DU647">
            <v>0</v>
          </cell>
          <cell r="DV647">
            <v>0</v>
          </cell>
          <cell r="DW647">
            <v>0</v>
          </cell>
          <cell r="DX647">
            <v>0</v>
          </cell>
          <cell r="DY647">
            <v>0</v>
          </cell>
          <cell r="DZ647">
            <v>0</v>
          </cell>
          <cell r="EA647">
            <v>0</v>
          </cell>
          <cell r="EB647">
            <v>0</v>
          </cell>
          <cell r="EC647">
            <v>0</v>
          </cell>
          <cell r="ED647">
            <v>0</v>
          </cell>
        </row>
        <row r="648">
          <cell r="F648">
            <v>-469.87511018799705</v>
          </cell>
          <cell r="G648">
            <v>-528.00175630000012</v>
          </cell>
          <cell r="H648">
            <v>-494.84761130499828</v>
          </cell>
          <cell r="I648">
            <v>-830.65160861999902</v>
          </cell>
          <cell r="J648">
            <v>-1353.5637165570079</v>
          </cell>
          <cell r="K648">
            <v>-1157.4510363000009</v>
          </cell>
          <cell r="L648">
            <v>-1581.9772325900121</v>
          </cell>
          <cell r="M648">
            <v>-1116.640002856002</v>
          </cell>
          <cell r="N648">
            <v>-1113.6994330080051</v>
          </cell>
          <cell r="O648">
            <v>-770.46380651700019</v>
          </cell>
          <cell r="P648">
            <v>-492.46000938399811</v>
          </cell>
          <cell r="Q648">
            <v>-461.73691569399671</v>
          </cell>
          <cell r="R648">
            <v>-10589.687816039193</v>
          </cell>
          <cell r="S648">
            <v>-429.07650484599435</v>
          </cell>
          <cell r="T648">
            <v>-500.40150420000282</v>
          </cell>
          <cell r="U648">
            <v>-853.74819482000021</v>
          </cell>
          <cell r="V648">
            <v>-756.76456308999332</v>
          </cell>
          <cell r="W648">
            <v>-1234.2428747939994</v>
          </cell>
          <cell r="X648">
            <v>-1141.9463579000003</v>
          </cell>
          <cell r="Y648">
            <v>-1275.6806890100124</v>
          </cell>
          <cell r="Z648">
            <v>-1378.4062667479884</v>
          </cell>
          <cell r="AA648">
            <v>-982.59892098799173</v>
          </cell>
          <cell r="AB648">
            <v>-1081.1880697750021</v>
          </cell>
          <cell r="AC648">
            <v>-501.35634776799998</v>
          </cell>
          <cell r="AD648">
            <v>-454.27752210000472</v>
          </cell>
          <cell r="AE648">
            <v>-10889.368287046906</v>
          </cell>
          <cell r="AF648">
            <v>-426.92711388599855</v>
          </cell>
          <cell r="AG648">
            <v>-517.8031196899974</v>
          </cell>
          <cell r="AH648">
            <v>-666.84882582000864</v>
          </cell>
          <cell r="AI648">
            <v>-1032.6404725000029</v>
          </cell>
          <cell r="AJ648">
            <v>-1125.650563349991</v>
          </cell>
          <cell r="AK648">
            <v>-1221.0677122000052</v>
          </cell>
          <cell r="AL648">
            <v>-1043.5502390500042</v>
          </cell>
          <cell r="AM648">
            <v>-1399.6127600899927</v>
          </cell>
          <cell r="AN648">
            <v>-1687.5500466869998</v>
          </cell>
          <cell r="AO648">
            <v>-829.08161401600228</v>
          </cell>
          <cell r="AP648">
            <v>-486.63359528400179</v>
          </cell>
          <cell r="AQ648">
            <v>-452.00222447400301</v>
          </cell>
          <cell r="AR648">
            <v>-10472.394196521956</v>
          </cell>
          <cell r="AS648">
            <v>-424.79922782599897</v>
          </cell>
          <cell r="AT648">
            <v>-495.41335579999577</v>
          </cell>
          <cell r="AU648">
            <v>-923.81724444500287</v>
          </cell>
          <cell r="AV648">
            <v>-1255.1451929000032</v>
          </cell>
          <cell r="AW648">
            <v>-1454.0978636979999</v>
          </cell>
          <cell r="AX648">
            <v>-1088.4833931999892</v>
          </cell>
          <cell r="AY648">
            <v>-1172.7492154199863</v>
          </cell>
          <cell r="AZ648">
            <v>-1341.4604090810026</v>
          </cell>
          <cell r="BA648">
            <v>-927.2247098289954</v>
          </cell>
          <cell r="BB648">
            <v>-456.57628443399153</v>
          </cell>
          <cell r="BC648">
            <v>-482.87798612899496</v>
          </cell>
          <cell r="BD648">
            <v>-449.74931375999586</v>
          </cell>
          <cell r="BE648">
            <v>-9684.6155611479189</v>
          </cell>
          <cell r="BF648">
            <v>-422.67142125400278</v>
          </cell>
          <cell r="BG648">
            <v>-492.93166399999609</v>
          </cell>
          <cell r="BH648">
            <v>-651.23635365799419</v>
          </cell>
          <cell r="BI648">
            <v>-879.509335499999</v>
          </cell>
          <cell r="BJ648">
            <v>-1114.2286945519882</v>
          </cell>
          <cell r="BK648">
            <v>-1152.9632733000035</v>
          </cell>
          <cell r="BL648">
            <v>-1245.3538390700123</v>
          </cell>
          <cell r="BM648">
            <v>-1079.1558038399962</v>
          </cell>
          <cell r="BN648">
            <v>-958.83580050099408</v>
          </cell>
          <cell r="BO648">
            <v>-755.42276470299112</v>
          </cell>
          <cell r="BP648">
            <v>-484.81021398000303</v>
          </cell>
          <cell r="BQ648">
            <v>-447.49639679000393</v>
          </cell>
          <cell r="BR648">
            <v>-9636.1078148749657</v>
          </cell>
          <cell r="BS648">
            <v>-420.55419805800193</v>
          </cell>
          <cell r="BT648">
            <v>-490.462603699998</v>
          </cell>
          <cell r="BU648">
            <v>-647.97389284599922</v>
          </cell>
          <cell r="BV648">
            <v>-875.1040222599986</v>
          </cell>
          <cell r="BW648">
            <v>-1108.6485138360003</v>
          </cell>
          <cell r="BX648">
            <v>-1147.188286500008</v>
          </cell>
          <cell r="BY648">
            <v>-1239.1168349999934</v>
          </cell>
          <cell r="BZ648">
            <v>-1073.7503418260021</v>
          </cell>
          <cell r="CA648">
            <v>-954.03302916300891</v>
          </cell>
          <cell r="CB648">
            <v>-751.63917166400643</v>
          </cell>
          <cell r="CC648">
            <v>-482.38209593200008</v>
          </cell>
          <cell r="CD648">
            <v>-445.2548240899996</v>
          </cell>
          <cell r="CE648">
            <v>-9603.9623485869961</v>
          </cell>
          <cell r="CF648">
            <v>-418.45865527299611</v>
          </cell>
          <cell r="CG648">
            <v>-503.90242656000191</v>
          </cell>
          <cell r="CH648">
            <v>-644.74446170999727</v>
          </cell>
          <cell r="CI648">
            <v>-870.74224446000881</v>
          </cell>
          <cell r="CJ648">
            <v>-1103.1222345269925</v>
          </cell>
          <cell r="CK648">
            <v>-1141.4712766000011</v>
          </cell>
          <cell r="CL648">
            <v>-1232.9374879999959</v>
          </cell>
          <cell r="CM648">
            <v>-1068.3984580219985</v>
          </cell>
          <cell r="CN648">
            <v>-949.27823503500258</v>
          </cell>
          <cell r="CO648">
            <v>-747.89300889399601</v>
          </cell>
          <cell r="CP648">
            <v>-479.97799364200182</v>
          </cell>
          <cell r="CQ648">
            <v>-443.03586586400343</v>
          </cell>
          <cell r="CR648">
            <v>-9540.0576774490764</v>
          </cell>
          <cell r="CS648">
            <v>-416.36247301800177</v>
          </cell>
          <cell r="CT648">
            <v>-485.57441899999685</v>
          </cell>
          <cell r="CU648">
            <v>-641.51591068400012</v>
          </cell>
          <cell r="CV648">
            <v>-866.38069075999374</v>
          </cell>
          <cell r="CW648">
            <v>-1097.5985824919917</v>
          </cell>
          <cell r="CX648">
            <v>-1135.7543004000036</v>
          </cell>
          <cell r="CY648">
            <v>-1226.7614254000073</v>
          </cell>
          <cell r="CZ648">
            <v>-1063.0474003639974</v>
          </cell>
          <cell r="DA648">
            <v>-944.52401533900411</v>
          </cell>
          <cell r="DB648">
            <v>-744.14724201300123</v>
          </cell>
          <cell r="DC648">
            <v>-477.57413395500043</v>
          </cell>
          <cell r="DD648">
            <v>-440.81708402399818</v>
          </cell>
          <cell r="DE648">
            <v>-9492.285847801948</v>
          </cell>
          <cell r="DF648">
            <v>-414.27733946900116</v>
          </cell>
          <cell r="DG648">
            <v>-483.14248120000411</v>
          </cell>
          <cell r="DH648">
            <v>-638.30323433299782</v>
          </cell>
          <cell r="DI648">
            <v>-862.04212019999977</v>
          </cell>
          <cell r="DJ648">
            <v>-1092.101548088991</v>
          </cell>
          <cell r="DK648">
            <v>-1130.0658506999898</v>
          </cell>
          <cell r="DL648">
            <v>-1220.6225268100097</v>
          </cell>
          <cell r="DM648">
            <v>-1057.7241029699944</v>
          </cell>
          <cell r="DN648">
            <v>-939.79366004299663</v>
          </cell>
          <cell r="DO648">
            <v>-740.42106508500001</v>
          </cell>
          <cell r="DP648">
            <v>-475.18256426800508</v>
          </cell>
          <cell r="DQ648">
            <v>-438.60935463499482</v>
          </cell>
          <cell r="DR648">
            <v>0</v>
          </cell>
          <cell r="DS648">
            <v>0</v>
          </cell>
          <cell r="DT648">
            <v>0</v>
          </cell>
          <cell r="DU648">
            <v>0</v>
          </cell>
          <cell r="DV648">
            <v>0</v>
          </cell>
          <cell r="DW648">
            <v>0</v>
          </cell>
          <cell r="DX648">
            <v>0</v>
          </cell>
          <cell r="DY648">
            <v>0</v>
          </cell>
          <cell r="DZ648">
            <v>0</v>
          </cell>
          <cell r="EA648">
            <v>0</v>
          </cell>
          <cell r="EB648">
            <v>0</v>
          </cell>
          <cell r="EC648">
            <v>0</v>
          </cell>
          <cell r="ED648">
            <v>0</v>
          </cell>
        </row>
        <row r="649">
          <cell r="F649">
            <v>0</v>
          </cell>
          <cell r="G649">
            <v>0</v>
          </cell>
          <cell r="H649">
            <v>-12.129516999993939</v>
          </cell>
          <cell r="I649">
            <v>-0.71594500000355765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-35.439930000007735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  <cell r="BZ649">
            <v>0</v>
          </cell>
          <cell r="CA649">
            <v>0</v>
          </cell>
          <cell r="CB649">
            <v>0</v>
          </cell>
          <cell r="CC649">
            <v>0</v>
          </cell>
          <cell r="CD649">
            <v>0</v>
          </cell>
          <cell r="CE649">
            <v>0</v>
          </cell>
          <cell r="CF649">
            <v>0</v>
          </cell>
          <cell r="CG649">
            <v>0</v>
          </cell>
          <cell r="CH649">
            <v>0</v>
          </cell>
          <cell r="CI649">
            <v>0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P649">
            <v>0</v>
          </cell>
          <cell r="CQ649">
            <v>0</v>
          </cell>
          <cell r="CR649">
            <v>0</v>
          </cell>
          <cell r="CS649">
            <v>0</v>
          </cell>
          <cell r="CT649">
            <v>0</v>
          </cell>
          <cell r="CU649">
            <v>0</v>
          </cell>
          <cell r="CV649">
            <v>0</v>
          </cell>
          <cell r="CW649">
            <v>0</v>
          </cell>
          <cell r="CX649">
            <v>0</v>
          </cell>
          <cell r="CY649">
            <v>0</v>
          </cell>
          <cell r="CZ649">
            <v>0</v>
          </cell>
          <cell r="DA649">
            <v>0</v>
          </cell>
          <cell r="DB649">
            <v>0</v>
          </cell>
          <cell r="DC649">
            <v>0</v>
          </cell>
          <cell r="DD649">
            <v>0</v>
          </cell>
          <cell r="DE649">
            <v>0</v>
          </cell>
          <cell r="DF649">
            <v>0</v>
          </cell>
          <cell r="DG649">
            <v>0</v>
          </cell>
          <cell r="DH649">
            <v>0</v>
          </cell>
          <cell r="DI649">
            <v>0</v>
          </cell>
          <cell r="DJ649">
            <v>0</v>
          </cell>
          <cell r="DK649">
            <v>0</v>
          </cell>
          <cell r="DL649">
            <v>0</v>
          </cell>
          <cell r="DM649">
            <v>0</v>
          </cell>
          <cell r="DN649">
            <v>0</v>
          </cell>
          <cell r="DO649">
            <v>0</v>
          </cell>
          <cell r="DP649">
            <v>0</v>
          </cell>
          <cell r="DQ649">
            <v>0</v>
          </cell>
          <cell r="DR649">
            <v>0</v>
          </cell>
          <cell r="DS649">
            <v>0</v>
          </cell>
          <cell r="DT649">
            <v>0</v>
          </cell>
          <cell r="DU649">
            <v>0</v>
          </cell>
          <cell r="DV649">
            <v>0</v>
          </cell>
          <cell r="DW649">
            <v>0</v>
          </cell>
          <cell r="DX649">
            <v>0</v>
          </cell>
          <cell r="DY649">
            <v>0</v>
          </cell>
          <cell r="DZ649">
            <v>0</v>
          </cell>
          <cell r="EA649">
            <v>0</v>
          </cell>
          <cell r="EB649">
            <v>0</v>
          </cell>
          <cell r="EC649">
            <v>0</v>
          </cell>
          <cell r="ED649">
            <v>0</v>
          </cell>
        </row>
        <row r="650">
          <cell r="F650">
            <v>-12.025970000002417</v>
          </cell>
          <cell r="G650">
            <v>-60.829458000007435</v>
          </cell>
          <cell r="H650">
            <v>-358.71503700000176</v>
          </cell>
          <cell r="I650">
            <v>-322.7085059999954</v>
          </cell>
          <cell r="J650">
            <v>-614.55496300000232</v>
          </cell>
          <cell r="K650">
            <v>-147.80037300000549</v>
          </cell>
          <cell r="L650">
            <v>-63.79064500000095</v>
          </cell>
          <cell r="M650">
            <v>-74.611887000006391</v>
          </cell>
          <cell r="N650">
            <v>197.91269600001397</v>
          </cell>
          <cell r="O650">
            <v>-122.84987499999988</v>
          </cell>
          <cell r="P650">
            <v>-11.392179999995278</v>
          </cell>
          <cell r="Q650">
            <v>0</v>
          </cell>
          <cell r="R650">
            <v>593.58994299964979</v>
          </cell>
          <cell r="S650">
            <v>0</v>
          </cell>
          <cell r="T650">
            <v>0</v>
          </cell>
          <cell r="U650">
            <v>-45.357686999996076</v>
          </cell>
          <cell r="V650">
            <v>153.63792400000966</v>
          </cell>
          <cell r="W650">
            <v>78.426409999985481</v>
          </cell>
          <cell r="X650">
            <v>369.57769999999437</v>
          </cell>
          <cell r="Y650">
            <v>97.228819999989355</v>
          </cell>
          <cell r="Z650">
            <v>-5.934689999994589</v>
          </cell>
          <cell r="AA650">
            <v>-17.728430000017397</v>
          </cell>
          <cell r="AB650">
            <v>-36.260103999986313</v>
          </cell>
          <cell r="AC650">
            <v>0</v>
          </cell>
          <cell r="AD650">
            <v>0</v>
          </cell>
          <cell r="AE650">
            <v>-794.02474999986589</v>
          </cell>
          <cell r="AF650">
            <v>0</v>
          </cell>
          <cell r="AG650">
            <v>0</v>
          </cell>
          <cell r="AH650">
            <v>-8.5229499999986729</v>
          </cell>
          <cell r="AI650">
            <v>0</v>
          </cell>
          <cell r="AJ650">
            <v>-28.327760000014678</v>
          </cell>
          <cell r="AK650">
            <v>-11.612400000012713</v>
          </cell>
          <cell r="AL650">
            <v>-558.54907000000821</v>
          </cell>
          <cell r="AM650">
            <v>210.40167000002111</v>
          </cell>
          <cell r="AN650">
            <v>33.870960000000196</v>
          </cell>
          <cell r="AO650">
            <v>-431.28519999998389</v>
          </cell>
          <cell r="AP650">
            <v>0</v>
          </cell>
          <cell r="AQ650">
            <v>0</v>
          </cell>
          <cell r="AR650">
            <v>43.946087300078943</v>
          </cell>
          <cell r="AS650">
            <v>0</v>
          </cell>
          <cell r="AT650">
            <v>0</v>
          </cell>
          <cell r="AU650">
            <v>-0.65104640000208747</v>
          </cell>
          <cell r="AV650">
            <v>316.27852500000154</v>
          </cell>
          <cell r="AW650">
            <v>-45.698065300006419</v>
          </cell>
          <cell r="AX650">
            <v>-317.80083600000944</v>
          </cell>
          <cell r="AY650">
            <v>-239.79883000001428</v>
          </cell>
          <cell r="AZ650">
            <v>274.44463000001269</v>
          </cell>
          <cell r="BA650">
            <v>-0.80621999999857508</v>
          </cell>
          <cell r="BB650">
            <v>57.977929999993648</v>
          </cell>
          <cell r="BC650">
            <v>0</v>
          </cell>
          <cell r="BD650">
            <v>0</v>
          </cell>
          <cell r="BE650">
            <v>0.79909699968993664</v>
          </cell>
          <cell r="BF650">
            <v>0</v>
          </cell>
          <cell r="BG650">
            <v>0</v>
          </cell>
          <cell r="BH650">
            <v>0</v>
          </cell>
          <cell r="BI650">
            <v>38.393600000010338</v>
          </cell>
          <cell r="BJ650">
            <v>-1.6654700000071898</v>
          </cell>
          <cell r="BK650">
            <v>-4.4627699999837205</v>
          </cell>
          <cell r="BL650">
            <v>-5.0567929999961052</v>
          </cell>
          <cell r="BM650">
            <v>-9.507179999985965</v>
          </cell>
          <cell r="BN650">
            <v>-16.902289999998175</v>
          </cell>
          <cell r="BO650">
            <v>0</v>
          </cell>
          <cell r="BP650">
            <v>0</v>
          </cell>
          <cell r="BQ650">
            <v>0</v>
          </cell>
          <cell r="BR650">
            <v>146.81611000001431</v>
          </cell>
          <cell r="BS650">
            <v>0</v>
          </cell>
          <cell r="BT650">
            <v>0</v>
          </cell>
          <cell r="BU650">
            <v>0</v>
          </cell>
          <cell r="BV650">
            <v>151.87979999999516</v>
          </cell>
          <cell r="BW650">
            <v>0</v>
          </cell>
          <cell r="BX650">
            <v>0</v>
          </cell>
          <cell r="BY650">
            <v>-5.0636900000099558</v>
          </cell>
          <cell r="BZ650">
            <v>0</v>
          </cell>
          <cell r="CA650">
            <v>0</v>
          </cell>
          <cell r="CB650">
            <v>0</v>
          </cell>
          <cell r="CC650">
            <v>0</v>
          </cell>
          <cell r="CD650">
            <v>0</v>
          </cell>
          <cell r="CE650">
            <v>-9.4008799998555332</v>
          </cell>
          <cell r="CF650">
            <v>0</v>
          </cell>
          <cell r="CG650">
            <v>0</v>
          </cell>
          <cell r="CH650">
            <v>0</v>
          </cell>
          <cell r="CI650">
            <v>0</v>
          </cell>
          <cell r="CJ650">
            <v>0</v>
          </cell>
          <cell r="CK650">
            <v>-4.3963900000089779</v>
          </cell>
          <cell r="CL650">
            <v>-5.0044899999920744</v>
          </cell>
          <cell r="CM650">
            <v>0</v>
          </cell>
          <cell r="CN650">
            <v>0</v>
          </cell>
          <cell r="CO650">
            <v>0</v>
          </cell>
          <cell r="CP650">
            <v>0</v>
          </cell>
          <cell r="CQ650">
            <v>0</v>
          </cell>
          <cell r="CR650">
            <v>-27.905126000056043</v>
          </cell>
          <cell r="CS650">
            <v>0</v>
          </cell>
          <cell r="CT650">
            <v>0</v>
          </cell>
          <cell r="CU650">
            <v>0</v>
          </cell>
          <cell r="CV650">
            <v>-2.2548699999751989</v>
          </cell>
          <cell r="CW650">
            <v>0</v>
          </cell>
          <cell r="CX650">
            <v>-6.3228399999788962</v>
          </cell>
          <cell r="CY650">
            <v>-0.91650600000866689</v>
          </cell>
          <cell r="CZ650">
            <v>-12.803399999975227</v>
          </cell>
          <cell r="DA650">
            <v>-5.764950000011595</v>
          </cell>
          <cell r="DB650">
            <v>0.15744000000995584</v>
          </cell>
          <cell r="DC650">
            <v>0</v>
          </cell>
          <cell r="DD650">
            <v>0</v>
          </cell>
          <cell r="DE650">
            <v>-20.414880000054836</v>
          </cell>
          <cell r="DF650">
            <v>0</v>
          </cell>
          <cell r="DG650">
            <v>0</v>
          </cell>
          <cell r="DH650">
            <v>0</v>
          </cell>
          <cell r="DI650">
            <v>-2.4726399999926798</v>
          </cell>
          <cell r="DJ650">
            <v>-26.110310000018217</v>
          </cell>
          <cell r="DK650">
            <v>-6.4371500000124797</v>
          </cell>
          <cell r="DL650">
            <v>-1.0381199999828823</v>
          </cell>
          <cell r="DM650">
            <v>0</v>
          </cell>
          <cell r="DN650">
            <v>15.468839999986812</v>
          </cell>
          <cell r="DO650">
            <v>0.17449999996460974</v>
          </cell>
          <cell r="DP650">
            <v>0</v>
          </cell>
          <cell r="DQ650">
            <v>0</v>
          </cell>
          <cell r="DR650">
            <v>0</v>
          </cell>
          <cell r="DS650">
            <v>0</v>
          </cell>
          <cell r="DT650">
            <v>0</v>
          </cell>
          <cell r="DU650">
            <v>0</v>
          </cell>
          <cell r="DV650">
            <v>0</v>
          </cell>
          <cell r="DW650">
            <v>0</v>
          </cell>
          <cell r="DX650">
            <v>0</v>
          </cell>
          <cell r="DY650">
            <v>0</v>
          </cell>
          <cell r="DZ650">
            <v>0</v>
          </cell>
          <cell r="EA650">
            <v>0</v>
          </cell>
          <cell r="EB650">
            <v>0</v>
          </cell>
          <cell r="EC650">
            <v>0</v>
          </cell>
          <cell r="ED650">
            <v>0</v>
          </cell>
        </row>
        <row r="651">
          <cell r="F651">
            <v>0</v>
          </cell>
          <cell r="G651">
            <v>-108.09290800000599</v>
          </cell>
          <cell r="H651">
            <v>-84.512297000008402</v>
          </cell>
          <cell r="I651">
            <v>-61.297620299999835</v>
          </cell>
          <cell r="J651">
            <v>-258.90992060001008</v>
          </cell>
          <cell r="K651">
            <v>-93.060712000005879</v>
          </cell>
          <cell r="L651">
            <v>-28.345036999991862</v>
          </cell>
          <cell r="M651">
            <v>-49.295390000013867</v>
          </cell>
          <cell r="N651">
            <v>-348.45997999999963</v>
          </cell>
          <cell r="O651">
            <v>-57.97248799999943</v>
          </cell>
          <cell r="P651">
            <v>0</v>
          </cell>
          <cell r="Q651">
            <v>-6.0444299999944633</v>
          </cell>
          <cell r="R651">
            <v>-184.866817999864</v>
          </cell>
          <cell r="S651">
            <v>0</v>
          </cell>
          <cell r="T651">
            <v>7.3904199999960838</v>
          </cell>
          <cell r="U651">
            <v>191.28631500000483</v>
          </cell>
          <cell r="V651">
            <v>-235.43690499999502</v>
          </cell>
          <cell r="W651">
            <v>64.65975800002343</v>
          </cell>
          <cell r="X651">
            <v>-163.71989700000267</v>
          </cell>
          <cell r="Y651">
            <v>0</v>
          </cell>
          <cell r="Z651">
            <v>19.822421999997459</v>
          </cell>
          <cell r="AA651">
            <v>-23.690795999995316</v>
          </cell>
          <cell r="AB651">
            <v>-30.704979999994976</v>
          </cell>
          <cell r="AC651">
            <v>-22.613215000004857</v>
          </cell>
          <cell r="AD651">
            <v>8.1400599999979022</v>
          </cell>
          <cell r="AE651">
            <v>618.96009350009263</v>
          </cell>
          <cell r="AF651">
            <v>0</v>
          </cell>
          <cell r="AG651">
            <v>0</v>
          </cell>
          <cell r="AH651">
            <v>8.1220400000020163</v>
          </cell>
          <cell r="AI651">
            <v>31.497968000010587</v>
          </cell>
          <cell r="AJ651">
            <v>-120.16503199998988</v>
          </cell>
          <cell r="AK651">
            <v>36.324090000009164</v>
          </cell>
          <cell r="AL651">
            <v>140.80517000000691</v>
          </cell>
          <cell r="AM651">
            <v>75.496918999997433</v>
          </cell>
          <cell r="AN651">
            <v>397.42522000000463</v>
          </cell>
          <cell r="AO651">
            <v>58.03979850000178</v>
          </cell>
          <cell r="AP651">
            <v>-8.5860800000009476</v>
          </cell>
          <cell r="AQ651">
            <v>0</v>
          </cell>
          <cell r="AR651">
            <v>-452.62622199952602</v>
          </cell>
          <cell r="AS651">
            <v>0</v>
          </cell>
          <cell r="AT651">
            <v>0</v>
          </cell>
          <cell r="AU651">
            <v>-29.97961799998302</v>
          </cell>
          <cell r="AV651">
            <v>-75.436879000015324</v>
          </cell>
          <cell r="AW651">
            <v>-242.52083000005223</v>
          </cell>
          <cell r="AX651">
            <v>-335.75336000003153</v>
          </cell>
          <cell r="AY651">
            <v>301.33864999999059</v>
          </cell>
          <cell r="AZ651">
            <v>96.07052999996813</v>
          </cell>
          <cell r="BA651">
            <v>114.46840000001248</v>
          </cell>
          <cell r="BB651">
            <v>-278.1501050000079</v>
          </cell>
          <cell r="BC651">
            <v>-2.663010000003851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  <cell r="BZ651">
            <v>0</v>
          </cell>
          <cell r="CA651">
            <v>0</v>
          </cell>
          <cell r="CB651">
            <v>0</v>
          </cell>
          <cell r="CC651">
            <v>0</v>
          </cell>
          <cell r="CD651">
            <v>0</v>
          </cell>
          <cell r="CE651">
            <v>0</v>
          </cell>
          <cell r="CF651">
            <v>0</v>
          </cell>
          <cell r="CG651">
            <v>0</v>
          </cell>
          <cell r="CH651">
            <v>0</v>
          </cell>
          <cell r="CI651">
            <v>0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P651">
            <v>0</v>
          </cell>
          <cell r="CQ651">
            <v>0</v>
          </cell>
          <cell r="CR651">
            <v>-7.4506999999284744</v>
          </cell>
          <cell r="CS651">
            <v>0</v>
          </cell>
          <cell r="CT651">
            <v>0</v>
          </cell>
          <cell r="CU651">
            <v>0</v>
          </cell>
          <cell r="CV651">
            <v>0</v>
          </cell>
          <cell r="CW651">
            <v>-4.6626999999862164</v>
          </cell>
          <cell r="CX651">
            <v>0</v>
          </cell>
          <cell r="CY651">
            <v>0</v>
          </cell>
          <cell r="CZ651">
            <v>0</v>
          </cell>
          <cell r="DA651">
            <v>0</v>
          </cell>
          <cell r="DB651">
            <v>-2.7880000000004657</v>
          </cell>
          <cell r="DC651">
            <v>0</v>
          </cell>
          <cell r="DD651">
            <v>0</v>
          </cell>
          <cell r="DE651">
            <v>0</v>
          </cell>
          <cell r="DF651">
            <v>0</v>
          </cell>
          <cell r="DG651">
            <v>0</v>
          </cell>
          <cell r="DH651">
            <v>0</v>
          </cell>
          <cell r="DI651">
            <v>0</v>
          </cell>
          <cell r="DJ651">
            <v>0</v>
          </cell>
          <cell r="DK651">
            <v>0</v>
          </cell>
          <cell r="DL651">
            <v>0</v>
          </cell>
          <cell r="DM651">
            <v>0</v>
          </cell>
          <cell r="DN651">
            <v>0</v>
          </cell>
          <cell r="DO651">
            <v>0</v>
          </cell>
          <cell r="DP651">
            <v>0</v>
          </cell>
          <cell r="DQ651">
            <v>0</v>
          </cell>
          <cell r="DR651">
            <v>0</v>
          </cell>
          <cell r="DS651">
            <v>0</v>
          </cell>
          <cell r="DT651">
            <v>0</v>
          </cell>
          <cell r="DU651">
            <v>0</v>
          </cell>
          <cell r="DV651">
            <v>0</v>
          </cell>
          <cell r="DW651">
            <v>0</v>
          </cell>
          <cell r="DX651">
            <v>0</v>
          </cell>
          <cell r="DY651">
            <v>0</v>
          </cell>
          <cell r="DZ651">
            <v>0</v>
          </cell>
          <cell r="EA651">
            <v>0</v>
          </cell>
          <cell r="EB651">
            <v>0</v>
          </cell>
          <cell r="EC651">
            <v>0</v>
          </cell>
          <cell r="ED651">
            <v>0</v>
          </cell>
        </row>
        <row r="652"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-2.0399899999902118</v>
          </cell>
          <cell r="K652">
            <v>-2.0400200000003679</v>
          </cell>
          <cell r="L652">
            <v>2.0400200000149198</v>
          </cell>
          <cell r="M652">
            <v>-5.2499729999981355</v>
          </cell>
          <cell r="N652">
            <v>-12.788994999995339</v>
          </cell>
          <cell r="O652">
            <v>-2.6462399999945774</v>
          </cell>
          <cell r="P652">
            <v>0</v>
          </cell>
          <cell r="Q652">
            <v>0</v>
          </cell>
          <cell r="R652">
            <v>20.3999199999962</v>
          </cell>
          <cell r="S652">
            <v>0</v>
          </cell>
          <cell r="T652">
            <v>0</v>
          </cell>
          <cell r="U652">
            <v>0</v>
          </cell>
          <cell r="V652">
            <v>20.399969999998575</v>
          </cell>
          <cell r="W652">
            <v>-6.1199900000065099</v>
          </cell>
          <cell r="X652">
            <v>-2.0000006770715117E-5</v>
          </cell>
          <cell r="Y652">
            <v>4.0799499999848194</v>
          </cell>
          <cell r="Z652">
            <v>4.0800000000017462</v>
          </cell>
          <cell r="AA652">
            <v>-2.0399899999902118</v>
          </cell>
          <cell r="AB652">
            <v>0</v>
          </cell>
          <cell r="AC652">
            <v>0</v>
          </cell>
          <cell r="AD652">
            <v>0</v>
          </cell>
          <cell r="AE652">
            <v>-4.8549170000478625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-2.0599899999942863</v>
          </cell>
          <cell r="AK652">
            <v>-6.1600069999985863</v>
          </cell>
          <cell r="AL652">
            <v>3.3650799999886658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-6.8030060001183301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-2.0400000000081491</v>
          </cell>
          <cell r="AX652">
            <v>-2.0399900000047637</v>
          </cell>
          <cell r="AY652">
            <v>-1.9980000011855736E-2</v>
          </cell>
          <cell r="AZ652">
            <v>-2.7030360000062501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-31.775120000122115</v>
          </cell>
          <cell r="BF652">
            <v>0</v>
          </cell>
          <cell r="BG652">
            <v>0</v>
          </cell>
          <cell r="BH652">
            <v>0</v>
          </cell>
          <cell r="BI652">
            <v>2.0599999999976717</v>
          </cell>
          <cell r="BJ652">
            <v>-16.503280000004452</v>
          </cell>
          <cell r="BK652">
            <v>-2.4118199999938952</v>
          </cell>
          <cell r="BL652">
            <v>-12.860019999992801</v>
          </cell>
          <cell r="BM652">
            <v>-2.0599999999976717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-20.580015999963507</v>
          </cell>
          <cell r="BS652">
            <v>0</v>
          </cell>
          <cell r="BT652">
            <v>0</v>
          </cell>
          <cell r="BU652">
            <v>0</v>
          </cell>
          <cell r="BV652">
            <v>-14.420010000001639</v>
          </cell>
          <cell r="BW652">
            <v>-2.0599959999963176</v>
          </cell>
          <cell r="BX652">
            <v>0</v>
          </cell>
          <cell r="BY652">
            <v>-2.0599999999976717</v>
          </cell>
          <cell r="BZ652">
            <v>-2.0400099999969825</v>
          </cell>
          <cell r="CA652">
            <v>0</v>
          </cell>
          <cell r="CB652">
            <v>0</v>
          </cell>
          <cell r="CC652">
            <v>0</v>
          </cell>
          <cell r="CD652">
            <v>0</v>
          </cell>
          <cell r="CE652">
            <v>-68.346824000123888</v>
          </cell>
          <cell r="CF652">
            <v>0</v>
          </cell>
          <cell r="CG652">
            <v>0</v>
          </cell>
          <cell r="CH652">
            <v>-18.660015999994357</v>
          </cell>
          <cell r="CI652">
            <v>-21.750029999995604</v>
          </cell>
          <cell r="CJ652">
            <v>-21.716799999994691</v>
          </cell>
          <cell r="CK652">
            <v>18.659940999990795</v>
          </cell>
          <cell r="CL652">
            <v>18.660019999981159</v>
          </cell>
          <cell r="CM652">
            <v>-3.1099289999983739</v>
          </cell>
          <cell r="CN652">
            <v>-31.099962000007508</v>
          </cell>
          <cell r="CO652">
            <v>-9.330048000003444</v>
          </cell>
          <cell r="CP652">
            <v>0</v>
          </cell>
          <cell r="CQ652">
            <v>0</v>
          </cell>
          <cell r="CR652">
            <v>-119.33560900017619</v>
          </cell>
          <cell r="CS652">
            <v>0</v>
          </cell>
          <cell r="CT652">
            <v>0</v>
          </cell>
          <cell r="CU652">
            <v>-3.1400199999916367</v>
          </cell>
          <cell r="CV652">
            <v>-40.13613999998779</v>
          </cell>
          <cell r="CW652">
            <v>-2.9000017093494534E-5</v>
          </cell>
          <cell r="CX652">
            <v>-80.249230000015814</v>
          </cell>
          <cell r="CY652">
            <v>13.609630000020843</v>
          </cell>
          <cell r="CZ652">
            <v>-18.839940000005299</v>
          </cell>
          <cell r="DA652">
            <v>9.00000159163028E-5</v>
          </cell>
          <cell r="DB652">
            <v>9.4200300000084098</v>
          </cell>
          <cell r="DC652">
            <v>0</v>
          </cell>
          <cell r="DD652">
            <v>0</v>
          </cell>
          <cell r="DE652">
            <v>-55.306849999818951</v>
          </cell>
          <cell r="DF652">
            <v>0</v>
          </cell>
          <cell r="DG652">
            <v>0</v>
          </cell>
          <cell r="DH652">
            <v>-5.6734700000088196</v>
          </cell>
          <cell r="DI652">
            <v>-3.1400199999916367</v>
          </cell>
          <cell r="DJ652">
            <v>-3.1400199999916367</v>
          </cell>
          <cell r="DK652">
            <v>-28.345010000019101</v>
          </cell>
          <cell r="DL652">
            <v>-6.9999980041757226E-5</v>
          </cell>
          <cell r="DM652">
            <v>-2.9999995604157448E-5</v>
          </cell>
          <cell r="DN652">
            <v>-11.868210000015097</v>
          </cell>
          <cell r="DO652">
            <v>-3.1400200000061886</v>
          </cell>
          <cell r="DP652">
            <v>0</v>
          </cell>
          <cell r="DQ652">
            <v>0</v>
          </cell>
          <cell r="DR652">
            <v>0</v>
          </cell>
          <cell r="DS652">
            <v>0</v>
          </cell>
          <cell r="DT652">
            <v>0</v>
          </cell>
          <cell r="DU652">
            <v>0</v>
          </cell>
          <cell r="DV652">
            <v>0</v>
          </cell>
          <cell r="DW652">
            <v>0</v>
          </cell>
          <cell r="DX652">
            <v>0</v>
          </cell>
          <cell r="DY652">
            <v>0</v>
          </cell>
          <cell r="DZ652">
            <v>0</v>
          </cell>
          <cell r="EA652">
            <v>0</v>
          </cell>
          <cell r="EB652">
            <v>0</v>
          </cell>
          <cell r="EC652">
            <v>0</v>
          </cell>
          <cell r="ED652">
            <v>0</v>
          </cell>
        </row>
        <row r="653"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  <cell r="BZ653">
            <v>0</v>
          </cell>
          <cell r="CA653">
            <v>0</v>
          </cell>
          <cell r="CB653">
            <v>0</v>
          </cell>
          <cell r="CC653">
            <v>0</v>
          </cell>
          <cell r="CD653">
            <v>0</v>
          </cell>
          <cell r="CE653">
            <v>0</v>
          </cell>
          <cell r="CF653">
            <v>0</v>
          </cell>
          <cell r="CG653">
            <v>0</v>
          </cell>
          <cell r="CH653">
            <v>0</v>
          </cell>
          <cell r="CI653">
            <v>0</v>
          </cell>
          <cell r="CJ653">
            <v>0</v>
          </cell>
          <cell r="CK653">
            <v>0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P653">
            <v>0</v>
          </cell>
          <cell r="CQ653">
            <v>0</v>
          </cell>
          <cell r="CR653">
            <v>0</v>
          </cell>
          <cell r="CS653">
            <v>0</v>
          </cell>
          <cell r="CT653">
            <v>0</v>
          </cell>
          <cell r="CU653">
            <v>0</v>
          </cell>
          <cell r="CV653">
            <v>0</v>
          </cell>
          <cell r="CW653">
            <v>0</v>
          </cell>
          <cell r="CX653">
            <v>0</v>
          </cell>
          <cell r="CY653">
            <v>0</v>
          </cell>
          <cell r="CZ653">
            <v>0</v>
          </cell>
          <cell r="DA653">
            <v>0</v>
          </cell>
          <cell r="DB653">
            <v>0</v>
          </cell>
          <cell r="DC653">
            <v>0</v>
          </cell>
          <cell r="DD653">
            <v>0</v>
          </cell>
          <cell r="DE653">
            <v>0</v>
          </cell>
          <cell r="DF653">
            <v>0</v>
          </cell>
          <cell r="DG653">
            <v>0</v>
          </cell>
          <cell r="DH653">
            <v>0</v>
          </cell>
          <cell r="DI653">
            <v>0</v>
          </cell>
          <cell r="DJ653">
            <v>0</v>
          </cell>
          <cell r="DK653">
            <v>0</v>
          </cell>
          <cell r="DL653">
            <v>0</v>
          </cell>
          <cell r="DM653">
            <v>0</v>
          </cell>
          <cell r="DN653">
            <v>0</v>
          </cell>
          <cell r="DO653">
            <v>0</v>
          </cell>
          <cell r="DP653">
            <v>0</v>
          </cell>
          <cell r="DQ653">
            <v>0</v>
          </cell>
          <cell r="DR653">
            <v>0</v>
          </cell>
          <cell r="DS653">
            <v>0</v>
          </cell>
          <cell r="DT653">
            <v>0</v>
          </cell>
          <cell r="DU653">
            <v>0</v>
          </cell>
          <cell r="DV653">
            <v>0</v>
          </cell>
          <cell r="DW653">
            <v>0</v>
          </cell>
          <cell r="DX653">
            <v>0</v>
          </cell>
          <cell r="DY653">
            <v>0</v>
          </cell>
          <cell r="DZ653">
            <v>0</v>
          </cell>
          <cell r="EA653">
            <v>0</v>
          </cell>
          <cell r="EB653">
            <v>0</v>
          </cell>
          <cell r="EC653">
            <v>0</v>
          </cell>
          <cell r="ED653">
            <v>0</v>
          </cell>
        </row>
        <row r="654"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-80.473540899984073</v>
          </cell>
          <cell r="AS654">
            <v>0</v>
          </cell>
          <cell r="AT654">
            <v>-6.960016999997606</v>
          </cell>
          <cell r="AU654">
            <v>-5.3948970000019472</v>
          </cell>
          <cell r="AV654">
            <v>7.0103973999994196</v>
          </cell>
          <cell r="AW654">
            <v>-29.802899900001648</v>
          </cell>
          <cell r="AX654">
            <v>38.74601199999961</v>
          </cell>
          <cell r="AY654">
            <v>0</v>
          </cell>
          <cell r="AZ654">
            <v>-56.455134699999689</v>
          </cell>
          <cell r="BA654">
            <v>-10.668327999999747</v>
          </cell>
          <cell r="BB654">
            <v>-10.843276699999478</v>
          </cell>
          <cell r="BC654">
            <v>-6.1053969999993569</v>
          </cell>
          <cell r="BD654">
            <v>0</v>
          </cell>
          <cell r="BE654">
            <v>-40.922777900006622</v>
          </cell>
          <cell r="BF654">
            <v>0</v>
          </cell>
          <cell r="BG654">
            <v>0</v>
          </cell>
          <cell r="BH654">
            <v>0</v>
          </cell>
          <cell r="BI654">
            <v>-40.922777899999346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  <cell r="BZ654">
            <v>0</v>
          </cell>
          <cell r="CA654">
            <v>0</v>
          </cell>
          <cell r="CB654">
            <v>0</v>
          </cell>
          <cell r="CC654">
            <v>0</v>
          </cell>
          <cell r="CD654">
            <v>0</v>
          </cell>
          <cell r="CE654">
            <v>0</v>
          </cell>
          <cell r="CF654">
            <v>0</v>
          </cell>
          <cell r="CG654">
            <v>0</v>
          </cell>
          <cell r="CH654">
            <v>0</v>
          </cell>
          <cell r="CI654">
            <v>0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P654">
            <v>0</v>
          </cell>
          <cell r="CQ654">
            <v>0</v>
          </cell>
          <cell r="CR654">
            <v>-41.264637000014773</v>
          </cell>
          <cell r="CS654">
            <v>0</v>
          </cell>
          <cell r="CT654">
            <v>0</v>
          </cell>
          <cell r="CU654">
            <v>0</v>
          </cell>
          <cell r="CV654">
            <v>0</v>
          </cell>
          <cell r="CW654">
            <v>-41.264637000000221</v>
          </cell>
          <cell r="CX654">
            <v>0</v>
          </cell>
          <cell r="CY654">
            <v>0</v>
          </cell>
          <cell r="CZ654">
            <v>0</v>
          </cell>
          <cell r="DA654">
            <v>0</v>
          </cell>
          <cell r="DB654">
            <v>0</v>
          </cell>
          <cell r="DC654">
            <v>0</v>
          </cell>
          <cell r="DD654">
            <v>0</v>
          </cell>
          <cell r="DE654">
            <v>-13.588332740066107</v>
          </cell>
          <cell r="DF654">
            <v>0</v>
          </cell>
          <cell r="DG654">
            <v>0</v>
          </cell>
          <cell r="DH654">
            <v>0</v>
          </cell>
          <cell r="DI654">
            <v>-5.0247810000000754</v>
          </cell>
          <cell r="DJ654">
            <v>0</v>
          </cell>
          <cell r="DK654">
            <v>-2.1746743000003335</v>
          </cell>
          <cell r="DL654">
            <v>-5.6177160000006552</v>
          </cell>
          <cell r="DM654">
            <v>-0.77116144000137865</v>
          </cell>
          <cell r="DN654">
            <v>0</v>
          </cell>
          <cell r="DO654">
            <v>0</v>
          </cell>
          <cell r="DP654">
            <v>0</v>
          </cell>
          <cell r="DQ654">
            <v>0</v>
          </cell>
          <cell r="DR654">
            <v>0</v>
          </cell>
          <cell r="DS654">
            <v>0</v>
          </cell>
          <cell r="DT654">
            <v>0</v>
          </cell>
          <cell r="DU654">
            <v>0</v>
          </cell>
          <cell r="DV654">
            <v>0</v>
          </cell>
          <cell r="DW654">
            <v>0</v>
          </cell>
          <cell r="DX654">
            <v>0</v>
          </cell>
          <cell r="DY654">
            <v>0</v>
          </cell>
          <cell r="DZ654">
            <v>0</v>
          </cell>
          <cell r="EA654">
            <v>0</v>
          </cell>
          <cell r="EB654">
            <v>0</v>
          </cell>
          <cell r="EC654">
            <v>0</v>
          </cell>
          <cell r="ED654">
            <v>0</v>
          </cell>
        </row>
        <row r="655">
          <cell r="F655">
            <v>0</v>
          </cell>
          <cell r="G655">
            <v>0</v>
          </cell>
          <cell r="H655">
            <v>-3.8440000000409782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-17.330449999892153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-3146.8582669403404</v>
          </cell>
          <cell r="BF655">
            <v>-18.623790000099689</v>
          </cell>
          <cell r="BG655">
            <v>-280.62699000001885</v>
          </cell>
          <cell r="BH655">
            <v>-401.11326100002043</v>
          </cell>
          <cell r="BI655">
            <v>-498.49204899999313</v>
          </cell>
          <cell r="BJ655">
            <v>-285.36115293996409</v>
          </cell>
          <cell r="BK655">
            <v>-359.08147400000598</v>
          </cell>
          <cell r="BL655">
            <v>-44.419953999982681</v>
          </cell>
          <cell r="BM655">
            <v>-180.1220869999961</v>
          </cell>
          <cell r="BN655">
            <v>-359.0468899999978</v>
          </cell>
          <cell r="BO655">
            <v>-456.18680899997707</v>
          </cell>
          <cell r="BP655">
            <v>-136.58186000003479</v>
          </cell>
          <cell r="BQ655">
            <v>-127.20195000001695</v>
          </cell>
          <cell r="BR655">
            <v>-2957.6693446598947</v>
          </cell>
          <cell r="BS655">
            <v>-62.728800000040792</v>
          </cell>
          <cell r="BT655">
            <v>-339.03750900004525</v>
          </cell>
          <cell r="BU655">
            <v>-328.52789700007997</v>
          </cell>
          <cell r="BV655">
            <v>-142.38029796001501</v>
          </cell>
          <cell r="BW655">
            <v>-695.61441259999992</v>
          </cell>
          <cell r="BX655">
            <v>-347.29312599997502</v>
          </cell>
          <cell r="BY655">
            <v>-68.684948700014502</v>
          </cell>
          <cell r="BZ655">
            <v>-134.18720200000098</v>
          </cell>
          <cell r="CA655">
            <v>-183.92340800003149</v>
          </cell>
          <cell r="CB655">
            <v>-450.45997339999303</v>
          </cell>
          <cell r="CC655">
            <v>-88.215740000014193</v>
          </cell>
          <cell r="CD655">
            <v>-116.61602999991737</v>
          </cell>
          <cell r="CE655">
            <v>-2637.3820333397016</v>
          </cell>
          <cell r="CF655">
            <v>-18.327909999992698</v>
          </cell>
          <cell r="CG655">
            <v>-207.42481999995653</v>
          </cell>
          <cell r="CH655">
            <v>-247.11133700003847</v>
          </cell>
          <cell r="CI655">
            <v>-545.13402200001292</v>
          </cell>
          <cell r="CJ655">
            <v>-454.00786000001244</v>
          </cell>
          <cell r="CK655">
            <v>-315.24961900000926</v>
          </cell>
          <cell r="CL655">
            <v>-118.0517000000109</v>
          </cell>
          <cell r="CM655">
            <v>-134.31903999997303</v>
          </cell>
          <cell r="CN655">
            <v>-234.6664903400233</v>
          </cell>
          <cell r="CO655">
            <v>-300.91753500001505</v>
          </cell>
          <cell r="CP655">
            <v>-36.889199999975972</v>
          </cell>
          <cell r="CQ655">
            <v>-25.28249999997206</v>
          </cell>
          <cell r="CR655">
            <v>-3423.4504733011127</v>
          </cell>
          <cell r="CS655">
            <v>-56.520299999974668</v>
          </cell>
          <cell r="CT655">
            <v>-209.13083999999799</v>
          </cell>
          <cell r="CU655">
            <v>-430.19703699997626</v>
          </cell>
          <cell r="CV655">
            <v>-502.45236230001319</v>
          </cell>
          <cell r="CW655">
            <v>-599.35259060002863</v>
          </cell>
          <cell r="CX655">
            <v>-334.92614399996819</v>
          </cell>
          <cell r="CY655">
            <v>-69.310190000047442</v>
          </cell>
          <cell r="CZ655">
            <v>-296.77639999997336</v>
          </cell>
          <cell r="DA655">
            <v>-345.16967799997656</v>
          </cell>
          <cell r="DB655">
            <v>-409.38562140002614</v>
          </cell>
          <cell r="DC655">
            <v>-140.13667999999598</v>
          </cell>
          <cell r="DD655">
            <v>-30.092629999970086</v>
          </cell>
          <cell r="DE655">
            <v>-2439.665320083499</v>
          </cell>
          <cell r="DF655">
            <v>-34.465339999995194</v>
          </cell>
          <cell r="DG655">
            <v>-15.016979999956675</v>
          </cell>
          <cell r="DH655">
            <v>-424.65876999998</v>
          </cell>
          <cell r="DI655">
            <v>-435.4028699999908</v>
          </cell>
          <cell r="DJ655">
            <v>-677.41312548395945</v>
          </cell>
          <cell r="DK655">
            <v>-340.89427599997725</v>
          </cell>
          <cell r="DL655">
            <v>44.765387399995234</v>
          </cell>
          <cell r="DM655">
            <v>374.42794999998296</v>
          </cell>
          <cell r="DN655">
            <v>-408.06077600002754</v>
          </cell>
          <cell r="DO655">
            <v>-399.06618000002345</v>
          </cell>
          <cell r="DP655">
            <v>-77.040350000024773</v>
          </cell>
          <cell r="DQ655">
            <v>-46.839990000007674</v>
          </cell>
          <cell r="DR655">
            <v>0</v>
          </cell>
          <cell r="DS655">
            <v>0</v>
          </cell>
          <cell r="DT655">
            <v>0</v>
          </cell>
          <cell r="DU655">
            <v>0</v>
          </cell>
          <cell r="DV655">
            <v>0</v>
          </cell>
          <cell r="DW655">
            <v>0</v>
          </cell>
          <cell r="DX655">
            <v>0</v>
          </cell>
          <cell r="DY655">
            <v>0</v>
          </cell>
          <cell r="DZ655">
            <v>0</v>
          </cell>
          <cell r="EA655">
            <v>0</v>
          </cell>
          <cell r="EB655">
            <v>0</v>
          </cell>
          <cell r="EC655">
            <v>0</v>
          </cell>
          <cell r="ED655">
            <v>0</v>
          </cell>
        </row>
        <row r="656">
          <cell r="F656">
            <v>-80.663440000003902</v>
          </cell>
          <cell r="G656">
            <v>-95.823769000009634</v>
          </cell>
          <cell r="H656">
            <v>-89.812298999982886</v>
          </cell>
          <cell r="I656">
            <v>-35.365489499992691</v>
          </cell>
          <cell r="J656">
            <v>-249.92656399999396</v>
          </cell>
          <cell r="K656">
            <v>-56.318434999993769</v>
          </cell>
          <cell r="L656">
            <v>-18.384959999995772</v>
          </cell>
          <cell r="M656">
            <v>-92.255214999982854</v>
          </cell>
          <cell r="N656">
            <v>-281.88205569999991</v>
          </cell>
          <cell r="O656">
            <v>-45.690654000005452</v>
          </cell>
          <cell r="P656">
            <v>-30.421740000019781</v>
          </cell>
          <cell r="Q656">
            <v>-64.365559999947436</v>
          </cell>
          <cell r="R656">
            <v>-1365.3007800001651</v>
          </cell>
          <cell r="S656">
            <v>-35.068700000003446</v>
          </cell>
          <cell r="T656">
            <v>-31.665180000010878</v>
          </cell>
          <cell r="U656">
            <v>89.234179999970365</v>
          </cell>
          <cell r="V656">
            <v>-549.02226699999301</v>
          </cell>
          <cell r="W656">
            <v>-192.15421000000788</v>
          </cell>
          <cell r="X656">
            <v>-473.66578000001027</v>
          </cell>
          <cell r="Y656">
            <v>75.644659999990836</v>
          </cell>
          <cell r="Z656">
            <v>-80.287623000011081</v>
          </cell>
          <cell r="AA656">
            <v>44.530280000006314</v>
          </cell>
          <cell r="AB656">
            <v>-192.68985999998404</v>
          </cell>
          <cell r="AC656">
            <v>-10.73509999999078</v>
          </cell>
          <cell r="AD656">
            <v>-9.4211800000048243</v>
          </cell>
          <cell r="AE656">
            <v>-947.29414499970153</v>
          </cell>
          <cell r="AF656">
            <v>0</v>
          </cell>
          <cell r="AG656">
            <v>-36.757500000006985</v>
          </cell>
          <cell r="AH656">
            <v>-554.29703000001609</v>
          </cell>
          <cell r="AI656">
            <v>-115.95952500001295</v>
          </cell>
          <cell r="AJ656">
            <v>-5.4695199999841861</v>
          </cell>
          <cell r="AK656">
            <v>-69.534739999973681</v>
          </cell>
          <cell r="AL656">
            <v>286.67221000001882</v>
          </cell>
          <cell r="AM656">
            <v>-102.54644999999437</v>
          </cell>
          <cell r="AN656">
            <v>239.11283999998705</v>
          </cell>
          <cell r="AO656">
            <v>-244.23593000002438</v>
          </cell>
          <cell r="AP656">
            <v>-330.1469700000016</v>
          </cell>
          <cell r="AQ656">
            <v>-14.131530000013299</v>
          </cell>
          <cell r="AR656">
            <v>-1375.0025280001573</v>
          </cell>
          <cell r="AS656">
            <v>-3.7584299999871291</v>
          </cell>
          <cell r="AT656">
            <v>-7.9906999999657273</v>
          </cell>
          <cell r="AU656">
            <v>-78.461362000030931</v>
          </cell>
          <cell r="AV656">
            <v>-668.74138399999356</v>
          </cell>
          <cell r="AW656">
            <v>137.70233699999517</v>
          </cell>
          <cell r="AX656">
            <v>-693.55459300000803</v>
          </cell>
          <cell r="AY656">
            <v>182.07400600000983</v>
          </cell>
          <cell r="AZ656">
            <v>-131.98475000000326</v>
          </cell>
          <cell r="BA656">
            <v>-9.9181190000090282</v>
          </cell>
          <cell r="BB656">
            <v>-79.233272999990731</v>
          </cell>
          <cell r="BC656">
            <v>-5.6828600000008009</v>
          </cell>
          <cell r="BD656">
            <v>-15.45339999999851</v>
          </cell>
          <cell r="BE656">
            <v>-101.69621999980882</v>
          </cell>
          <cell r="BF656">
            <v>0</v>
          </cell>
          <cell r="BG656">
            <v>0</v>
          </cell>
          <cell r="BH656">
            <v>0</v>
          </cell>
          <cell r="BI656">
            <v>-22.673620000015944</v>
          </cell>
          <cell r="BJ656">
            <v>-10.632920000003651</v>
          </cell>
          <cell r="BK656">
            <v>-12.765740000002552</v>
          </cell>
          <cell r="BL656">
            <v>-7.68705000000773</v>
          </cell>
          <cell r="BM656">
            <v>-9.6357500000158325</v>
          </cell>
          <cell r="BN656">
            <v>-10.532460000016727</v>
          </cell>
          <cell r="BO656">
            <v>-27.768679999979213</v>
          </cell>
          <cell r="BP656">
            <v>0</v>
          </cell>
          <cell r="BQ656">
            <v>0</v>
          </cell>
          <cell r="BR656">
            <v>-235.39197999984026</v>
          </cell>
          <cell r="BS656">
            <v>0</v>
          </cell>
          <cell r="BT656">
            <v>0</v>
          </cell>
          <cell r="BU656">
            <v>0</v>
          </cell>
          <cell r="BV656">
            <v>-159.60066999995615</v>
          </cell>
          <cell r="BW656">
            <v>-16.031669999996666</v>
          </cell>
          <cell r="BX656">
            <v>-20.483580000000075</v>
          </cell>
          <cell r="BY656">
            <v>-2.1310099999827798</v>
          </cell>
          <cell r="BZ656">
            <v>-29.518530000001192</v>
          </cell>
          <cell r="CA656">
            <v>-7.3122199999925215</v>
          </cell>
          <cell r="CB656">
            <v>-0.31429999996908009</v>
          </cell>
          <cell r="CC656">
            <v>0</v>
          </cell>
          <cell r="CD656">
            <v>0</v>
          </cell>
          <cell r="CE656">
            <v>-32.645459999796003</v>
          </cell>
          <cell r="CF656">
            <v>0</v>
          </cell>
          <cell r="CG656">
            <v>0</v>
          </cell>
          <cell r="CH656">
            <v>0</v>
          </cell>
          <cell r="CI656">
            <v>0</v>
          </cell>
          <cell r="CJ656">
            <v>0</v>
          </cell>
          <cell r="CK656">
            <v>-32.645459999970626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P656">
            <v>0</v>
          </cell>
          <cell r="CQ656">
            <v>0</v>
          </cell>
          <cell r="CR656">
            <v>51.400149999652058</v>
          </cell>
          <cell r="CS656">
            <v>0</v>
          </cell>
          <cell r="CT656">
            <v>0</v>
          </cell>
          <cell r="CU656">
            <v>0</v>
          </cell>
          <cell r="CV656">
            <v>-0.76860999997006729</v>
          </cell>
          <cell r="CW656">
            <v>101.04003000003286</v>
          </cell>
          <cell r="CX656">
            <v>-19.639039999980014</v>
          </cell>
          <cell r="CY656">
            <v>-31.004180000018096</v>
          </cell>
          <cell r="CZ656">
            <v>1.7719499999948312</v>
          </cell>
          <cell r="DA656">
            <v>0</v>
          </cell>
          <cell r="DB656">
            <v>0</v>
          </cell>
          <cell r="DC656">
            <v>0</v>
          </cell>
          <cell r="DD656">
            <v>0</v>
          </cell>
          <cell r="DE656">
            <v>2.830719999037683</v>
          </cell>
          <cell r="DF656">
            <v>0</v>
          </cell>
          <cell r="DG656">
            <v>0</v>
          </cell>
          <cell r="DH656">
            <v>0</v>
          </cell>
          <cell r="DI656">
            <v>0</v>
          </cell>
          <cell r="DJ656">
            <v>15.155370000051335</v>
          </cell>
          <cell r="DK656">
            <v>-11.404849999991711</v>
          </cell>
          <cell r="DL656">
            <v>0</v>
          </cell>
          <cell r="DM656">
            <v>1.5074999999778811</v>
          </cell>
          <cell r="DN656">
            <v>-2.4273000000102911</v>
          </cell>
          <cell r="DO656">
            <v>0</v>
          </cell>
          <cell r="DP656">
            <v>0</v>
          </cell>
          <cell r="DQ656">
            <v>0</v>
          </cell>
          <cell r="DR656">
            <v>0</v>
          </cell>
          <cell r="DS656">
            <v>0</v>
          </cell>
          <cell r="DT656">
            <v>0</v>
          </cell>
          <cell r="DU656">
            <v>0</v>
          </cell>
          <cell r="DV656">
            <v>0</v>
          </cell>
          <cell r="DW656">
            <v>0</v>
          </cell>
          <cell r="DX656">
            <v>0</v>
          </cell>
          <cell r="DY656">
            <v>0</v>
          </cell>
          <cell r="DZ656">
            <v>0</v>
          </cell>
          <cell r="EA656">
            <v>0</v>
          </cell>
          <cell r="EB656">
            <v>0</v>
          </cell>
          <cell r="EC656">
            <v>0</v>
          </cell>
          <cell r="ED656">
            <v>0</v>
          </cell>
        </row>
        <row r="657">
          <cell r="F657">
            <v>0</v>
          </cell>
          <cell r="G657">
            <v>0</v>
          </cell>
          <cell r="H657">
            <v>0</v>
          </cell>
          <cell r="I657">
            <v>-0.97052840000014839</v>
          </cell>
          <cell r="J657">
            <v>0</v>
          </cell>
          <cell r="K657">
            <v>0</v>
          </cell>
          <cell r="L657">
            <v>2.0399780000002465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-2.040008542000578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-2.0400085419996685</v>
          </cell>
          <cell r="AB657">
            <v>0</v>
          </cell>
          <cell r="AC657">
            <v>0</v>
          </cell>
          <cell r="AD657">
            <v>0</v>
          </cell>
          <cell r="AE657">
            <v>0.75495150000642752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0.75495150000006106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-10.659462329997041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-8.9513020000003962</v>
          </cell>
          <cell r="BK657">
            <v>0.35183717000018078</v>
          </cell>
          <cell r="BL657">
            <v>0</v>
          </cell>
          <cell r="BM657">
            <v>0</v>
          </cell>
          <cell r="BN657">
            <v>-2.0599975000000086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0.37363950000144541</v>
          </cell>
          <cell r="CF657">
            <v>0</v>
          </cell>
          <cell r="CG657">
            <v>0</v>
          </cell>
          <cell r="CH657">
            <v>0</v>
          </cell>
          <cell r="CI657">
            <v>0</v>
          </cell>
          <cell r="CJ657">
            <v>-0.13506090000009863</v>
          </cell>
          <cell r="CK657">
            <v>0</v>
          </cell>
          <cell r="CL657">
            <v>0.5087004000001798</v>
          </cell>
          <cell r="CM657">
            <v>0</v>
          </cell>
          <cell r="CN657">
            <v>0</v>
          </cell>
          <cell r="CO657">
            <v>0</v>
          </cell>
          <cell r="CP657">
            <v>0</v>
          </cell>
          <cell r="CQ657">
            <v>0</v>
          </cell>
          <cell r="CR657">
            <v>15.875084199986304</v>
          </cell>
          <cell r="CS657">
            <v>0</v>
          </cell>
          <cell r="CT657">
            <v>0</v>
          </cell>
          <cell r="CU657">
            <v>0</v>
          </cell>
          <cell r="CV657">
            <v>9.8508866999995917</v>
          </cell>
          <cell r="CW657">
            <v>3.1400146000000859</v>
          </cell>
          <cell r="CX657">
            <v>1.0109191999999894</v>
          </cell>
          <cell r="CY657">
            <v>1.6730522999996538</v>
          </cell>
          <cell r="CZ657">
            <v>-2.9398031999999148</v>
          </cell>
          <cell r="DA657">
            <v>3.1400146000000859</v>
          </cell>
          <cell r="DB657">
            <v>0</v>
          </cell>
          <cell r="DC657">
            <v>0</v>
          </cell>
          <cell r="DD657">
            <v>0</v>
          </cell>
          <cell r="DE657">
            <v>11.531101999993552</v>
          </cell>
          <cell r="DF657">
            <v>0</v>
          </cell>
          <cell r="DG657">
            <v>0</v>
          </cell>
          <cell r="DH657">
            <v>-3.7465799999999945</v>
          </cell>
          <cell r="DI657">
            <v>0</v>
          </cell>
          <cell r="DJ657">
            <v>0</v>
          </cell>
          <cell r="DK657">
            <v>15.969444000000294</v>
          </cell>
          <cell r="DL657">
            <v>0</v>
          </cell>
          <cell r="DM657">
            <v>0</v>
          </cell>
          <cell r="DN657">
            <v>-0.69176199999992605</v>
          </cell>
          <cell r="DO657">
            <v>0</v>
          </cell>
          <cell r="DP657">
            <v>0</v>
          </cell>
          <cell r="DQ657">
            <v>0</v>
          </cell>
          <cell r="DR657">
            <v>0</v>
          </cell>
          <cell r="DS657">
            <v>0</v>
          </cell>
          <cell r="DT657">
            <v>0</v>
          </cell>
          <cell r="DU657">
            <v>0</v>
          </cell>
          <cell r="DV657">
            <v>0</v>
          </cell>
          <cell r="DW657">
            <v>0</v>
          </cell>
          <cell r="DX657">
            <v>0</v>
          </cell>
          <cell r="DY657">
            <v>0</v>
          </cell>
          <cell r="DZ657">
            <v>0</v>
          </cell>
          <cell r="EA657">
            <v>0</v>
          </cell>
          <cell r="EB657">
            <v>0</v>
          </cell>
          <cell r="EC657">
            <v>0</v>
          </cell>
          <cell r="ED657">
            <v>0</v>
          </cell>
        </row>
        <row r="658"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  <cell r="BZ658">
            <v>0</v>
          </cell>
          <cell r="CA658">
            <v>0</v>
          </cell>
          <cell r="CB658">
            <v>0</v>
          </cell>
          <cell r="CC658">
            <v>0</v>
          </cell>
          <cell r="CD658">
            <v>0</v>
          </cell>
          <cell r="CE658">
            <v>0</v>
          </cell>
          <cell r="CF658">
            <v>0</v>
          </cell>
          <cell r="CG658">
            <v>0</v>
          </cell>
          <cell r="CH658">
            <v>0</v>
          </cell>
          <cell r="CI658">
            <v>0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P658">
            <v>0</v>
          </cell>
          <cell r="CQ658">
            <v>0</v>
          </cell>
          <cell r="CR658">
            <v>0</v>
          </cell>
          <cell r="CS658">
            <v>0</v>
          </cell>
          <cell r="CT658">
            <v>0</v>
          </cell>
          <cell r="CU658">
            <v>0</v>
          </cell>
          <cell r="CV658">
            <v>0</v>
          </cell>
          <cell r="CW658">
            <v>0</v>
          </cell>
          <cell r="CX658">
            <v>0</v>
          </cell>
          <cell r="CY658">
            <v>0</v>
          </cell>
          <cell r="CZ658">
            <v>0</v>
          </cell>
          <cell r="DA658">
            <v>0</v>
          </cell>
          <cell r="DB658">
            <v>0</v>
          </cell>
          <cell r="DC658">
            <v>0</v>
          </cell>
          <cell r="DD658">
            <v>0</v>
          </cell>
          <cell r="DE658">
            <v>0</v>
          </cell>
          <cell r="DF658">
            <v>0</v>
          </cell>
          <cell r="DG658">
            <v>0</v>
          </cell>
          <cell r="DH658">
            <v>0</v>
          </cell>
          <cell r="DI658">
            <v>0</v>
          </cell>
          <cell r="DJ658">
            <v>0</v>
          </cell>
          <cell r="DK658">
            <v>0</v>
          </cell>
          <cell r="DL658">
            <v>0</v>
          </cell>
          <cell r="DM658">
            <v>0</v>
          </cell>
          <cell r="DN658">
            <v>0</v>
          </cell>
          <cell r="DO658">
            <v>0</v>
          </cell>
          <cell r="DP658">
            <v>0</v>
          </cell>
          <cell r="DQ658">
            <v>0</v>
          </cell>
          <cell r="DR658">
            <v>0</v>
          </cell>
          <cell r="DS658">
            <v>0</v>
          </cell>
          <cell r="DT658">
            <v>0</v>
          </cell>
          <cell r="DU658">
            <v>0</v>
          </cell>
          <cell r="DV658">
            <v>0</v>
          </cell>
          <cell r="DW658">
            <v>0</v>
          </cell>
          <cell r="DX658">
            <v>0</v>
          </cell>
          <cell r="DY658">
            <v>0</v>
          </cell>
          <cell r="DZ658">
            <v>0</v>
          </cell>
          <cell r="EA658">
            <v>0</v>
          </cell>
          <cell r="EB658">
            <v>0</v>
          </cell>
          <cell r="EC658">
            <v>0</v>
          </cell>
          <cell r="ED658">
            <v>0</v>
          </cell>
        </row>
        <row r="659"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  <cell r="BZ659">
            <v>0</v>
          </cell>
          <cell r="CA659">
            <v>0</v>
          </cell>
          <cell r="CB659">
            <v>0</v>
          </cell>
          <cell r="CC659">
            <v>0</v>
          </cell>
          <cell r="CD659">
            <v>0</v>
          </cell>
          <cell r="CE659">
            <v>0</v>
          </cell>
          <cell r="CF659">
            <v>0</v>
          </cell>
          <cell r="CG659">
            <v>0</v>
          </cell>
          <cell r="CH659">
            <v>0</v>
          </cell>
          <cell r="CI659">
            <v>0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P659">
            <v>0</v>
          </cell>
          <cell r="CQ659">
            <v>0</v>
          </cell>
          <cell r="CR659">
            <v>0</v>
          </cell>
          <cell r="CS659">
            <v>0</v>
          </cell>
          <cell r="CT659">
            <v>0</v>
          </cell>
          <cell r="CU659">
            <v>0</v>
          </cell>
          <cell r="CV659">
            <v>0</v>
          </cell>
          <cell r="CW659">
            <v>0</v>
          </cell>
          <cell r="CX659">
            <v>0</v>
          </cell>
          <cell r="CY659">
            <v>0</v>
          </cell>
          <cell r="CZ659">
            <v>0</v>
          </cell>
          <cell r="DA659">
            <v>0</v>
          </cell>
          <cell r="DB659">
            <v>0</v>
          </cell>
          <cell r="DC659">
            <v>0</v>
          </cell>
          <cell r="DD659">
            <v>0</v>
          </cell>
          <cell r="DE659">
            <v>0</v>
          </cell>
          <cell r="DF659">
            <v>0</v>
          </cell>
          <cell r="DG659">
            <v>0</v>
          </cell>
          <cell r="DH659">
            <v>0</v>
          </cell>
          <cell r="DI659">
            <v>0</v>
          </cell>
          <cell r="DJ659">
            <v>0</v>
          </cell>
          <cell r="DK659">
            <v>0</v>
          </cell>
          <cell r="DL659">
            <v>0</v>
          </cell>
          <cell r="DM659">
            <v>0</v>
          </cell>
          <cell r="DN659">
            <v>0</v>
          </cell>
          <cell r="DO659">
            <v>0</v>
          </cell>
          <cell r="DP659">
            <v>0</v>
          </cell>
          <cell r="DQ659">
            <v>0</v>
          </cell>
          <cell r="DR659">
            <v>0</v>
          </cell>
          <cell r="DS659">
            <v>0</v>
          </cell>
          <cell r="DT659">
            <v>0</v>
          </cell>
          <cell r="DU659">
            <v>0</v>
          </cell>
          <cell r="DV659">
            <v>0</v>
          </cell>
          <cell r="DW659">
            <v>0</v>
          </cell>
          <cell r="DX659">
            <v>0</v>
          </cell>
          <cell r="DY659">
            <v>0</v>
          </cell>
          <cell r="DZ659">
            <v>0</v>
          </cell>
          <cell r="EA659">
            <v>0</v>
          </cell>
          <cell r="EB659">
            <v>0</v>
          </cell>
          <cell r="EC659">
            <v>0</v>
          </cell>
          <cell r="ED659">
            <v>0</v>
          </cell>
        </row>
        <row r="660"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  <cell r="BZ660">
            <v>0</v>
          </cell>
          <cell r="CA660">
            <v>0</v>
          </cell>
          <cell r="CB660">
            <v>0</v>
          </cell>
          <cell r="CC660">
            <v>0</v>
          </cell>
          <cell r="CD660">
            <v>0</v>
          </cell>
          <cell r="CE660">
            <v>0</v>
          </cell>
          <cell r="CF660">
            <v>0</v>
          </cell>
          <cell r="CG660">
            <v>0</v>
          </cell>
          <cell r="CH660">
            <v>0</v>
          </cell>
          <cell r="CI660">
            <v>0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P660">
            <v>0</v>
          </cell>
          <cell r="CQ660">
            <v>0</v>
          </cell>
          <cell r="CR660">
            <v>0</v>
          </cell>
          <cell r="CS660">
            <v>0</v>
          </cell>
          <cell r="CT660">
            <v>0</v>
          </cell>
          <cell r="CU660">
            <v>0</v>
          </cell>
          <cell r="CV660">
            <v>0</v>
          </cell>
          <cell r="CW660">
            <v>0</v>
          </cell>
          <cell r="CX660">
            <v>0</v>
          </cell>
          <cell r="CY660">
            <v>0</v>
          </cell>
          <cell r="CZ660">
            <v>0</v>
          </cell>
          <cell r="DA660">
            <v>0</v>
          </cell>
          <cell r="DB660">
            <v>0</v>
          </cell>
          <cell r="DC660">
            <v>0</v>
          </cell>
          <cell r="DD660">
            <v>0</v>
          </cell>
          <cell r="DE660">
            <v>0</v>
          </cell>
          <cell r="DF660">
            <v>0</v>
          </cell>
          <cell r="DG660">
            <v>0</v>
          </cell>
          <cell r="DH660">
            <v>0</v>
          </cell>
          <cell r="DI660">
            <v>0</v>
          </cell>
          <cell r="DJ660">
            <v>0</v>
          </cell>
          <cell r="DK660">
            <v>0</v>
          </cell>
          <cell r="DL660">
            <v>0</v>
          </cell>
          <cell r="DM660">
            <v>0</v>
          </cell>
          <cell r="DN660">
            <v>0</v>
          </cell>
          <cell r="DO660">
            <v>0</v>
          </cell>
          <cell r="DP660">
            <v>0</v>
          </cell>
          <cell r="DQ660">
            <v>0</v>
          </cell>
          <cell r="DR660">
            <v>0</v>
          </cell>
          <cell r="DS660">
            <v>0</v>
          </cell>
          <cell r="DT660">
            <v>0</v>
          </cell>
          <cell r="DU660">
            <v>0</v>
          </cell>
          <cell r="DV660">
            <v>0</v>
          </cell>
          <cell r="DW660">
            <v>0</v>
          </cell>
          <cell r="DX660">
            <v>0</v>
          </cell>
          <cell r="DY660">
            <v>0</v>
          </cell>
          <cell r="DZ660">
            <v>0</v>
          </cell>
          <cell r="EA660">
            <v>0</v>
          </cell>
          <cell r="EB660">
            <v>0</v>
          </cell>
          <cell r="EC660">
            <v>0</v>
          </cell>
          <cell r="ED660">
            <v>0</v>
          </cell>
        </row>
        <row r="661"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-41.701446699968074</v>
          </cell>
          <cell r="AF661">
            <v>0</v>
          </cell>
          <cell r="AG661">
            <v>-4.4719850000001315</v>
          </cell>
          <cell r="AH661">
            <v>0</v>
          </cell>
          <cell r="AI661">
            <v>-35.755361999999877</v>
          </cell>
          <cell r="AJ661">
            <v>24.153173000000606</v>
          </cell>
          <cell r="AK661">
            <v>-56.604774000001271</v>
          </cell>
          <cell r="AL661">
            <v>-5.9512919999997393</v>
          </cell>
          <cell r="AM661">
            <v>-42.397437999999966</v>
          </cell>
          <cell r="AN661">
            <v>3.4923899999994319</v>
          </cell>
          <cell r="AO661">
            <v>53.826255300000412</v>
          </cell>
          <cell r="AP661">
            <v>25.298143999996682</v>
          </cell>
          <cell r="AQ661">
            <v>-3.2905579999969632</v>
          </cell>
          <cell r="AR661">
            <v>-91.012472200032789</v>
          </cell>
          <cell r="AS661">
            <v>0</v>
          </cell>
          <cell r="AT661">
            <v>-7.7937625000013213</v>
          </cell>
          <cell r="AU661">
            <v>0</v>
          </cell>
          <cell r="AV661">
            <v>-8.1513666999999259</v>
          </cell>
          <cell r="AW661">
            <v>-5.9210199999997712</v>
          </cell>
          <cell r="AX661">
            <v>-52.656566000001476</v>
          </cell>
          <cell r="AY661">
            <v>49.275738000000274</v>
          </cell>
          <cell r="AZ661">
            <v>-5.9854430000013963</v>
          </cell>
          <cell r="BA661">
            <v>-31.088048999999955</v>
          </cell>
          <cell r="BB661">
            <v>-27.247839999999997</v>
          </cell>
          <cell r="BC661">
            <v>-1.4441630000001169</v>
          </cell>
          <cell r="BD661">
            <v>0</v>
          </cell>
          <cell r="BE661">
            <v>-25.662171300005866</v>
          </cell>
          <cell r="BF661">
            <v>0</v>
          </cell>
          <cell r="BG661">
            <v>0</v>
          </cell>
          <cell r="BH661">
            <v>0</v>
          </cell>
          <cell r="BI661">
            <v>-0.46615699999892968</v>
          </cell>
          <cell r="BJ661">
            <v>-6.5118409999995492</v>
          </cell>
          <cell r="BK661">
            <v>-1.5649109999994835</v>
          </cell>
          <cell r="BL661">
            <v>-0.45001229999979842</v>
          </cell>
          <cell r="BM661">
            <v>-5.4999690000004193</v>
          </cell>
          <cell r="BN661">
            <v>0</v>
          </cell>
          <cell r="BO661">
            <v>-11.16928100000041</v>
          </cell>
          <cell r="BP661">
            <v>0</v>
          </cell>
          <cell r="BQ661">
            <v>0</v>
          </cell>
          <cell r="BR661">
            <v>-44.782703400007449</v>
          </cell>
          <cell r="BS661">
            <v>0</v>
          </cell>
          <cell r="BT661">
            <v>0</v>
          </cell>
          <cell r="BU661">
            <v>0</v>
          </cell>
          <cell r="BV661">
            <v>-19.594960999998875</v>
          </cell>
          <cell r="BW661">
            <v>-10.296570400001656</v>
          </cell>
          <cell r="BX661">
            <v>0</v>
          </cell>
          <cell r="BY661">
            <v>-5.2040710000001127</v>
          </cell>
          <cell r="BZ661">
            <v>0</v>
          </cell>
          <cell r="CA661">
            <v>-9.6871009999995294</v>
          </cell>
          <cell r="CB661">
            <v>0</v>
          </cell>
          <cell r="CC661">
            <v>0</v>
          </cell>
          <cell r="CD661">
            <v>0</v>
          </cell>
          <cell r="CE661">
            <v>0</v>
          </cell>
          <cell r="CF661">
            <v>0</v>
          </cell>
          <cell r="CG661">
            <v>0</v>
          </cell>
          <cell r="CH661">
            <v>0</v>
          </cell>
          <cell r="CI661">
            <v>0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P661">
            <v>0</v>
          </cell>
          <cell r="CQ661">
            <v>0</v>
          </cell>
          <cell r="CR661">
            <v>16.852688800019678</v>
          </cell>
          <cell r="CS661">
            <v>0</v>
          </cell>
          <cell r="CT661">
            <v>0</v>
          </cell>
          <cell r="CU661">
            <v>0</v>
          </cell>
          <cell r="CV661">
            <v>0</v>
          </cell>
          <cell r="CW661">
            <v>22.815060000000813</v>
          </cell>
          <cell r="CX661">
            <v>0</v>
          </cell>
          <cell r="CY661">
            <v>0</v>
          </cell>
          <cell r="CZ661">
            <v>0</v>
          </cell>
          <cell r="DA661">
            <v>0</v>
          </cell>
          <cell r="DB661">
            <v>-5.9623711999993247</v>
          </cell>
          <cell r="DC661">
            <v>0</v>
          </cell>
          <cell r="DD661">
            <v>0</v>
          </cell>
          <cell r="DE661">
            <v>-11.784850800002459</v>
          </cell>
          <cell r="DF661">
            <v>0</v>
          </cell>
          <cell r="DG661">
            <v>0</v>
          </cell>
          <cell r="DH661">
            <v>0</v>
          </cell>
          <cell r="DI661">
            <v>0</v>
          </cell>
          <cell r="DJ661">
            <v>-1.9499968000000081</v>
          </cell>
          <cell r="DK661">
            <v>-5.0532059999986814</v>
          </cell>
          <cell r="DL661">
            <v>0</v>
          </cell>
          <cell r="DM661">
            <v>0</v>
          </cell>
          <cell r="DN661">
            <v>-4.781648000000132</v>
          </cell>
          <cell r="DO661">
            <v>0</v>
          </cell>
          <cell r="DP661">
            <v>0</v>
          </cell>
          <cell r="DQ661">
            <v>0</v>
          </cell>
          <cell r="DR661">
            <v>0</v>
          </cell>
          <cell r="DS661">
            <v>0</v>
          </cell>
          <cell r="DT661">
            <v>0</v>
          </cell>
          <cell r="DU661">
            <v>0</v>
          </cell>
          <cell r="DV661">
            <v>0</v>
          </cell>
          <cell r="DW661">
            <v>0</v>
          </cell>
          <cell r="DX661">
            <v>0</v>
          </cell>
          <cell r="DY661">
            <v>0</v>
          </cell>
          <cell r="DZ661">
            <v>0</v>
          </cell>
          <cell r="EA661">
            <v>0</v>
          </cell>
          <cell r="EB661">
            <v>0</v>
          </cell>
          <cell r="EC661">
            <v>0</v>
          </cell>
          <cell r="ED661">
            <v>0</v>
          </cell>
        </row>
        <row r="662">
          <cell r="F662">
            <v>-7.319999999999709</v>
          </cell>
          <cell r="G662">
            <v>5.4900000000016007</v>
          </cell>
          <cell r="H662">
            <v>-7.319999999999709</v>
          </cell>
          <cell r="I662">
            <v>-10.979999999999563</v>
          </cell>
          <cell r="J662">
            <v>-5.4899999999979627</v>
          </cell>
          <cell r="K662">
            <v>-9.1500000000014552</v>
          </cell>
          <cell r="L662">
            <v>-5.4900000000016007</v>
          </cell>
          <cell r="M662">
            <v>18.299999999999272</v>
          </cell>
          <cell r="N662">
            <v>-1.8299999999981083</v>
          </cell>
          <cell r="O662">
            <v>-14.639999999999418</v>
          </cell>
          <cell r="P662">
            <v>-106.13999999999942</v>
          </cell>
          <cell r="Q662">
            <v>-7.319999999999709</v>
          </cell>
          <cell r="R662">
            <v>-73.199999999953434</v>
          </cell>
          <cell r="S662">
            <v>-9.1500000000014552</v>
          </cell>
          <cell r="T662">
            <v>-10.979999999999563</v>
          </cell>
          <cell r="U662">
            <v>-9.1499999999978172</v>
          </cell>
          <cell r="V662">
            <v>1.8299999999981083</v>
          </cell>
          <cell r="W662">
            <v>3.6599999999998545</v>
          </cell>
          <cell r="X662">
            <v>-16.469999999997526</v>
          </cell>
          <cell r="Y662">
            <v>1.8300000000017462</v>
          </cell>
          <cell r="Z662">
            <v>-7.319999999999709</v>
          </cell>
          <cell r="AA662">
            <v>0</v>
          </cell>
          <cell r="AB662">
            <v>-18.299999999999272</v>
          </cell>
          <cell r="AC662">
            <v>-7.319999999999709</v>
          </cell>
          <cell r="AD662">
            <v>-1.8299999999981083</v>
          </cell>
          <cell r="AE662">
            <v>-113.46000000007916</v>
          </cell>
          <cell r="AF662">
            <v>-9.1500000000014552</v>
          </cell>
          <cell r="AG662">
            <v>-1.8300000000017462</v>
          </cell>
          <cell r="AH662">
            <v>-12.81000000000131</v>
          </cell>
          <cell r="AI662">
            <v>-5.4899999999979627</v>
          </cell>
          <cell r="AJ662">
            <v>-16.470000000001164</v>
          </cell>
          <cell r="AK662">
            <v>-12.81000000000131</v>
          </cell>
          <cell r="AL662">
            <v>7.3200000000033469</v>
          </cell>
          <cell r="AM662">
            <v>-12.81000000000131</v>
          </cell>
          <cell r="AN662">
            <v>-3.6599999999998545</v>
          </cell>
          <cell r="AO662">
            <v>-9.1500000000014552</v>
          </cell>
          <cell r="AP662">
            <v>-20.130000000001019</v>
          </cell>
          <cell r="AQ662">
            <v>-16.469999999997526</v>
          </cell>
          <cell r="AR662">
            <v>-65.880000000004657</v>
          </cell>
          <cell r="AS662">
            <v>1.8299999999981083</v>
          </cell>
          <cell r="AT662">
            <v>1.8299999999981083</v>
          </cell>
          <cell r="AU662">
            <v>-10.979999999999563</v>
          </cell>
          <cell r="AV662">
            <v>0</v>
          </cell>
          <cell r="AW662">
            <v>-3.6599999999998545</v>
          </cell>
          <cell r="AX662">
            <v>-7.319999999999709</v>
          </cell>
          <cell r="AY662">
            <v>-3.6599999999998545</v>
          </cell>
          <cell r="AZ662">
            <v>-14.639999999999418</v>
          </cell>
          <cell r="BA662">
            <v>-10.979999999999563</v>
          </cell>
          <cell r="BB662">
            <v>-5.4899999999979627</v>
          </cell>
          <cell r="BC662">
            <v>1.8300000000017462</v>
          </cell>
          <cell r="BD662">
            <v>-14.640000000003056</v>
          </cell>
          <cell r="BE662">
            <v>-86.010000000009313</v>
          </cell>
          <cell r="BF662">
            <v>-7.319999999999709</v>
          </cell>
          <cell r="BG662">
            <v>0</v>
          </cell>
          <cell r="BH662">
            <v>-1.8299999999981083</v>
          </cell>
          <cell r="BI662">
            <v>-5.4900000000016007</v>
          </cell>
          <cell r="BJ662">
            <v>-7.319999999999709</v>
          </cell>
          <cell r="BK662">
            <v>-3.6599999999998545</v>
          </cell>
          <cell r="BL662">
            <v>-9.1499999999978172</v>
          </cell>
          <cell r="BM662">
            <v>0</v>
          </cell>
          <cell r="BN662">
            <v>-7.3200000000033469</v>
          </cell>
          <cell r="BO662">
            <v>-23.790000000000873</v>
          </cell>
          <cell r="BP662">
            <v>-9.1500000000014552</v>
          </cell>
          <cell r="BQ662">
            <v>-10.979999999999563</v>
          </cell>
          <cell r="BR662">
            <v>-82.350000000034925</v>
          </cell>
          <cell r="BS662">
            <v>14.639999999999418</v>
          </cell>
          <cell r="BT662">
            <v>-12.81000000000131</v>
          </cell>
          <cell r="BU662">
            <v>-3.6599999999998545</v>
          </cell>
          <cell r="BV662">
            <v>3.6599999999998545</v>
          </cell>
          <cell r="BW662">
            <v>-5.4899999999979627</v>
          </cell>
          <cell r="BX662">
            <v>-3.6599999999998545</v>
          </cell>
          <cell r="BY662">
            <v>1.8299999999981083</v>
          </cell>
          <cell r="BZ662">
            <v>-14.640000000003056</v>
          </cell>
          <cell r="CA662">
            <v>-16.470000000001164</v>
          </cell>
          <cell r="CB662">
            <v>-10.979999999999563</v>
          </cell>
          <cell r="CC662">
            <v>-21.960000000002765</v>
          </cell>
          <cell r="CD662">
            <v>-12.81000000000131</v>
          </cell>
          <cell r="CE662">
            <v>-60.39000000001397</v>
          </cell>
          <cell r="CF662">
            <v>-7.3200000000033469</v>
          </cell>
          <cell r="CG662">
            <v>5.4900000000016007</v>
          </cell>
          <cell r="CH662">
            <v>1.8300000000017462</v>
          </cell>
          <cell r="CI662">
            <v>5.4899999999979627</v>
          </cell>
          <cell r="CJ662">
            <v>1.8300000000017462</v>
          </cell>
          <cell r="CK662">
            <v>-12.809999999997672</v>
          </cell>
          <cell r="CL662">
            <v>-9.1499999999978172</v>
          </cell>
          <cell r="CM662">
            <v>3.6599999999998545</v>
          </cell>
          <cell r="CN662">
            <v>-18.299999999999272</v>
          </cell>
          <cell r="CO662">
            <v>-23.789999999997235</v>
          </cell>
          <cell r="CP662">
            <v>-16.470000000001164</v>
          </cell>
          <cell r="CQ662">
            <v>9.1499999999978172</v>
          </cell>
          <cell r="CR662">
            <v>-118.90000000002328</v>
          </cell>
          <cell r="CS662">
            <v>-36.900000000001455</v>
          </cell>
          <cell r="CT662">
            <v>4.0999999999985448</v>
          </cell>
          <cell r="CU662">
            <v>8.1999999999970896</v>
          </cell>
          <cell r="CV662">
            <v>-32.799999999995634</v>
          </cell>
          <cell r="CW662">
            <v>-8.1999999999970896</v>
          </cell>
          <cell r="CX662">
            <v>16.400000000001455</v>
          </cell>
          <cell r="CY662">
            <v>-4.0999999999985448</v>
          </cell>
          <cell r="CZ662">
            <v>28.700000000004366</v>
          </cell>
          <cell r="DA662">
            <v>-24.599999999998545</v>
          </cell>
          <cell r="DB662">
            <v>-12.299999999995634</v>
          </cell>
          <cell r="DC662">
            <v>-28.700000000004366</v>
          </cell>
          <cell r="DD662">
            <v>-28.69999999999709</v>
          </cell>
          <cell r="DE662">
            <v>4.1000000000931323</v>
          </cell>
          <cell r="DF662">
            <v>-8.1999999999970896</v>
          </cell>
          <cell r="DG662">
            <v>4.0999999999985448</v>
          </cell>
          <cell r="DH662">
            <v>20.5</v>
          </cell>
          <cell r="DI662">
            <v>8.2000000000043656</v>
          </cell>
          <cell r="DJ662">
            <v>0</v>
          </cell>
          <cell r="DK662">
            <v>-8.2000000000043656</v>
          </cell>
          <cell r="DL662">
            <v>-4.0999999999985448</v>
          </cell>
          <cell r="DM662">
            <v>0</v>
          </cell>
          <cell r="DN662">
            <v>0</v>
          </cell>
          <cell r="DO662">
            <v>0</v>
          </cell>
          <cell r="DP662">
            <v>-12.299999999995634</v>
          </cell>
          <cell r="DQ662">
            <v>4.0999999999985448</v>
          </cell>
          <cell r="DR662">
            <v>0</v>
          </cell>
          <cell r="DS662">
            <v>0</v>
          </cell>
          <cell r="DT662">
            <v>0</v>
          </cell>
          <cell r="DU662">
            <v>0</v>
          </cell>
          <cell r="DV662">
            <v>0</v>
          </cell>
          <cell r="DW662">
            <v>0</v>
          </cell>
          <cell r="DX662">
            <v>0</v>
          </cell>
          <cell r="DY662">
            <v>0</v>
          </cell>
          <cell r="DZ662">
            <v>0</v>
          </cell>
          <cell r="EA662">
            <v>0</v>
          </cell>
          <cell r="EB662">
            <v>0</v>
          </cell>
          <cell r="EC662">
            <v>0</v>
          </cell>
          <cell r="ED662">
            <v>0</v>
          </cell>
        </row>
        <row r="663">
          <cell r="F663">
            <v>9.1499999999978172</v>
          </cell>
          <cell r="G663">
            <v>0</v>
          </cell>
          <cell r="H663">
            <v>1.8299999999981083</v>
          </cell>
          <cell r="I663">
            <v>7.319999999999709</v>
          </cell>
          <cell r="J663">
            <v>10.979999999999563</v>
          </cell>
          <cell r="K663">
            <v>7.3200000000033469</v>
          </cell>
          <cell r="L663">
            <v>-9.1500000000014552</v>
          </cell>
          <cell r="M663">
            <v>-21.959999999999127</v>
          </cell>
          <cell r="N663">
            <v>10.979999999999563</v>
          </cell>
          <cell r="O663">
            <v>12.81000000000131</v>
          </cell>
          <cell r="P663">
            <v>98.819999999999709</v>
          </cell>
          <cell r="Q663">
            <v>16.470000000001164</v>
          </cell>
          <cell r="R663">
            <v>84.179999999993015</v>
          </cell>
          <cell r="S663">
            <v>12.81000000000131</v>
          </cell>
          <cell r="T663">
            <v>0</v>
          </cell>
          <cell r="U663">
            <v>10.979999999999563</v>
          </cell>
          <cell r="V663">
            <v>10.979999999999563</v>
          </cell>
          <cell r="W663">
            <v>7.319999999999709</v>
          </cell>
          <cell r="X663">
            <v>10.979999999999563</v>
          </cell>
          <cell r="Y663">
            <v>-10.979999999999563</v>
          </cell>
          <cell r="Z663">
            <v>5.4899999999979627</v>
          </cell>
          <cell r="AA663">
            <v>-1.8299999999981083</v>
          </cell>
          <cell r="AB663">
            <v>18.299999999999272</v>
          </cell>
          <cell r="AC663">
            <v>5.4899999999979627</v>
          </cell>
          <cell r="AD663">
            <v>14.639999999999418</v>
          </cell>
          <cell r="AE663">
            <v>71.370000000053551</v>
          </cell>
          <cell r="AF663">
            <v>3.6599999999998545</v>
          </cell>
          <cell r="AG663">
            <v>-1.8300000000017462</v>
          </cell>
          <cell r="AH663">
            <v>12.81000000000131</v>
          </cell>
          <cell r="AI663">
            <v>-1.8300000000017462</v>
          </cell>
          <cell r="AJ663">
            <v>1.8299999999981083</v>
          </cell>
          <cell r="AK663">
            <v>20.129999999997381</v>
          </cell>
          <cell r="AL663">
            <v>9.1500000000014552</v>
          </cell>
          <cell r="AM663">
            <v>1.8299999999981083</v>
          </cell>
          <cell r="AN663">
            <v>3.6599999999998545</v>
          </cell>
          <cell r="AO663">
            <v>16.470000000001164</v>
          </cell>
          <cell r="AP663">
            <v>7.319999999999709</v>
          </cell>
          <cell r="AQ663">
            <v>-1.8299999999981083</v>
          </cell>
          <cell r="AR663">
            <v>102.47999999998137</v>
          </cell>
          <cell r="AS663">
            <v>7.319999999999709</v>
          </cell>
          <cell r="AT663">
            <v>-1.8299999999981083</v>
          </cell>
          <cell r="AU663">
            <v>-3.6599999999998545</v>
          </cell>
          <cell r="AV663">
            <v>-1.8299999999981083</v>
          </cell>
          <cell r="AW663">
            <v>-3.6599999999998545</v>
          </cell>
          <cell r="AX663">
            <v>5.4900000000016007</v>
          </cell>
          <cell r="AY663">
            <v>3.6599999999998545</v>
          </cell>
          <cell r="AZ663">
            <v>18.299999999999272</v>
          </cell>
          <cell r="BA663">
            <v>5.4899999999979627</v>
          </cell>
          <cell r="BB663">
            <v>25.619999999998981</v>
          </cell>
          <cell r="BC663">
            <v>20.129999999997381</v>
          </cell>
          <cell r="BD663">
            <v>27.450000000000728</v>
          </cell>
          <cell r="BE663">
            <v>42.089999999967404</v>
          </cell>
          <cell r="BF663">
            <v>10.979999999999563</v>
          </cell>
          <cell r="BG663">
            <v>-12.81000000000131</v>
          </cell>
          <cell r="BH663">
            <v>-3.6599999999998545</v>
          </cell>
          <cell r="BI663">
            <v>-5.4900000000016007</v>
          </cell>
          <cell r="BJ663">
            <v>7.319999999999709</v>
          </cell>
          <cell r="BK663">
            <v>1.8299999999981083</v>
          </cell>
          <cell r="BL663">
            <v>9.1500000000014552</v>
          </cell>
          <cell r="BM663">
            <v>10.980000000003201</v>
          </cell>
          <cell r="BN663">
            <v>5.4900000000016007</v>
          </cell>
          <cell r="BO663">
            <v>9.1500000000014552</v>
          </cell>
          <cell r="BP663">
            <v>9.1500000000014552</v>
          </cell>
          <cell r="BQ663">
            <v>0</v>
          </cell>
          <cell r="BR663">
            <v>122.60999999998603</v>
          </cell>
          <cell r="BS663">
            <v>7.319999999999709</v>
          </cell>
          <cell r="BT663">
            <v>10.979999999999563</v>
          </cell>
          <cell r="BU663">
            <v>10.980000000003201</v>
          </cell>
          <cell r="BV663">
            <v>-5.4899999999979627</v>
          </cell>
          <cell r="BW663">
            <v>9.1500000000014552</v>
          </cell>
          <cell r="BX663">
            <v>9.1499999999978172</v>
          </cell>
          <cell r="BY663">
            <v>-3.6599999999998545</v>
          </cell>
          <cell r="BZ663">
            <v>27.450000000000728</v>
          </cell>
          <cell r="CA663">
            <v>27.450000000000728</v>
          </cell>
          <cell r="CB663">
            <v>16.470000000001164</v>
          </cell>
          <cell r="CC663">
            <v>5.4899999999979627</v>
          </cell>
          <cell r="CD663">
            <v>7.319999999999709</v>
          </cell>
          <cell r="CE663">
            <v>0</v>
          </cell>
          <cell r="CF663">
            <v>-1.8300000000017462</v>
          </cell>
          <cell r="CG663">
            <v>5.4900000000016007</v>
          </cell>
          <cell r="CH663">
            <v>0</v>
          </cell>
          <cell r="CI663">
            <v>5.4899999999979627</v>
          </cell>
          <cell r="CJ663">
            <v>-3.6599999999998545</v>
          </cell>
          <cell r="CK663">
            <v>-7.319999999999709</v>
          </cell>
          <cell r="CL663">
            <v>5.4899999999979627</v>
          </cell>
          <cell r="CM663">
            <v>-7.319999999999709</v>
          </cell>
          <cell r="CN663">
            <v>7.319999999999709</v>
          </cell>
          <cell r="CO663">
            <v>5.4900000000016007</v>
          </cell>
          <cell r="CP663">
            <v>-5.4899999999979627</v>
          </cell>
          <cell r="CQ663">
            <v>-3.6599999999998545</v>
          </cell>
          <cell r="CR663">
            <v>98.399999999906868</v>
          </cell>
          <cell r="CS663">
            <v>24.599999999998545</v>
          </cell>
          <cell r="CT663">
            <v>-12.299999999995634</v>
          </cell>
          <cell r="CU663">
            <v>12.30000000000291</v>
          </cell>
          <cell r="CV663">
            <v>-8.2000000000043656</v>
          </cell>
          <cell r="CW663">
            <v>32.80000000000291</v>
          </cell>
          <cell r="CX663">
            <v>-20.5</v>
          </cell>
          <cell r="CY663">
            <v>28.700000000004366</v>
          </cell>
          <cell r="CZ663">
            <v>24.600000000005821</v>
          </cell>
          <cell r="DA663">
            <v>0</v>
          </cell>
          <cell r="DB663">
            <v>4.0999999999985448</v>
          </cell>
          <cell r="DC663">
            <v>4.0999999999985448</v>
          </cell>
          <cell r="DD663">
            <v>8.1999999999970896</v>
          </cell>
          <cell r="DE663">
            <v>-45.099999999976717</v>
          </cell>
          <cell r="DF663">
            <v>4.0999999999985448</v>
          </cell>
          <cell r="DG663">
            <v>-8.1999999999970896</v>
          </cell>
          <cell r="DH663">
            <v>-8.2000000000043656</v>
          </cell>
          <cell r="DI663">
            <v>-4.0999999999985448</v>
          </cell>
          <cell r="DJ663">
            <v>-8.1999999999970896</v>
          </cell>
          <cell r="DK663">
            <v>0</v>
          </cell>
          <cell r="DL663">
            <v>8.1999999999970896</v>
          </cell>
          <cell r="DM663">
            <v>-4.0999999999985448</v>
          </cell>
          <cell r="DN663">
            <v>-4.0999999999985448</v>
          </cell>
          <cell r="DO663">
            <v>0</v>
          </cell>
          <cell r="DP663">
            <v>-12.30000000000291</v>
          </cell>
          <cell r="DQ663">
            <v>-8.2000000000043656</v>
          </cell>
          <cell r="DR663">
            <v>0</v>
          </cell>
          <cell r="DS663">
            <v>0</v>
          </cell>
          <cell r="DT663">
            <v>0</v>
          </cell>
          <cell r="DU663">
            <v>0</v>
          </cell>
          <cell r="DV663">
            <v>0</v>
          </cell>
          <cell r="DW663">
            <v>0</v>
          </cell>
          <cell r="DX663">
            <v>0</v>
          </cell>
          <cell r="DY663">
            <v>0</v>
          </cell>
          <cell r="DZ663">
            <v>0</v>
          </cell>
          <cell r="EA663">
            <v>0</v>
          </cell>
          <cell r="EB663">
            <v>0</v>
          </cell>
          <cell r="EC663">
            <v>0</v>
          </cell>
          <cell r="ED663">
            <v>0</v>
          </cell>
        </row>
        <row r="664">
          <cell r="F664">
            <v>-5.5066440000009607</v>
          </cell>
          <cell r="G664">
            <v>4.1299980000003416</v>
          </cell>
          <cell r="H664">
            <v>-5.506679999998596</v>
          </cell>
          <cell r="I664">
            <v>-8.2600020000027143</v>
          </cell>
          <cell r="J664">
            <v>-6.8833330000015849</v>
          </cell>
          <cell r="K664">
            <v>-6.8833210000011604</v>
          </cell>
          <cell r="L664">
            <v>-4.1299670000007609</v>
          </cell>
          <cell r="M664">
            <v>13.766654999999446</v>
          </cell>
          <cell r="N664">
            <v>-1.376682999998593</v>
          </cell>
          <cell r="O664">
            <v>-12.389978999999585</v>
          </cell>
          <cell r="P664">
            <v>-79.846553999999742</v>
          </cell>
          <cell r="Q664">
            <v>-5.5066640000004554</v>
          </cell>
          <cell r="R664">
            <v>-55.066625999985263</v>
          </cell>
          <cell r="S664">
            <v>-6.8833239999985381</v>
          </cell>
          <cell r="T664">
            <v>-8.2600220000022091</v>
          </cell>
          <cell r="U664">
            <v>-6.8833249999988766</v>
          </cell>
          <cell r="V664">
            <v>2.7533179999991262</v>
          </cell>
          <cell r="W664">
            <v>4.1300049999990733</v>
          </cell>
          <cell r="X664">
            <v>-13.766654000002745</v>
          </cell>
          <cell r="Y664">
            <v>1.3766900000009628</v>
          </cell>
          <cell r="Z664">
            <v>-5.5066430000006221</v>
          </cell>
          <cell r="AA664">
            <v>-1.2000000424450263E-5</v>
          </cell>
          <cell r="AB664">
            <v>-15.143321999999898</v>
          </cell>
          <cell r="AC664">
            <v>-5.5066609999994398</v>
          </cell>
          <cell r="AD664">
            <v>-1.3766759999998612</v>
          </cell>
          <cell r="AE664">
            <v>-88.106566000031307</v>
          </cell>
          <cell r="AF664">
            <v>-6.883309000000736</v>
          </cell>
          <cell r="AG664">
            <v>-1.3766690000011295</v>
          </cell>
          <cell r="AH664">
            <v>-9.6366600000001199</v>
          </cell>
          <cell r="AI664">
            <v>-5.5066789999982575</v>
          </cell>
          <cell r="AJ664">
            <v>-15.143310999999812</v>
          </cell>
          <cell r="AK664">
            <v>-9.636661999997159</v>
          </cell>
          <cell r="AL664">
            <v>5.5066809999989346</v>
          </cell>
          <cell r="AM664">
            <v>-8.2599890000019514</v>
          </cell>
          <cell r="AN664">
            <v>-2.7533069999990403</v>
          </cell>
          <cell r="AO664">
            <v>-6.883336999999301</v>
          </cell>
          <cell r="AP664">
            <v>-15.143325000000914</v>
          </cell>
          <cell r="AQ664">
            <v>-12.389998999999079</v>
          </cell>
          <cell r="AR664">
            <v>-53.689944000041578</v>
          </cell>
          <cell r="AS664">
            <v>1.3766869999999471</v>
          </cell>
          <cell r="AT664">
            <v>1.3766429999996035</v>
          </cell>
          <cell r="AU664">
            <v>-8.2599860000009357</v>
          </cell>
          <cell r="AV664">
            <v>-6.0000020312145352E-6</v>
          </cell>
          <cell r="AW664">
            <v>-1.3766660000001139</v>
          </cell>
          <cell r="AX664">
            <v>-9.6366600000001199</v>
          </cell>
          <cell r="AY664">
            <v>-2.7533500000026834</v>
          </cell>
          <cell r="AZ664">
            <v>-8.2599979999977222</v>
          </cell>
          <cell r="BA664">
            <v>-12.389978999999585</v>
          </cell>
          <cell r="BB664">
            <v>-4.1300020000016957</v>
          </cell>
          <cell r="BC664">
            <v>1.3766950000026554</v>
          </cell>
          <cell r="BD664">
            <v>-11.013322000002518</v>
          </cell>
          <cell r="BE664">
            <v>-72.963211000052979</v>
          </cell>
          <cell r="BF664">
            <v>-5.5066550000010466</v>
          </cell>
          <cell r="BG664">
            <v>1.2000000424450263E-5</v>
          </cell>
          <cell r="BH664">
            <v>-1.3766680000007909</v>
          </cell>
          <cell r="BI664">
            <v>-6.8833259999992151</v>
          </cell>
          <cell r="BJ664">
            <v>-8.2599840000002587</v>
          </cell>
          <cell r="BK664">
            <v>-1.3766639999994368</v>
          </cell>
          <cell r="BL664">
            <v>-6.8833400000003166</v>
          </cell>
          <cell r="BM664">
            <v>-2.7533199999998033</v>
          </cell>
          <cell r="BN664">
            <v>-6.8833230000018375</v>
          </cell>
          <cell r="BO664">
            <v>-17.896646000001056</v>
          </cell>
          <cell r="BP664">
            <v>-6.883311000001413</v>
          </cell>
          <cell r="BQ664">
            <v>-8.2599860000009357</v>
          </cell>
          <cell r="BR664">
            <v>-68.833335000032093</v>
          </cell>
          <cell r="BS664">
            <v>11.013304000000062</v>
          </cell>
          <cell r="BT664">
            <v>-9.636661999997159</v>
          </cell>
          <cell r="BU664">
            <v>-2.7533370000019204</v>
          </cell>
          <cell r="BV664">
            <v>2.7533279999988736</v>
          </cell>
          <cell r="BW664">
            <v>-5.506652000000031</v>
          </cell>
          <cell r="BX664">
            <v>-5.506652000000031</v>
          </cell>
          <cell r="BY664">
            <v>9.9999670055694878E-7</v>
          </cell>
          <cell r="BZ664">
            <v>-11.013328000000911</v>
          </cell>
          <cell r="CA664">
            <v>-13.766679000000295</v>
          </cell>
          <cell r="CB664">
            <v>-8.2600119999988237</v>
          </cell>
          <cell r="CC664">
            <v>-16.51998100000128</v>
          </cell>
          <cell r="CD664">
            <v>-9.6366650000018126</v>
          </cell>
          <cell r="CE664">
            <v>-49.559880000044359</v>
          </cell>
          <cell r="CF664">
            <v>-5.5066729999998643</v>
          </cell>
          <cell r="CG664">
            <v>4.1300060000030498</v>
          </cell>
          <cell r="CH664">
            <v>1.3766560000003665</v>
          </cell>
          <cell r="CI664">
            <v>4.129997000000003</v>
          </cell>
          <cell r="CJ664">
            <v>1.2000000424450263E-5</v>
          </cell>
          <cell r="CK664">
            <v>-11.013322999999218</v>
          </cell>
          <cell r="CL664">
            <v>-6.8833149999991292</v>
          </cell>
          <cell r="CM664">
            <v>2.7533619999994698</v>
          </cell>
          <cell r="CN664">
            <v>-13.766630999998597</v>
          </cell>
          <cell r="CO664">
            <v>-19.273323999997956</v>
          </cell>
          <cell r="CP664">
            <v>-12.389976999998908</v>
          </cell>
          <cell r="CQ664">
            <v>6.8833300000005693</v>
          </cell>
          <cell r="CR664">
            <v>-38.546605999959866</v>
          </cell>
          <cell r="CS664">
            <v>-12.389986000001954</v>
          </cell>
          <cell r="CT664">
            <v>1.3766670000004524</v>
          </cell>
          <cell r="CU664">
            <v>2.7533280000025115</v>
          </cell>
          <cell r="CV664">
            <v>-11.013338999997359</v>
          </cell>
          <cell r="CW664">
            <v>-2.7533289999992121</v>
          </cell>
          <cell r="CX664">
            <v>5.5066699999988487</v>
          </cell>
          <cell r="CY664">
            <v>-1.3766590000013821</v>
          </cell>
          <cell r="CZ664">
            <v>9.636662000000797</v>
          </cell>
          <cell r="DA664">
            <v>-6.8833249999988766</v>
          </cell>
          <cell r="DB664">
            <v>-4.129997000000003</v>
          </cell>
          <cell r="DC664">
            <v>-9.6366420000013022</v>
          </cell>
          <cell r="DD664">
            <v>-9.6366559999987658</v>
          </cell>
          <cell r="DE664">
            <v>1.3766580000228714</v>
          </cell>
          <cell r="DF664">
            <v>-2.7533389999989595</v>
          </cell>
          <cell r="DG664">
            <v>1.3766680000007909</v>
          </cell>
          <cell r="DH664">
            <v>6.8833420000009937</v>
          </cell>
          <cell r="DI664">
            <v>2.7533230000008189</v>
          </cell>
          <cell r="DJ664">
            <v>-4.0000013541430235E-6</v>
          </cell>
          <cell r="DK664">
            <v>-2.7533199999998033</v>
          </cell>
          <cell r="DL664">
            <v>-1.3766670000004524</v>
          </cell>
          <cell r="DM664">
            <v>-5.0000016926787794E-6</v>
          </cell>
          <cell r="DN664">
            <v>-4.0000013541430235E-6</v>
          </cell>
          <cell r="DO664">
            <v>-4.0000013541430235E-6</v>
          </cell>
          <cell r="DP664">
            <v>-4.1299920000019483</v>
          </cell>
          <cell r="DQ664">
            <v>1.3766599999980826</v>
          </cell>
          <cell r="DR664">
            <v>0</v>
          </cell>
          <cell r="DS664">
            <v>0</v>
          </cell>
          <cell r="DT664">
            <v>0</v>
          </cell>
          <cell r="DU664">
            <v>0</v>
          </cell>
          <cell r="DV664">
            <v>0</v>
          </cell>
          <cell r="DW664">
            <v>0</v>
          </cell>
          <cell r="DX664">
            <v>0</v>
          </cell>
          <cell r="DY664">
            <v>0</v>
          </cell>
          <cell r="DZ664">
            <v>0</v>
          </cell>
          <cell r="EA664">
            <v>0</v>
          </cell>
          <cell r="EB664">
            <v>0</v>
          </cell>
          <cell r="EC664">
            <v>0</v>
          </cell>
          <cell r="ED664">
            <v>0</v>
          </cell>
        </row>
        <row r="665">
          <cell r="F665">
            <v>6.8833310000009078</v>
          </cell>
          <cell r="G665">
            <v>3.0000010156072676E-6</v>
          </cell>
          <cell r="H665">
            <v>2.7533459999976913</v>
          </cell>
          <cell r="I665">
            <v>4.1299980000003416</v>
          </cell>
          <cell r="J665">
            <v>12.389989999999671</v>
          </cell>
          <cell r="K665">
            <v>5.5066579999984242</v>
          </cell>
          <cell r="L665">
            <v>-5.5066729999998643</v>
          </cell>
          <cell r="M665">
            <v>-16.519980999997642</v>
          </cell>
          <cell r="N665">
            <v>8.2600000000020373</v>
          </cell>
          <cell r="O665">
            <v>9.6366579999994428</v>
          </cell>
          <cell r="P665">
            <v>74.339920000002166</v>
          </cell>
          <cell r="Q665">
            <v>12.39000699999815</v>
          </cell>
          <cell r="R665">
            <v>61.94998599999235</v>
          </cell>
          <cell r="S665">
            <v>9.6366630000011355</v>
          </cell>
          <cell r="T665">
            <v>1.0000003385357559E-6</v>
          </cell>
          <cell r="U665">
            <v>6.8833200000008219</v>
          </cell>
          <cell r="V665">
            <v>8.2600129999991623</v>
          </cell>
          <cell r="W665">
            <v>2.753339999999298</v>
          </cell>
          <cell r="X665">
            <v>9.6366479999996955</v>
          </cell>
          <cell r="Y665">
            <v>-8.2600000000020373</v>
          </cell>
          <cell r="Z665">
            <v>4.1300009999977192</v>
          </cell>
          <cell r="AA665">
            <v>1.376682999998593</v>
          </cell>
          <cell r="AB665">
            <v>12.389984000001277</v>
          </cell>
          <cell r="AC665">
            <v>4.1300090000004275</v>
          </cell>
          <cell r="AD665">
            <v>11.013324000003195</v>
          </cell>
          <cell r="AE665">
            <v>53.689975999994203</v>
          </cell>
          <cell r="AF665">
            <v>2.7533430000003136</v>
          </cell>
          <cell r="AG665">
            <v>-1.3766749999995227</v>
          </cell>
          <cell r="AH665">
            <v>8.260033000002295</v>
          </cell>
          <cell r="AI665">
            <v>-2.7533289999992121</v>
          </cell>
          <cell r="AJ665">
            <v>4.1299880000005942</v>
          </cell>
          <cell r="AK665">
            <v>15.143313999999009</v>
          </cell>
          <cell r="AL665">
            <v>6.8833100000010745</v>
          </cell>
          <cell r="AM665">
            <v>1.3766839999989315</v>
          </cell>
          <cell r="AN665">
            <v>1.3766759999998612</v>
          </cell>
          <cell r="AO665">
            <v>13.766640000001644</v>
          </cell>
          <cell r="AP665">
            <v>5.5066729999998643</v>
          </cell>
          <cell r="AQ665">
            <v>-1.3766809999979159</v>
          </cell>
          <cell r="AR665">
            <v>79.846562000049744</v>
          </cell>
          <cell r="AS665">
            <v>5.5066619999997783</v>
          </cell>
          <cell r="AT665">
            <v>-1.3766599999980826</v>
          </cell>
          <cell r="AU665">
            <v>-2.7533450000009907</v>
          </cell>
          <cell r="AV665">
            <v>1.3766660000001139</v>
          </cell>
          <cell r="AW665">
            <v>-4.1299800000015239</v>
          </cell>
          <cell r="AX665">
            <v>4.1299939999989874</v>
          </cell>
          <cell r="AY665">
            <v>4.1299900000012713</v>
          </cell>
          <cell r="AZ665">
            <v>13.766647000000376</v>
          </cell>
          <cell r="BA665">
            <v>4.1299920000019483</v>
          </cell>
          <cell r="BB665">
            <v>19.273304000002099</v>
          </cell>
          <cell r="BC665">
            <v>15.143328000001929</v>
          </cell>
          <cell r="BD665">
            <v>20.649964000000182</v>
          </cell>
          <cell r="BE665">
            <v>42.676729999977397</v>
          </cell>
          <cell r="BF665">
            <v>8.2599890000019514</v>
          </cell>
          <cell r="BG665">
            <v>-9.6366459999990184</v>
          </cell>
          <cell r="BH665">
            <v>-1.3766399999985879</v>
          </cell>
          <cell r="BI665">
            <v>-2.7533100000000559</v>
          </cell>
          <cell r="BJ665">
            <v>6.8833329999979469</v>
          </cell>
          <cell r="BK665">
            <v>2.7533430000003136</v>
          </cell>
          <cell r="BL665">
            <v>8.2599949999985256</v>
          </cell>
          <cell r="BM665">
            <v>8.2599759999975504</v>
          </cell>
          <cell r="BN665">
            <v>6.8833489999997255</v>
          </cell>
          <cell r="BO665">
            <v>8.2599929999996675</v>
          </cell>
          <cell r="BP665">
            <v>6.8833290000002307</v>
          </cell>
          <cell r="BQ665">
            <v>1.8999999156221747E-5</v>
          </cell>
          <cell r="BR665">
            <v>90.860045999987051</v>
          </cell>
          <cell r="BS665">
            <v>5.5066750000005413</v>
          </cell>
          <cell r="BT665">
            <v>8.2600029999994149</v>
          </cell>
          <cell r="BU665">
            <v>8.2599860000009357</v>
          </cell>
          <cell r="BV665">
            <v>-4.1299900000012713</v>
          </cell>
          <cell r="BW665">
            <v>4.1300139999984822</v>
          </cell>
          <cell r="BX665">
            <v>6.8833429999995133</v>
          </cell>
          <cell r="BY665">
            <v>-1.3766560000003665</v>
          </cell>
          <cell r="BZ665">
            <v>20.650009000000864</v>
          </cell>
          <cell r="CA665">
            <v>20.649990999998408</v>
          </cell>
          <cell r="CB665">
            <v>12.390003000000434</v>
          </cell>
          <cell r="CC665">
            <v>4.129994999999326</v>
          </cell>
          <cell r="CD665">
            <v>5.5066729999998643</v>
          </cell>
          <cell r="CE665">
            <v>5.5066729999671225</v>
          </cell>
          <cell r="CF665">
            <v>-1.376657000000705</v>
          </cell>
          <cell r="CG665">
            <v>4.129981999998563</v>
          </cell>
          <cell r="CH665">
            <v>2.7533260000018345</v>
          </cell>
          <cell r="CI665">
            <v>4.1299909999997908</v>
          </cell>
          <cell r="CJ665">
            <v>-1.3766539999996894</v>
          </cell>
          <cell r="CK665">
            <v>-5.5066640000004554</v>
          </cell>
          <cell r="CL665">
            <v>4.1300009999995382</v>
          </cell>
          <cell r="CM665">
            <v>-5.5066609999994398</v>
          </cell>
          <cell r="CN665">
            <v>5.506666999997833</v>
          </cell>
          <cell r="CO665">
            <v>5.5066489999990154</v>
          </cell>
          <cell r="CP665">
            <v>-4.1299900000012713</v>
          </cell>
          <cell r="CQ665">
            <v>-2.7533169999987877</v>
          </cell>
          <cell r="CR665">
            <v>31.663239999994403</v>
          </cell>
          <cell r="CS665">
            <v>8.2599730000001728</v>
          </cell>
          <cell r="CT665">
            <v>-4.1300069999997504</v>
          </cell>
          <cell r="CU665">
            <v>4.1299999999973807</v>
          </cell>
          <cell r="CV665">
            <v>-2.7533260000000155</v>
          </cell>
          <cell r="CW665">
            <v>9.6366519999974116</v>
          </cell>
          <cell r="CX665">
            <v>-6.883324000000357</v>
          </cell>
          <cell r="CY665">
            <v>9.6366579999994428</v>
          </cell>
          <cell r="CZ665">
            <v>8.2599890000001324</v>
          </cell>
          <cell r="DA665">
            <v>-5.9999983932357281E-6</v>
          </cell>
          <cell r="DB665">
            <v>1.3766470000009576</v>
          </cell>
          <cell r="DC665">
            <v>1.3766590000013821</v>
          </cell>
          <cell r="DD665">
            <v>2.7533250000014959</v>
          </cell>
          <cell r="DE665">
            <v>-13.766633000021102</v>
          </cell>
          <cell r="DF665">
            <v>1.3766609999984212</v>
          </cell>
          <cell r="DG665">
            <v>-2.7533280000006926</v>
          </cell>
          <cell r="DH665">
            <v>-2.7533299999995506</v>
          </cell>
          <cell r="DI665">
            <v>-1.3766640000012558</v>
          </cell>
          <cell r="DJ665">
            <v>-1.3766489999998157</v>
          </cell>
          <cell r="DK665">
            <v>-3.9999995351536199E-6</v>
          </cell>
          <cell r="DL665">
            <v>2.7533349999994243</v>
          </cell>
          <cell r="DM665">
            <v>-1.3766660000001139</v>
          </cell>
          <cell r="DN665">
            <v>-1.3766680000007909</v>
          </cell>
          <cell r="DO665">
            <v>1.1000000085914508E-5</v>
          </cell>
          <cell r="DP665">
            <v>-4.1299990000006801</v>
          </cell>
          <cell r="DQ665">
            <v>-2.7533319999965897</v>
          </cell>
          <cell r="DR665">
            <v>0</v>
          </cell>
          <cell r="DS665">
            <v>0</v>
          </cell>
          <cell r="DT665">
            <v>0</v>
          </cell>
          <cell r="DU665">
            <v>0</v>
          </cell>
          <cell r="DV665">
            <v>0</v>
          </cell>
          <cell r="DW665">
            <v>0</v>
          </cell>
          <cell r="DX665">
            <v>0</v>
          </cell>
          <cell r="DY665">
            <v>0</v>
          </cell>
          <cell r="DZ665">
            <v>0</v>
          </cell>
          <cell r="EA665">
            <v>0</v>
          </cell>
          <cell r="EB665">
            <v>0</v>
          </cell>
          <cell r="EC665">
            <v>0</v>
          </cell>
          <cell r="ED665">
            <v>0</v>
          </cell>
        </row>
        <row r="666">
          <cell r="F666">
            <v>142.74257467999996</v>
          </cell>
          <cell r="G666">
            <v>120.98676973999864</v>
          </cell>
          <cell r="H666">
            <v>129.14529476000098</v>
          </cell>
          <cell r="I666">
            <v>110.76432682999985</v>
          </cell>
          <cell r="J666">
            <v>114.65809531999912</v>
          </cell>
          <cell r="K666">
            <v>104.9674422700009</v>
          </cell>
          <cell r="L666">
            <v>107.33052687000054</v>
          </cell>
          <cell r="M666">
            <v>122.4309765500002</v>
          </cell>
          <cell r="N666">
            <v>120.44680215000153</v>
          </cell>
          <cell r="O666">
            <v>128.88181389000056</v>
          </cell>
          <cell r="P666">
            <v>76.398727820000204</v>
          </cell>
          <cell r="Q666">
            <v>136.11167464999926</v>
          </cell>
          <cell r="R666">
            <v>1439.4010782499972</v>
          </cell>
          <cell r="S666">
            <v>140.35065408999981</v>
          </cell>
          <cell r="T666">
            <v>110.1730949799985</v>
          </cell>
          <cell r="U666">
            <v>128.35921617999884</v>
          </cell>
          <cell r="V666">
            <v>114.99984045999918</v>
          </cell>
          <cell r="W666">
            <v>120.49942538000141</v>
          </cell>
          <cell r="X666">
            <v>100.79734810000082</v>
          </cell>
          <cell r="Y666">
            <v>109.08481075999953</v>
          </cell>
          <cell r="Z666">
            <v>109.66016442</v>
          </cell>
          <cell r="AA666">
            <v>117.88547034000112</v>
          </cell>
          <cell r="AB666">
            <v>131.26421280000068</v>
          </cell>
          <cell r="AC666">
            <v>117.72108671000024</v>
          </cell>
          <cell r="AD666">
            <v>138.60575403000075</v>
          </cell>
          <cell r="AE666">
            <v>1377.2747613100219</v>
          </cell>
          <cell r="AF666">
            <v>132.01818892000119</v>
          </cell>
          <cell r="AG666">
            <v>113.3126197900001</v>
          </cell>
          <cell r="AH666">
            <v>121.41047482999966</v>
          </cell>
          <cell r="AI666">
            <v>107.47118242999932</v>
          </cell>
          <cell r="AJ666">
            <v>104.79669067000032</v>
          </cell>
          <cell r="AK666">
            <v>99.952008520000163</v>
          </cell>
          <cell r="AL666">
            <v>110.42853016000117</v>
          </cell>
          <cell r="AM666">
            <v>107.2092132100006</v>
          </cell>
          <cell r="AN666">
            <v>114.80344993000108</v>
          </cell>
          <cell r="AO666">
            <v>129.2060378999995</v>
          </cell>
          <cell r="AP666">
            <v>110.9721601300007</v>
          </cell>
          <cell r="AQ666">
            <v>125.69420481999987</v>
          </cell>
          <cell r="AR666">
            <v>1368.214362269995</v>
          </cell>
          <cell r="AS666">
            <v>133.50714579000123</v>
          </cell>
          <cell r="AT666">
            <v>109.1088031700001</v>
          </cell>
          <cell r="AU666">
            <v>117.72267920999911</v>
          </cell>
          <cell r="AV666">
            <v>109.40119341999889</v>
          </cell>
          <cell r="AW666">
            <v>113.38454794999961</v>
          </cell>
          <cell r="AX666">
            <v>100.61507797000013</v>
          </cell>
          <cell r="AY666">
            <v>103.6268116500014</v>
          </cell>
          <cell r="AZ666">
            <v>106.21059195000089</v>
          </cell>
          <cell r="BA666">
            <v>107.14377373999923</v>
          </cell>
          <cell r="BB666">
            <v>125.61731365999913</v>
          </cell>
          <cell r="BC666">
            <v>119.64625606000118</v>
          </cell>
          <cell r="BD666">
            <v>122.23016769999958</v>
          </cell>
          <cell r="BE666">
            <v>1348.7727799900167</v>
          </cell>
          <cell r="BF666">
            <v>129.80034960000012</v>
          </cell>
          <cell r="BG666">
            <v>106.74088968000069</v>
          </cell>
          <cell r="BH666">
            <v>119.85562605999985</v>
          </cell>
          <cell r="BI666">
            <v>105.32698144000096</v>
          </cell>
          <cell r="BJ666">
            <v>109.02267405999919</v>
          </cell>
          <cell r="BK666">
            <v>104.90022674000102</v>
          </cell>
          <cell r="BL666">
            <v>101.70791930999985</v>
          </cell>
          <cell r="BM666">
            <v>109.61860219000118</v>
          </cell>
          <cell r="BN666">
            <v>109.8966531799997</v>
          </cell>
          <cell r="BO666">
            <v>119.53798465999898</v>
          </cell>
          <cell r="BP666">
            <v>111.17490561999875</v>
          </cell>
          <cell r="BQ666">
            <v>121.18996745000004</v>
          </cell>
          <cell r="BR666">
            <v>1349.7410330399871</v>
          </cell>
          <cell r="BS666">
            <v>139.2015170600007</v>
          </cell>
          <cell r="BT666">
            <v>104.28206472000056</v>
          </cell>
          <cell r="BU666">
            <v>118.19871724000041</v>
          </cell>
          <cell r="BV666">
            <v>109.35962089999884</v>
          </cell>
          <cell r="BW666">
            <v>109.18082428999878</v>
          </cell>
          <cell r="BX666">
            <v>101.56729710999934</v>
          </cell>
          <cell r="BY666">
            <v>106.36536248999982</v>
          </cell>
          <cell r="BZ666">
            <v>104.06323731999873</v>
          </cell>
          <cell r="CA666">
            <v>104.36843119999867</v>
          </cell>
          <cell r="CB666">
            <v>123.58661883000059</v>
          </cell>
          <cell r="CC666">
            <v>106.6788919899991</v>
          </cell>
          <cell r="CD666">
            <v>122.88844989000063</v>
          </cell>
          <cell r="CE666">
            <v>1343.2421946200193</v>
          </cell>
          <cell r="CF666">
            <v>126.84441795999919</v>
          </cell>
          <cell r="CG666">
            <v>113.77268838999953</v>
          </cell>
          <cell r="CH666">
            <v>118.36798876000103</v>
          </cell>
          <cell r="CI666">
            <v>108.45203537999987</v>
          </cell>
          <cell r="CJ666">
            <v>111.5022899100004</v>
          </cell>
          <cell r="CK666">
            <v>99.549400599998989</v>
          </cell>
          <cell r="CL666">
            <v>100.96496329000001</v>
          </cell>
          <cell r="CM666">
            <v>112.89076793999993</v>
          </cell>
          <cell r="CN666">
            <v>103.22600822999993</v>
          </cell>
          <cell r="CO666">
            <v>113.6309666599991</v>
          </cell>
          <cell r="CP666">
            <v>104.64319922000141</v>
          </cell>
          <cell r="CQ666">
            <v>129.39746827999988</v>
          </cell>
          <cell r="CR666">
            <v>1298.5611412700091</v>
          </cell>
          <cell r="CS666">
            <v>115.45229658999961</v>
          </cell>
          <cell r="CT666">
            <v>101.66304425999988</v>
          </cell>
          <cell r="CU666">
            <v>113.90530672000023</v>
          </cell>
          <cell r="CV666">
            <v>97.560178699999597</v>
          </cell>
          <cell r="CW666">
            <v>108.10058808000031</v>
          </cell>
          <cell r="CX666">
            <v>106.41797640999903</v>
          </cell>
          <cell r="CY666">
            <v>103.37433233999946</v>
          </cell>
          <cell r="CZ666">
            <v>113.2341468400009</v>
          </cell>
          <cell r="DA666">
            <v>104.79170881000027</v>
          </cell>
          <cell r="DB666">
            <v>119.52972532999956</v>
          </cell>
          <cell r="DC666">
            <v>99.808198160000757</v>
          </cell>
          <cell r="DD666">
            <v>114.72363902999859</v>
          </cell>
          <cell r="DE666">
            <v>1233.9339998400101</v>
          </cell>
          <cell r="DF666">
            <v>106.00749585999984</v>
          </cell>
          <cell r="DG666">
            <v>97.348952430000281</v>
          </cell>
          <cell r="DH666">
            <v>109.70462229999976</v>
          </cell>
          <cell r="DI666">
            <v>100.41992269999901</v>
          </cell>
          <cell r="DJ666">
            <v>103.63307681000151</v>
          </cell>
          <cell r="DK666">
            <v>97.371370470000329</v>
          </cell>
          <cell r="DL666">
            <v>99.739336340000591</v>
          </cell>
          <cell r="DM666">
            <v>103.59320843000023</v>
          </cell>
          <cell r="DN666">
            <v>101.14055064000058</v>
          </cell>
          <cell r="DO666">
            <v>108.13097568000012</v>
          </cell>
          <cell r="DP666">
            <v>97.08063194999886</v>
          </cell>
          <cell r="DQ666">
            <v>109.76385622999987</v>
          </cell>
          <cell r="DR666">
            <v>0</v>
          </cell>
          <cell r="DS666">
            <v>0</v>
          </cell>
          <cell r="DT666">
            <v>0</v>
          </cell>
          <cell r="DU666">
            <v>0</v>
          </cell>
          <cell r="DV666">
            <v>0</v>
          </cell>
          <cell r="DW666">
            <v>0</v>
          </cell>
          <cell r="DX666">
            <v>0</v>
          </cell>
          <cell r="DY666">
            <v>0</v>
          </cell>
          <cell r="DZ666">
            <v>0</v>
          </cell>
          <cell r="EA666">
            <v>0</v>
          </cell>
          <cell r="EB666">
            <v>0</v>
          </cell>
          <cell r="EC666">
            <v>0</v>
          </cell>
          <cell r="ED666">
            <v>0</v>
          </cell>
        </row>
        <row r="667">
          <cell r="F667">
            <v>-124.9637996700003</v>
          </cell>
          <cell r="G667">
            <v>-104.16041894999944</v>
          </cell>
          <cell r="H667">
            <v>-115.01111545000094</v>
          </cell>
          <cell r="I667">
            <v>-99.333571609999126</v>
          </cell>
          <cell r="J667">
            <v>-97.077648680000493</v>
          </cell>
          <cell r="K667">
            <v>-92.715526810001393</v>
          </cell>
          <cell r="L667">
            <v>-100.05874282999866</v>
          </cell>
          <cell r="M667">
            <v>-110.46977883</v>
          </cell>
          <cell r="N667">
            <v>-101.58493527999963</v>
          </cell>
          <cell r="O667">
            <v>-114.19634979000148</v>
          </cell>
          <cell r="P667">
            <v>-64.731471279999823</v>
          </cell>
          <cell r="Q667">
            <v>-115.16466154000045</v>
          </cell>
          <cell r="R667">
            <v>-1259.0893611700449</v>
          </cell>
          <cell r="S667">
            <v>-121.97760087999995</v>
          </cell>
          <cell r="T667">
            <v>-101.47605904000011</v>
          </cell>
          <cell r="U667">
            <v>-112.49304225000014</v>
          </cell>
          <cell r="V667">
            <v>-94.554572850000113</v>
          </cell>
          <cell r="W667">
            <v>-102.09292667999944</v>
          </cell>
          <cell r="X667">
            <v>-90.213472339999498</v>
          </cell>
          <cell r="Y667">
            <v>-100.38462785999945</v>
          </cell>
          <cell r="Z667">
            <v>-96.912869080000746</v>
          </cell>
          <cell r="AA667">
            <v>-102.94292405000124</v>
          </cell>
          <cell r="AB667">
            <v>-116.05149730999983</v>
          </cell>
          <cell r="AC667">
            <v>-104.01505637999981</v>
          </cell>
          <cell r="AD667">
            <v>-115.97471245000088</v>
          </cell>
          <cell r="AE667">
            <v>-1229.1495260399533</v>
          </cell>
          <cell r="AF667">
            <v>-119.00555621000058</v>
          </cell>
          <cell r="AG667">
            <v>-102.92522997999913</v>
          </cell>
          <cell r="AH667">
            <v>-107.00943985000049</v>
          </cell>
          <cell r="AI667">
            <v>-99.189582130000417</v>
          </cell>
          <cell r="AJ667">
            <v>-97.863537880000877</v>
          </cell>
          <cell r="AK667">
            <v>-83.865479390000473</v>
          </cell>
          <cell r="AL667">
            <v>-90.012060789998941</v>
          </cell>
          <cell r="AM667">
            <v>-97.901885670000411</v>
          </cell>
          <cell r="AN667">
            <v>-101.72856167999998</v>
          </cell>
          <cell r="AO667">
            <v>-108.97801077999975</v>
          </cell>
          <cell r="AP667">
            <v>-102.52594691000013</v>
          </cell>
          <cell r="AQ667">
            <v>-118.14423476999946</v>
          </cell>
          <cell r="AR667">
            <v>-1184.6306793500116</v>
          </cell>
          <cell r="AS667">
            <v>-114.03010895999978</v>
          </cell>
          <cell r="AT667">
            <v>-96.086681150000004</v>
          </cell>
          <cell r="AU667">
            <v>-109.80697075999888</v>
          </cell>
          <cell r="AV667">
            <v>-95.417234749998897</v>
          </cell>
          <cell r="AW667">
            <v>-103.03542865000054</v>
          </cell>
          <cell r="AX667">
            <v>-91.168777949998912</v>
          </cell>
          <cell r="AY667">
            <v>-90.130217930000072</v>
          </cell>
          <cell r="AZ667">
            <v>-89.452962029999981</v>
          </cell>
          <cell r="BA667">
            <v>-98.518676159999814</v>
          </cell>
          <cell r="BB667">
            <v>-100.85652712000046</v>
          </cell>
          <cell r="BC667">
            <v>-95.297700940000141</v>
          </cell>
          <cell r="BD667">
            <v>-100.82939295000142</v>
          </cell>
          <cell r="BE667">
            <v>-1200.8780280400097</v>
          </cell>
          <cell r="BF667">
            <v>-112.83341158000076</v>
          </cell>
          <cell r="BG667">
            <v>-99.748684759999378</v>
          </cell>
          <cell r="BH667">
            <v>-107.11150591000114</v>
          </cell>
          <cell r="BI667">
            <v>-98.103108170000269</v>
          </cell>
          <cell r="BJ667">
            <v>-96.227477230000659</v>
          </cell>
          <cell r="BK667">
            <v>-91.33176254999853</v>
          </cell>
          <cell r="BL667">
            <v>-88.211361159999797</v>
          </cell>
          <cell r="BM667">
            <v>-92.820994470001096</v>
          </cell>
          <cell r="BN667">
            <v>-96.211455570000908</v>
          </cell>
          <cell r="BO667">
            <v>-109.7576243200001</v>
          </cell>
          <cell r="BP667">
            <v>-97.361923810000008</v>
          </cell>
          <cell r="BQ667">
            <v>-111.15871850999974</v>
          </cell>
          <cell r="BR667">
            <v>-1170.1772182199929</v>
          </cell>
          <cell r="BS667">
            <v>-113.93424021999999</v>
          </cell>
          <cell r="BT667">
            <v>-91.90223055000024</v>
          </cell>
          <cell r="BU667">
            <v>-100.44246073000068</v>
          </cell>
          <cell r="BV667">
            <v>-97.283367910000379</v>
          </cell>
          <cell r="BW667">
            <v>-96.657226909999736</v>
          </cell>
          <cell r="BX667">
            <v>-88.174574689999645</v>
          </cell>
          <cell r="BY667">
            <v>-94.464936709999165</v>
          </cell>
          <cell r="BZ667">
            <v>-84.795502459999625</v>
          </cell>
          <cell r="CA667">
            <v>-86.601010450000103</v>
          </cell>
          <cell r="CB667">
            <v>-105.57789000999946</v>
          </cell>
          <cell r="CC667">
            <v>-100.26821344000018</v>
          </cell>
          <cell r="CD667">
            <v>-110.07556413999919</v>
          </cell>
          <cell r="CE667">
            <v>-1208.1295224600181</v>
          </cell>
          <cell r="CF667">
            <v>-116.23488215999896</v>
          </cell>
          <cell r="CG667">
            <v>-97.216410430000906</v>
          </cell>
          <cell r="CH667">
            <v>-101.70941689000028</v>
          </cell>
          <cell r="CI667">
            <v>-90.633534849999705</v>
          </cell>
          <cell r="CJ667">
            <v>-98.882820020000509</v>
          </cell>
          <cell r="CK667">
            <v>-96.927078090000578</v>
          </cell>
          <cell r="CL667">
            <v>-90.09031128999959</v>
          </cell>
          <cell r="CM667">
            <v>-101.19315391999953</v>
          </cell>
          <cell r="CN667">
            <v>-95.024299419999807</v>
          </cell>
          <cell r="CO667">
            <v>-107.00774525000088</v>
          </cell>
          <cell r="CP667">
            <v>-101.30182387999957</v>
          </cell>
          <cell r="CQ667">
            <v>-111.90804626000136</v>
          </cell>
          <cell r="CR667">
            <v>-1144.9084244599799</v>
          </cell>
          <cell r="CS667">
            <v>-103.98159639999903</v>
          </cell>
          <cell r="CT667">
            <v>-91.219726870000159</v>
          </cell>
          <cell r="CU667">
            <v>-96.185875189999933</v>
          </cell>
          <cell r="CV667">
            <v>-93.429519319999599</v>
          </cell>
          <cell r="CW667">
            <v>-90.676747869998508</v>
          </cell>
          <cell r="CX667">
            <v>-94.980919650000942</v>
          </cell>
          <cell r="CY667">
            <v>-85.827439419999791</v>
          </cell>
          <cell r="CZ667">
            <v>-89.401753589998407</v>
          </cell>
          <cell r="DA667">
            <v>-95.851780249999138</v>
          </cell>
          <cell r="DB667">
            <v>-106.52194108999902</v>
          </cell>
          <cell r="DC667">
            <v>-92.309587120000288</v>
          </cell>
          <cell r="DD667">
            <v>-104.5215376899996</v>
          </cell>
          <cell r="DE667">
            <v>-1094.4268661699753</v>
          </cell>
          <cell r="DF667">
            <v>-94.754186330001176</v>
          </cell>
          <cell r="DG667">
            <v>-86.646909290000622</v>
          </cell>
          <cell r="DH667">
            <v>-94.508043140000154</v>
          </cell>
          <cell r="DI667">
            <v>-87.658307310000964</v>
          </cell>
          <cell r="DJ667">
            <v>-92.084218550000514</v>
          </cell>
          <cell r="DK667">
            <v>-87.223736479998479</v>
          </cell>
          <cell r="DL667">
            <v>-86.786002220000228</v>
          </cell>
          <cell r="DM667">
            <v>-91.92442826000115</v>
          </cell>
          <cell r="DN667">
            <v>-89.879259209999873</v>
          </cell>
          <cell r="DO667">
            <v>-95.292616029999408</v>
          </cell>
          <cell r="DP667">
            <v>-90.125291590000415</v>
          </cell>
          <cell r="DQ667">
            <v>-97.543867759999557</v>
          </cell>
          <cell r="DR667">
            <v>0</v>
          </cell>
          <cell r="DS667">
            <v>0</v>
          </cell>
          <cell r="DT667">
            <v>0</v>
          </cell>
          <cell r="DU667">
            <v>0</v>
          </cell>
          <cell r="DV667">
            <v>0</v>
          </cell>
          <cell r="DW667">
            <v>0</v>
          </cell>
          <cell r="DX667">
            <v>0</v>
          </cell>
          <cell r="DY667">
            <v>0</v>
          </cell>
          <cell r="DZ667">
            <v>0</v>
          </cell>
          <cell r="EA667">
            <v>0</v>
          </cell>
          <cell r="EB667">
            <v>0</v>
          </cell>
          <cell r="EC667">
            <v>0</v>
          </cell>
          <cell r="ED667">
            <v>0</v>
          </cell>
        </row>
        <row r="668">
          <cell r="F668">
            <v>-7.1599999999998545</v>
          </cell>
          <cell r="G668">
            <v>5.3699999999989814</v>
          </cell>
          <cell r="H668">
            <v>-7.1599999999998545</v>
          </cell>
          <cell r="I668">
            <v>-10.739999999997963</v>
          </cell>
          <cell r="J668">
            <v>-8.9500000000007276</v>
          </cell>
          <cell r="K668">
            <v>-8.9500000000007276</v>
          </cell>
          <cell r="L668">
            <v>-5.3699999999989814</v>
          </cell>
          <cell r="M668">
            <v>17.900000000001455</v>
          </cell>
          <cell r="N668">
            <v>-1.7900000000008731</v>
          </cell>
          <cell r="O668">
            <v>-16.109999999996944</v>
          </cell>
          <cell r="P668">
            <v>-103.81999999999971</v>
          </cell>
          <cell r="Q668">
            <v>-7.1599999999998545</v>
          </cell>
          <cell r="R668">
            <v>-71.599999999976717</v>
          </cell>
          <cell r="S668">
            <v>-8.9500000000007276</v>
          </cell>
          <cell r="T668">
            <v>-10.740000000001601</v>
          </cell>
          <cell r="U668">
            <v>-8.9500000000007276</v>
          </cell>
          <cell r="V668">
            <v>3.5800000000017462</v>
          </cell>
          <cell r="W668">
            <v>5.3699999999989814</v>
          </cell>
          <cell r="X668">
            <v>-17.900000000001455</v>
          </cell>
          <cell r="Y668">
            <v>1.7900000000008731</v>
          </cell>
          <cell r="Z668">
            <v>-7.1600000000034925</v>
          </cell>
          <cell r="AA668">
            <v>0</v>
          </cell>
          <cell r="AB668">
            <v>-19.690000000002328</v>
          </cell>
          <cell r="AC668">
            <v>-7.1599999999998545</v>
          </cell>
          <cell r="AD668">
            <v>-1.7900000000008731</v>
          </cell>
          <cell r="AE668">
            <v>-114.55999999993946</v>
          </cell>
          <cell r="AF668">
            <v>-8.9499999999970896</v>
          </cell>
          <cell r="AG668">
            <v>-1.7899999999972351</v>
          </cell>
          <cell r="AH668">
            <v>-12.529999999998836</v>
          </cell>
          <cell r="AI668">
            <v>-7.1599999999998545</v>
          </cell>
          <cell r="AJ668">
            <v>-19.68999999999869</v>
          </cell>
          <cell r="AK668">
            <v>-12.530000000002474</v>
          </cell>
          <cell r="AL668">
            <v>7.1599999999998545</v>
          </cell>
          <cell r="AM668">
            <v>-10.739999999997963</v>
          </cell>
          <cell r="AN668">
            <v>-3.5799999999981083</v>
          </cell>
          <cell r="AO668">
            <v>-8.9500000000007276</v>
          </cell>
          <cell r="AP668">
            <v>-19.68999999999869</v>
          </cell>
          <cell r="AQ668">
            <v>-16.110000000000582</v>
          </cell>
          <cell r="AR668">
            <v>-69.809999999997672</v>
          </cell>
          <cell r="AS668">
            <v>1.7900000000008731</v>
          </cell>
          <cell r="AT668">
            <v>1.7900000000008731</v>
          </cell>
          <cell r="AU668">
            <v>-10.739999999997963</v>
          </cell>
          <cell r="AV668">
            <v>0</v>
          </cell>
          <cell r="AW668">
            <v>-1.7900000000008731</v>
          </cell>
          <cell r="AX668">
            <v>-12.530000000002474</v>
          </cell>
          <cell r="AY668">
            <v>-3.5800000000017462</v>
          </cell>
          <cell r="AZ668">
            <v>-10.739999999997963</v>
          </cell>
          <cell r="BA668">
            <v>-16.109999999996944</v>
          </cell>
          <cell r="BB668">
            <v>-5.3700000000026193</v>
          </cell>
          <cell r="BC668">
            <v>1.7900000000008731</v>
          </cell>
          <cell r="BD668">
            <v>-14.319999999999709</v>
          </cell>
          <cell r="BE668">
            <v>-94.869999999937136</v>
          </cell>
          <cell r="BF668">
            <v>-7.1599999999998545</v>
          </cell>
          <cell r="BG668">
            <v>0</v>
          </cell>
          <cell r="BH668">
            <v>-1.7900000000008731</v>
          </cell>
          <cell r="BI668">
            <v>-8.9500000000007276</v>
          </cell>
          <cell r="BJ668">
            <v>-10.740000000001601</v>
          </cell>
          <cell r="BK668">
            <v>-1.7900000000008731</v>
          </cell>
          <cell r="BL668">
            <v>-8.9500000000007276</v>
          </cell>
          <cell r="BM668">
            <v>-3.5800000000017462</v>
          </cell>
          <cell r="BN668">
            <v>-8.9500000000007276</v>
          </cell>
          <cell r="BO668">
            <v>-23.270000000000437</v>
          </cell>
          <cell r="BP668">
            <v>-8.9499999999970896</v>
          </cell>
          <cell r="BQ668">
            <v>-10.739999999997963</v>
          </cell>
          <cell r="BR668">
            <v>-89.500000000058208</v>
          </cell>
          <cell r="BS668">
            <v>14.320000000003347</v>
          </cell>
          <cell r="BT668">
            <v>-12.529999999998836</v>
          </cell>
          <cell r="BU668">
            <v>-3.5799999999981083</v>
          </cell>
          <cell r="BV668">
            <v>3.5799999999981083</v>
          </cell>
          <cell r="BW668">
            <v>-7.1599999999998545</v>
          </cell>
          <cell r="BX668">
            <v>-7.1599999999998545</v>
          </cell>
          <cell r="BY668">
            <v>0</v>
          </cell>
          <cell r="BZ668">
            <v>-14.320000000003347</v>
          </cell>
          <cell r="CA668">
            <v>-17.899999999997817</v>
          </cell>
          <cell r="CB668">
            <v>-10.739999999997963</v>
          </cell>
          <cell r="CC668">
            <v>-21.479999999999563</v>
          </cell>
          <cell r="CD668">
            <v>-12.530000000002474</v>
          </cell>
          <cell r="CE668">
            <v>-64.440000000002328</v>
          </cell>
          <cell r="CF668">
            <v>-7.1599999999998545</v>
          </cell>
          <cell r="CG668">
            <v>5.3699999999989814</v>
          </cell>
          <cell r="CH668">
            <v>1.7899999999972351</v>
          </cell>
          <cell r="CI668">
            <v>5.3699999999989814</v>
          </cell>
          <cell r="CJ668">
            <v>0</v>
          </cell>
          <cell r="CK668">
            <v>-14.319999999999709</v>
          </cell>
          <cell r="CL668">
            <v>-8.9500000000007276</v>
          </cell>
          <cell r="CM668">
            <v>3.5799999999981083</v>
          </cell>
          <cell r="CN668">
            <v>-17.900000000001455</v>
          </cell>
          <cell r="CO668">
            <v>-25.06000000000131</v>
          </cell>
          <cell r="CP668">
            <v>-16.110000000000582</v>
          </cell>
          <cell r="CQ668">
            <v>8.9500000000007276</v>
          </cell>
          <cell r="CR668">
            <v>-50.119999999995343</v>
          </cell>
          <cell r="CS668">
            <v>-16.110000000000582</v>
          </cell>
          <cell r="CT668">
            <v>1.7900000000008731</v>
          </cell>
          <cell r="CU668">
            <v>3.5800000000017462</v>
          </cell>
          <cell r="CV668">
            <v>-14.319999999999709</v>
          </cell>
          <cell r="CW668">
            <v>-3.5799999999981083</v>
          </cell>
          <cell r="CX668">
            <v>7.1599999999998545</v>
          </cell>
          <cell r="CY668">
            <v>-1.7900000000008731</v>
          </cell>
          <cell r="CZ668">
            <v>12.529999999998836</v>
          </cell>
          <cell r="DA668">
            <v>-8.9500000000007276</v>
          </cell>
          <cell r="DB668">
            <v>-5.3700000000026193</v>
          </cell>
          <cell r="DC668">
            <v>-12.529999999998836</v>
          </cell>
          <cell r="DD668">
            <v>-12.530000000002474</v>
          </cell>
          <cell r="DE668">
            <v>3.5399999999208376</v>
          </cell>
          <cell r="DF668">
            <v>-7.0800000000017462</v>
          </cell>
          <cell r="DG668">
            <v>3.5399999999935972</v>
          </cell>
          <cell r="DH668">
            <v>17.69999999999709</v>
          </cell>
          <cell r="DI668">
            <v>7.0800000000017462</v>
          </cell>
          <cell r="DJ668">
            <v>0</v>
          </cell>
          <cell r="DK668">
            <v>-7.0800000000017462</v>
          </cell>
          <cell r="DL668">
            <v>-3.5400000000008731</v>
          </cell>
          <cell r="DM668">
            <v>0</v>
          </cell>
          <cell r="DN668">
            <v>0</v>
          </cell>
          <cell r="DO668">
            <v>0</v>
          </cell>
          <cell r="DP668">
            <v>-10.619999999995343</v>
          </cell>
          <cell r="DQ668">
            <v>3.5400000000008731</v>
          </cell>
          <cell r="DR668">
            <v>0</v>
          </cell>
          <cell r="DS668">
            <v>0</v>
          </cell>
          <cell r="DT668">
            <v>0</v>
          </cell>
          <cell r="DU668">
            <v>0</v>
          </cell>
          <cell r="DV668">
            <v>0</v>
          </cell>
          <cell r="DW668">
            <v>0</v>
          </cell>
          <cell r="DX668">
            <v>0</v>
          </cell>
          <cell r="DY668">
            <v>0</v>
          </cell>
          <cell r="DZ668">
            <v>0</v>
          </cell>
          <cell r="EA668">
            <v>0</v>
          </cell>
          <cell r="EB668">
            <v>0</v>
          </cell>
          <cell r="EC668">
            <v>0</v>
          </cell>
          <cell r="ED668">
            <v>0</v>
          </cell>
        </row>
        <row r="669">
          <cell r="F669">
            <v>8.9500000000007276</v>
          </cell>
          <cell r="G669">
            <v>0</v>
          </cell>
          <cell r="H669">
            <v>3.5800000000017462</v>
          </cell>
          <cell r="I669">
            <v>5.3699999999989814</v>
          </cell>
          <cell r="J669">
            <v>16.110000000000582</v>
          </cell>
          <cell r="K669">
            <v>7.1599999999998545</v>
          </cell>
          <cell r="L669">
            <v>-7.1599999999998545</v>
          </cell>
          <cell r="M669">
            <v>-21.479999999999563</v>
          </cell>
          <cell r="N669">
            <v>10.740000000001601</v>
          </cell>
          <cell r="O669">
            <v>12.530000000002474</v>
          </cell>
          <cell r="P669">
            <v>96.659999999999854</v>
          </cell>
          <cell r="Q669">
            <v>16.109999999996944</v>
          </cell>
          <cell r="R669">
            <v>80.549999999930151</v>
          </cell>
          <cell r="S669">
            <v>12.529999999998836</v>
          </cell>
          <cell r="T669">
            <v>0</v>
          </cell>
          <cell r="U669">
            <v>8.9500000000007276</v>
          </cell>
          <cell r="V669">
            <v>10.739999999997963</v>
          </cell>
          <cell r="W669">
            <v>3.5800000000017462</v>
          </cell>
          <cell r="X669">
            <v>12.529999999998836</v>
          </cell>
          <cell r="Y669">
            <v>-10.739999999997963</v>
          </cell>
          <cell r="Z669">
            <v>5.3699999999989814</v>
          </cell>
          <cell r="AA669">
            <v>1.7900000000008731</v>
          </cell>
          <cell r="AB669">
            <v>16.110000000000582</v>
          </cell>
          <cell r="AC669">
            <v>5.3700000000026193</v>
          </cell>
          <cell r="AD669">
            <v>14.319999999999709</v>
          </cell>
          <cell r="AE669">
            <v>69.809999999997672</v>
          </cell>
          <cell r="AF669">
            <v>3.5800000000017462</v>
          </cell>
          <cell r="AG669">
            <v>-1.7899999999972351</v>
          </cell>
          <cell r="AH669">
            <v>10.739999999997963</v>
          </cell>
          <cell r="AI669">
            <v>-3.5800000000017462</v>
          </cell>
          <cell r="AJ669">
            <v>5.3699999999989814</v>
          </cell>
          <cell r="AK669">
            <v>19.690000000002328</v>
          </cell>
          <cell r="AL669">
            <v>8.9500000000007276</v>
          </cell>
          <cell r="AM669">
            <v>1.7899999999972351</v>
          </cell>
          <cell r="AN669">
            <v>1.7899999999972351</v>
          </cell>
          <cell r="AO669">
            <v>17.900000000001455</v>
          </cell>
          <cell r="AP669">
            <v>7.1599999999998545</v>
          </cell>
          <cell r="AQ669">
            <v>-1.7900000000008731</v>
          </cell>
          <cell r="AR669">
            <v>103.82000000000698</v>
          </cell>
          <cell r="AS669">
            <v>7.1599999999998545</v>
          </cell>
          <cell r="AT669">
            <v>-1.7900000000008731</v>
          </cell>
          <cell r="AU669">
            <v>-3.5800000000017462</v>
          </cell>
          <cell r="AV669">
            <v>1.7900000000008731</v>
          </cell>
          <cell r="AW669">
            <v>-5.3700000000026193</v>
          </cell>
          <cell r="AX669">
            <v>5.3700000000026193</v>
          </cell>
          <cell r="AY669">
            <v>5.3700000000026193</v>
          </cell>
          <cell r="AZ669">
            <v>17.899999999997817</v>
          </cell>
          <cell r="BA669">
            <v>5.3700000000026193</v>
          </cell>
          <cell r="BB669">
            <v>25.06000000000131</v>
          </cell>
          <cell r="BC669">
            <v>19.68999999999869</v>
          </cell>
          <cell r="BD669">
            <v>26.849999999998545</v>
          </cell>
          <cell r="BE669">
            <v>55.490000000048894</v>
          </cell>
          <cell r="BF669">
            <v>10.739999999997963</v>
          </cell>
          <cell r="BG669">
            <v>-12.529999999998836</v>
          </cell>
          <cell r="BH669">
            <v>-1.7900000000008731</v>
          </cell>
          <cell r="BI669">
            <v>-3.5799999999981083</v>
          </cell>
          <cell r="BJ669">
            <v>8.9500000000007276</v>
          </cell>
          <cell r="BK669">
            <v>3.5799999999981083</v>
          </cell>
          <cell r="BL669">
            <v>10.740000000001601</v>
          </cell>
          <cell r="BM669">
            <v>10.739999999997963</v>
          </cell>
          <cell r="BN669">
            <v>8.9500000000007276</v>
          </cell>
          <cell r="BO669">
            <v>10.740000000001601</v>
          </cell>
          <cell r="BP669">
            <v>8.9499999999970896</v>
          </cell>
          <cell r="BQ669">
            <v>0</v>
          </cell>
          <cell r="BR669">
            <v>118.14000000001397</v>
          </cell>
          <cell r="BS669">
            <v>7.1599999999998545</v>
          </cell>
          <cell r="BT669">
            <v>10.740000000001601</v>
          </cell>
          <cell r="BU669">
            <v>10.739999999997963</v>
          </cell>
          <cell r="BV669">
            <v>-5.3699999999989814</v>
          </cell>
          <cell r="BW669">
            <v>5.3700000000026193</v>
          </cell>
          <cell r="BX669">
            <v>8.9499999999970896</v>
          </cell>
          <cell r="BY669">
            <v>-1.7899999999972351</v>
          </cell>
          <cell r="BZ669">
            <v>26.850000000002183</v>
          </cell>
          <cell r="CA669">
            <v>26.849999999998545</v>
          </cell>
          <cell r="CB669">
            <v>16.109999999996944</v>
          </cell>
          <cell r="CC669">
            <v>5.3699999999989814</v>
          </cell>
          <cell r="CD669">
            <v>7.1599999999998545</v>
          </cell>
          <cell r="CE669">
            <v>7.159999999916181</v>
          </cell>
          <cell r="CF669">
            <v>-1.7899999999972351</v>
          </cell>
          <cell r="CG669">
            <v>5.3699999999989814</v>
          </cell>
          <cell r="CH669">
            <v>3.5799999999981083</v>
          </cell>
          <cell r="CI669">
            <v>5.3700000000026193</v>
          </cell>
          <cell r="CJ669">
            <v>-1.7900000000008731</v>
          </cell>
          <cell r="CK669">
            <v>-7.1599999999998545</v>
          </cell>
          <cell r="CL669">
            <v>5.3699999999989814</v>
          </cell>
          <cell r="CM669">
            <v>-7.1599999999998545</v>
          </cell>
          <cell r="CN669">
            <v>7.1599999999998545</v>
          </cell>
          <cell r="CO669">
            <v>7.1599999999998545</v>
          </cell>
          <cell r="CP669">
            <v>-5.3700000000026193</v>
          </cell>
          <cell r="CQ669">
            <v>-3.5800000000017462</v>
          </cell>
          <cell r="CR669">
            <v>41.170000000012806</v>
          </cell>
          <cell r="CS669">
            <v>10.740000000001601</v>
          </cell>
          <cell r="CT669">
            <v>-5.3700000000026193</v>
          </cell>
          <cell r="CU669">
            <v>5.3699999999989814</v>
          </cell>
          <cell r="CV669">
            <v>-3.5800000000017462</v>
          </cell>
          <cell r="CW669">
            <v>12.529999999998836</v>
          </cell>
          <cell r="CX669">
            <v>-8.9500000000007276</v>
          </cell>
          <cell r="CY669">
            <v>12.529999999998836</v>
          </cell>
          <cell r="CZ669">
            <v>10.740000000001601</v>
          </cell>
          <cell r="DA669">
            <v>0</v>
          </cell>
          <cell r="DB669">
            <v>1.7899999999972351</v>
          </cell>
          <cell r="DC669">
            <v>1.7899999999972351</v>
          </cell>
          <cell r="DD669">
            <v>3.5800000000017462</v>
          </cell>
          <cell r="DE669">
            <v>-35.399999999965075</v>
          </cell>
          <cell r="DF669">
            <v>3.5400000000008731</v>
          </cell>
          <cell r="DG669">
            <v>-7.0800000000017462</v>
          </cell>
          <cell r="DH669">
            <v>-7.0800000000017462</v>
          </cell>
          <cell r="DI669">
            <v>-3.5400000000008731</v>
          </cell>
          <cell r="DJ669">
            <v>-3.5399999999935972</v>
          </cell>
          <cell r="DK669">
            <v>0</v>
          </cell>
          <cell r="DL669">
            <v>7.0800000000017462</v>
          </cell>
          <cell r="DM669">
            <v>-3.5400000000008731</v>
          </cell>
          <cell r="DN669">
            <v>-3.5400000000008731</v>
          </cell>
          <cell r="DO669">
            <v>0</v>
          </cell>
          <cell r="DP669">
            <v>-10.619999999995343</v>
          </cell>
          <cell r="DQ669">
            <v>-7.0800000000017462</v>
          </cell>
          <cell r="DR669">
            <v>0</v>
          </cell>
          <cell r="DS669">
            <v>0</v>
          </cell>
          <cell r="DT669">
            <v>0</v>
          </cell>
          <cell r="DU669">
            <v>0</v>
          </cell>
          <cell r="DV669">
            <v>0</v>
          </cell>
          <cell r="DW669">
            <v>0</v>
          </cell>
          <cell r="DX669">
            <v>0</v>
          </cell>
          <cell r="DY669">
            <v>0</v>
          </cell>
          <cell r="DZ669">
            <v>0</v>
          </cell>
          <cell r="EA669">
            <v>0</v>
          </cell>
          <cell r="EB669">
            <v>0</v>
          </cell>
          <cell r="EC669">
            <v>0</v>
          </cell>
          <cell r="ED669">
            <v>0</v>
          </cell>
        </row>
        <row r="670">
          <cell r="F670">
            <v>-3.9599999999991269</v>
          </cell>
          <cell r="G670">
            <v>2.9699999999993452</v>
          </cell>
          <cell r="H670">
            <v>-3.9599999999991269</v>
          </cell>
          <cell r="I670">
            <v>-5.9399999999986903</v>
          </cell>
          <cell r="J670">
            <v>-4.9499999999989086</v>
          </cell>
          <cell r="K670">
            <v>-4.9499999999989086</v>
          </cell>
          <cell r="L670">
            <v>-2.9699999999993452</v>
          </cell>
          <cell r="M670">
            <v>9.9000000000014552</v>
          </cell>
          <cell r="N670">
            <v>-0.98999999999978172</v>
          </cell>
          <cell r="O670">
            <v>-8.9099999999998545</v>
          </cell>
          <cell r="P670">
            <v>-57.420000000000073</v>
          </cell>
          <cell r="Q670">
            <v>-3.9599999999991269</v>
          </cell>
          <cell r="R670">
            <v>-40.589999999967404</v>
          </cell>
          <cell r="S670">
            <v>-4.9500000000007276</v>
          </cell>
          <cell r="T670">
            <v>-5.9399999999986903</v>
          </cell>
          <cell r="U670">
            <v>-4.9499999999970896</v>
          </cell>
          <cell r="V670">
            <v>1.9799999999995634</v>
          </cell>
          <cell r="W670">
            <v>2.9700000000011642</v>
          </cell>
          <cell r="X670">
            <v>-9.9000000000014552</v>
          </cell>
          <cell r="Y670">
            <v>0.98999999999978172</v>
          </cell>
          <cell r="Z670">
            <v>-4.9499999999989086</v>
          </cell>
          <cell r="AA670">
            <v>0</v>
          </cell>
          <cell r="AB670">
            <v>-10.890000000003056</v>
          </cell>
          <cell r="AC670">
            <v>-3.9599999999991269</v>
          </cell>
          <cell r="AD670">
            <v>-0.98999999999796273</v>
          </cell>
          <cell r="AE670">
            <v>-64.350000000005821</v>
          </cell>
          <cell r="AF670">
            <v>-4.9500000000007276</v>
          </cell>
          <cell r="AG670">
            <v>-0.98999999999978172</v>
          </cell>
          <cell r="AH670">
            <v>-6.930000000000291</v>
          </cell>
          <cell r="AI670">
            <v>-3.9599999999991269</v>
          </cell>
          <cell r="AJ670">
            <v>-10.889999999999418</v>
          </cell>
          <cell r="AK670">
            <v>-6.930000000000291</v>
          </cell>
          <cell r="AL670">
            <v>3.9599999999991269</v>
          </cell>
          <cell r="AM670">
            <v>-6.930000000000291</v>
          </cell>
          <cell r="AN670">
            <v>-1.9799999999995634</v>
          </cell>
          <cell r="AO670">
            <v>-4.9500000000007276</v>
          </cell>
          <cell r="AP670">
            <v>-10.889999999999418</v>
          </cell>
          <cell r="AQ670">
            <v>-8.9099999999998545</v>
          </cell>
          <cell r="AR670">
            <v>-39.599999999976717</v>
          </cell>
          <cell r="AS670">
            <v>0.98999999999796273</v>
          </cell>
          <cell r="AT670">
            <v>0.98999999999978172</v>
          </cell>
          <cell r="AU670">
            <v>-5.9400000000005093</v>
          </cell>
          <cell r="AV670">
            <v>0</v>
          </cell>
          <cell r="AW670">
            <v>-0.98999999999978172</v>
          </cell>
          <cell r="AX670">
            <v>-6.930000000000291</v>
          </cell>
          <cell r="AY670">
            <v>-1.9799999999995634</v>
          </cell>
          <cell r="AZ670">
            <v>-6.930000000000291</v>
          </cell>
          <cell r="BA670">
            <v>-8.9099999999998545</v>
          </cell>
          <cell r="BB670">
            <v>-2.9699999999993452</v>
          </cell>
          <cell r="BC670">
            <v>0.99000000000160071</v>
          </cell>
          <cell r="BD670">
            <v>-7.9200000000000728</v>
          </cell>
          <cell r="BE670">
            <v>-52.46999999997206</v>
          </cell>
          <cell r="BF670">
            <v>-3.9599999999991269</v>
          </cell>
          <cell r="BG670">
            <v>0</v>
          </cell>
          <cell r="BH670">
            <v>-0.98999999999978172</v>
          </cell>
          <cell r="BI670">
            <v>-4.9500000000007276</v>
          </cell>
          <cell r="BJ670">
            <v>-5.9400000000005093</v>
          </cell>
          <cell r="BK670">
            <v>-0.98999999999978172</v>
          </cell>
          <cell r="BL670">
            <v>-4.9500000000007276</v>
          </cell>
          <cell r="BM670">
            <v>-1.9800000000013824</v>
          </cell>
          <cell r="BN670">
            <v>-4.9500000000007276</v>
          </cell>
          <cell r="BO670">
            <v>-12.8700000000008</v>
          </cell>
          <cell r="BP670">
            <v>-4.9500000000007276</v>
          </cell>
          <cell r="BQ670">
            <v>-5.9400000000005093</v>
          </cell>
          <cell r="BR670">
            <v>-51.480000000039581</v>
          </cell>
          <cell r="BS670">
            <v>7.9199999999982538</v>
          </cell>
          <cell r="BT670">
            <v>-6.930000000000291</v>
          </cell>
          <cell r="BU670">
            <v>-1.9799999999995634</v>
          </cell>
          <cell r="BV670">
            <v>1.9799999999995634</v>
          </cell>
          <cell r="BW670">
            <v>-3.9599999999991269</v>
          </cell>
          <cell r="BX670">
            <v>-3.9600000000009459</v>
          </cell>
          <cell r="BY670">
            <v>0</v>
          </cell>
          <cell r="BZ670">
            <v>-9.8999999999996362</v>
          </cell>
          <cell r="CA670">
            <v>-9.8999999999996362</v>
          </cell>
          <cell r="CB670">
            <v>-5.9400000000005093</v>
          </cell>
          <cell r="CC670">
            <v>-11.880000000001019</v>
          </cell>
          <cell r="CD670">
            <v>-6.930000000000291</v>
          </cell>
          <cell r="CE670">
            <v>-75.479999999981374</v>
          </cell>
          <cell r="CF670">
            <v>-8.1600000000034925</v>
          </cell>
          <cell r="CG670">
            <v>6.1199999999989814</v>
          </cell>
          <cell r="CH670">
            <v>2.0399999999972351</v>
          </cell>
          <cell r="CI670">
            <v>6.1199999999989814</v>
          </cell>
          <cell r="CJ670">
            <v>0</v>
          </cell>
          <cell r="CK670">
            <v>-16.319999999999709</v>
          </cell>
          <cell r="CL670">
            <v>-10.200000000000728</v>
          </cell>
          <cell r="CM670">
            <v>2.0399999999972351</v>
          </cell>
          <cell r="CN670">
            <v>-20.400000000001455</v>
          </cell>
          <cell r="CO670">
            <v>-28.56000000000131</v>
          </cell>
          <cell r="CP670">
            <v>-18.360000000000582</v>
          </cell>
          <cell r="CQ670">
            <v>10.200000000000728</v>
          </cell>
          <cell r="CR670">
            <v>-57.120000000053551</v>
          </cell>
          <cell r="CS670">
            <v>-18.360000000000582</v>
          </cell>
          <cell r="CT670">
            <v>2.0400000000008731</v>
          </cell>
          <cell r="CU670">
            <v>4.0800000000017462</v>
          </cell>
          <cell r="CV670">
            <v>-16.319999999999709</v>
          </cell>
          <cell r="CW670">
            <v>-4.0799999999981083</v>
          </cell>
          <cell r="CX670">
            <v>8.1599999999998545</v>
          </cell>
          <cell r="CY670">
            <v>-2.0400000000008731</v>
          </cell>
          <cell r="CZ670">
            <v>14.279999999998836</v>
          </cell>
          <cell r="DA670">
            <v>-10.200000000000728</v>
          </cell>
          <cell r="DB670">
            <v>-6.1200000000026193</v>
          </cell>
          <cell r="DC670">
            <v>-14.279999999998836</v>
          </cell>
          <cell r="DD670">
            <v>-14.280000000002474</v>
          </cell>
          <cell r="DE670">
            <v>2.0399999999208376</v>
          </cell>
          <cell r="DF670">
            <v>-4.0799999999981083</v>
          </cell>
          <cell r="DG670">
            <v>2.0400000000008731</v>
          </cell>
          <cell r="DH670">
            <v>10.200000000000728</v>
          </cell>
          <cell r="DI670">
            <v>4.0800000000017462</v>
          </cell>
          <cell r="DJ670">
            <v>0</v>
          </cell>
          <cell r="DK670">
            <v>-4.0800000000017462</v>
          </cell>
          <cell r="DL670">
            <v>-2.0400000000008731</v>
          </cell>
          <cell r="DM670">
            <v>0</v>
          </cell>
          <cell r="DN670">
            <v>0</v>
          </cell>
          <cell r="DO670">
            <v>0</v>
          </cell>
          <cell r="DP670">
            <v>-6.1199999999989814</v>
          </cell>
          <cell r="DQ670">
            <v>2.0400000000008731</v>
          </cell>
          <cell r="DR670">
            <v>0</v>
          </cell>
          <cell r="DS670">
            <v>0</v>
          </cell>
          <cell r="DT670">
            <v>0</v>
          </cell>
          <cell r="DU670">
            <v>0</v>
          </cell>
          <cell r="DV670">
            <v>0</v>
          </cell>
          <cell r="DW670">
            <v>0</v>
          </cell>
          <cell r="DX670">
            <v>0</v>
          </cell>
          <cell r="DY670">
            <v>0</v>
          </cell>
          <cell r="DZ670">
            <v>0</v>
          </cell>
          <cell r="EA670">
            <v>0</v>
          </cell>
          <cell r="EB670">
            <v>0</v>
          </cell>
          <cell r="EC670">
            <v>0</v>
          </cell>
          <cell r="ED670">
            <v>0</v>
          </cell>
        </row>
        <row r="671">
          <cell r="F671">
            <v>4.9500000000007276</v>
          </cell>
          <cell r="G671">
            <v>0</v>
          </cell>
          <cell r="H671">
            <v>1.9799999999995634</v>
          </cell>
          <cell r="I671">
            <v>2.9699999999993452</v>
          </cell>
          <cell r="J671">
            <v>8.9100000000016735</v>
          </cell>
          <cell r="K671">
            <v>3.9599999999991269</v>
          </cell>
          <cell r="L671">
            <v>-3.9599999999991269</v>
          </cell>
          <cell r="M671">
            <v>-10.890000000001237</v>
          </cell>
          <cell r="N671">
            <v>5.9399999999986903</v>
          </cell>
          <cell r="O671">
            <v>6.930000000000291</v>
          </cell>
          <cell r="P671">
            <v>53.460000000000946</v>
          </cell>
          <cell r="Q671">
            <v>8.9099999999998545</v>
          </cell>
          <cell r="R671">
            <v>44.550000000017462</v>
          </cell>
          <cell r="S671">
            <v>6.930000000000291</v>
          </cell>
          <cell r="T671">
            <v>0</v>
          </cell>
          <cell r="U671">
            <v>4.9500000000007276</v>
          </cell>
          <cell r="V671">
            <v>5.9400000000005093</v>
          </cell>
          <cell r="W671">
            <v>1.9799999999995634</v>
          </cell>
          <cell r="X671">
            <v>6.930000000000291</v>
          </cell>
          <cell r="Y671">
            <v>-5.9400000000005093</v>
          </cell>
          <cell r="Z671">
            <v>2.9700000000011642</v>
          </cell>
          <cell r="AA671">
            <v>0.98999999999978172</v>
          </cell>
          <cell r="AB671">
            <v>8.9099999999998545</v>
          </cell>
          <cell r="AC671">
            <v>2.9700000000011642</v>
          </cell>
          <cell r="AD671">
            <v>7.9200000000000728</v>
          </cell>
          <cell r="AE671">
            <v>38.609999999956926</v>
          </cell>
          <cell r="AF671">
            <v>1.9799999999995634</v>
          </cell>
          <cell r="AG671">
            <v>-0.98999999999978172</v>
          </cell>
          <cell r="AH671">
            <v>5.9400000000005093</v>
          </cell>
          <cell r="AI671">
            <v>-1.9799999999995634</v>
          </cell>
          <cell r="AJ671">
            <v>2.9699999999993452</v>
          </cell>
          <cell r="AK671">
            <v>10.890000000001237</v>
          </cell>
          <cell r="AL671">
            <v>4.9499999999989086</v>
          </cell>
          <cell r="AM671">
            <v>0.98999999999978172</v>
          </cell>
          <cell r="AN671">
            <v>0.98999999999978172</v>
          </cell>
          <cell r="AO671">
            <v>9.9000000000014552</v>
          </cell>
          <cell r="AP671">
            <v>3.9599999999991269</v>
          </cell>
          <cell r="AQ671">
            <v>-0.98999999999978172</v>
          </cell>
          <cell r="AR671">
            <v>58.409999999974389</v>
          </cell>
          <cell r="AS671">
            <v>3.9600000000009459</v>
          </cell>
          <cell r="AT671">
            <v>-0.98999999999978172</v>
          </cell>
          <cell r="AU671">
            <v>-1.9799999999995634</v>
          </cell>
          <cell r="AV671">
            <v>0.98999999999978172</v>
          </cell>
          <cell r="AW671">
            <v>-1.9800000000013824</v>
          </cell>
          <cell r="AX671">
            <v>2.9699999999993452</v>
          </cell>
          <cell r="AY671">
            <v>2.9699999999993452</v>
          </cell>
          <cell r="AZ671">
            <v>9.8999999999996362</v>
          </cell>
          <cell r="BA671">
            <v>2.9699999999993452</v>
          </cell>
          <cell r="BB671">
            <v>13.860000000000582</v>
          </cell>
          <cell r="BC671">
            <v>10.889999999999418</v>
          </cell>
          <cell r="BD671">
            <v>14.850000000000364</v>
          </cell>
          <cell r="BE671">
            <v>29.700000000011642</v>
          </cell>
          <cell r="BF671">
            <v>5.9399999999986903</v>
          </cell>
          <cell r="BG671">
            <v>-6.930000000000291</v>
          </cell>
          <cell r="BH671">
            <v>-0.98999999999978172</v>
          </cell>
          <cell r="BI671">
            <v>-2.9699999999993452</v>
          </cell>
          <cell r="BJ671">
            <v>4.9499999999989086</v>
          </cell>
          <cell r="BK671">
            <v>1.9799999999995634</v>
          </cell>
          <cell r="BL671">
            <v>5.9400000000005093</v>
          </cell>
          <cell r="BM671">
            <v>5.9400000000005093</v>
          </cell>
          <cell r="BN671">
            <v>4.9500000000007276</v>
          </cell>
          <cell r="BO671">
            <v>5.9399999999986903</v>
          </cell>
          <cell r="BP671">
            <v>4.9499999999989086</v>
          </cell>
          <cell r="BQ671">
            <v>0</v>
          </cell>
          <cell r="BR671">
            <v>66.329999999987194</v>
          </cell>
          <cell r="BS671">
            <v>3.9599999999991269</v>
          </cell>
          <cell r="BT671">
            <v>5.9400000000005093</v>
          </cell>
          <cell r="BU671">
            <v>5.9399999999986903</v>
          </cell>
          <cell r="BV671">
            <v>-2.9699999999993452</v>
          </cell>
          <cell r="BW671">
            <v>2.9699999999993452</v>
          </cell>
          <cell r="BX671">
            <v>4.9499999999989086</v>
          </cell>
          <cell r="BY671">
            <v>-0.98999999999978172</v>
          </cell>
          <cell r="BZ671">
            <v>15.840000000000146</v>
          </cell>
          <cell r="CA671">
            <v>14.849999999998545</v>
          </cell>
          <cell r="CB671">
            <v>8.9099999999998545</v>
          </cell>
          <cell r="CC671">
            <v>2.9699999999993452</v>
          </cell>
          <cell r="CD671">
            <v>3.9599999999991269</v>
          </cell>
          <cell r="CE671">
            <v>8.159999999916181</v>
          </cell>
          <cell r="CF671">
            <v>-2.0399999999972351</v>
          </cell>
          <cell r="CG671">
            <v>6.1199999999989814</v>
          </cell>
          <cell r="CH671">
            <v>4.0799999999981083</v>
          </cell>
          <cell r="CI671">
            <v>6.1200000000026193</v>
          </cell>
          <cell r="CJ671">
            <v>-2.0400000000008731</v>
          </cell>
          <cell r="CK671">
            <v>-8.1599999999998545</v>
          </cell>
          <cell r="CL671">
            <v>6.1200000000026193</v>
          </cell>
          <cell r="CM671">
            <v>-8.1599999999998545</v>
          </cell>
          <cell r="CN671">
            <v>8.1599999999998545</v>
          </cell>
          <cell r="CO671">
            <v>8.1599999999998545</v>
          </cell>
          <cell r="CP671">
            <v>-6.1200000000026193</v>
          </cell>
          <cell r="CQ671">
            <v>-4.0800000000017462</v>
          </cell>
          <cell r="CR671">
            <v>48.959999999962747</v>
          </cell>
          <cell r="CS671">
            <v>12.240000000001601</v>
          </cell>
          <cell r="CT671">
            <v>-6.1200000000026193</v>
          </cell>
          <cell r="CU671">
            <v>6.1199999999989814</v>
          </cell>
          <cell r="CV671">
            <v>-4.0800000000017462</v>
          </cell>
          <cell r="CW671">
            <v>14.279999999998836</v>
          </cell>
          <cell r="CX671">
            <v>-10.200000000000728</v>
          </cell>
          <cell r="CY671">
            <v>14.280000000002474</v>
          </cell>
          <cell r="CZ671">
            <v>14.279999999998836</v>
          </cell>
          <cell r="DA671">
            <v>0</v>
          </cell>
          <cell r="DB671">
            <v>2.0399999999972351</v>
          </cell>
          <cell r="DC671">
            <v>2.0399999999972351</v>
          </cell>
          <cell r="DD671">
            <v>4.0800000000017462</v>
          </cell>
          <cell r="DE671">
            <v>-20.400000000023283</v>
          </cell>
          <cell r="DF671">
            <v>2.0400000000008731</v>
          </cell>
          <cell r="DG671">
            <v>-4.0800000000017462</v>
          </cell>
          <cell r="DH671">
            <v>-4.0799999999981083</v>
          </cell>
          <cell r="DI671">
            <v>-2.0400000000008731</v>
          </cell>
          <cell r="DJ671">
            <v>-2.0400000000008731</v>
          </cell>
          <cell r="DK671">
            <v>0</v>
          </cell>
          <cell r="DL671">
            <v>4.0800000000017462</v>
          </cell>
          <cell r="DM671">
            <v>-2.0400000000008731</v>
          </cell>
          <cell r="DN671">
            <v>-2.0400000000008731</v>
          </cell>
          <cell r="DO671">
            <v>0</v>
          </cell>
          <cell r="DP671">
            <v>-6.1199999999989814</v>
          </cell>
          <cell r="DQ671">
            <v>-4.0799999999981083</v>
          </cell>
          <cell r="DR671">
            <v>0</v>
          </cell>
          <cell r="DS671">
            <v>0</v>
          </cell>
          <cell r="DT671">
            <v>0</v>
          </cell>
          <cell r="DU671">
            <v>0</v>
          </cell>
          <cell r="DV671">
            <v>0</v>
          </cell>
          <cell r="DW671">
            <v>0</v>
          </cell>
          <cell r="DX671">
            <v>0</v>
          </cell>
          <cell r="DY671">
            <v>0</v>
          </cell>
          <cell r="DZ671">
            <v>0</v>
          </cell>
          <cell r="EA671">
            <v>0</v>
          </cell>
          <cell r="EB671">
            <v>0</v>
          </cell>
          <cell r="EC671">
            <v>0</v>
          </cell>
          <cell r="ED671">
            <v>0</v>
          </cell>
        </row>
        <row r="672">
          <cell r="F672">
            <v>-5</v>
          </cell>
          <cell r="G672">
            <v>3.75</v>
          </cell>
          <cell r="H672">
            <v>-5</v>
          </cell>
          <cell r="I672">
            <v>-7.5</v>
          </cell>
          <cell r="J672">
            <v>-6.25</v>
          </cell>
          <cell r="K672">
            <v>-6.25</v>
          </cell>
          <cell r="L672">
            <v>-3.75</v>
          </cell>
          <cell r="M672">
            <v>12.5</v>
          </cell>
          <cell r="N672">
            <v>-1.25</v>
          </cell>
          <cell r="O672">
            <v>-11.25</v>
          </cell>
          <cell r="P672">
            <v>-72.5</v>
          </cell>
          <cell r="Q672">
            <v>-5</v>
          </cell>
          <cell r="R672">
            <v>-48.75</v>
          </cell>
          <cell r="S672">
            <v>-6.25</v>
          </cell>
          <cell r="T672">
            <v>-7.5</v>
          </cell>
          <cell r="U672">
            <v>-6.25</v>
          </cell>
          <cell r="V672">
            <v>2.5</v>
          </cell>
          <cell r="W672">
            <v>3.75</v>
          </cell>
          <cell r="X672">
            <v>-11.25</v>
          </cell>
          <cell r="Y672">
            <v>2.5</v>
          </cell>
          <cell r="Z672">
            <v>-6.25</v>
          </cell>
          <cell r="AA672">
            <v>0</v>
          </cell>
          <cell r="AB672">
            <v>-13.75</v>
          </cell>
          <cell r="AC672">
            <v>-5</v>
          </cell>
          <cell r="AD672">
            <v>-1.25</v>
          </cell>
          <cell r="AE672">
            <v>-82.5</v>
          </cell>
          <cell r="AF672">
            <v>-6.25</v>
          </cell>
          <cell r="AG672">
            <v>-1.25</v>
          </cell>
          <cell r="AH672">
            <v>-8.75</v>
          </cell>
          <cell r="AI672">
            <v>-5</v>
          </cell>
          <cell r="AJ672">
            <v>-13.75</v>
          </cell>
          <cell r="AK672">
            <v>-8.75</v>
          </cell>
          <cell r="AL672">
            <v>3.75</v>
          </cell>
          <cell r="AM672">
            <v>-8.75</v>
          </cell>
          <cell r="AN672">
            <v>-2.5</v>
          </cell>
          <cell r="AO672">
            <v>-6.25</v>
          </cell>
          <cell r="AP672">
            <v>-13.75</v>
          </cell>
          <cell r="AQ672">
            <v>-11.25</v>
          </cell>
          <cell r="AR672">
            <v>-95.160000000032596</v>
          </cell>
          <cell r="AS672">
            <v>2.4400000000023283</v>
          </cell>
          <cell r="AT672">
            <v>2.4399999999950523</v>
          </cell>
          <cell r="AU672">
            <v>-14.639999999999418</v>
          </cell>
          <cell r="AV672">
            <v>0</v>
          </cell>
          <cell r="AW672">
            <v>-2.4400000000023283</v>
          </cell>
          <cell r="AX672">
            <v>-17.080000000001746</v>
          </cell>
          <cell r="AY672">
            <v>-2.4399999999986903</v>
          </cell>
          <cell r="AZ672">
            <v>-17.080000000001746</v>
          </cell>
          <cell r="BA672">
            <v>-21.959999999999127</v>
          </cell>
          <cell r="BB672">
            <v>-7.319999999999709</v>
          </cell>
          <cell r="BC672">
            <v>2.4399999999950523</v>
          </cell>
          <cell r="BD672">
            <v>-19.520000000004075</v>
          </cell>
          <cell r="BE672">
            <v>-129.32000000000698</v>
          </cell>
          <cell r="BF672">
            <v>-9.7600000000020373</v>
          </cell>
          <cell r="BG672">
            <v>0</v>
          </cell>
          <cell r="BH672">
            <v>-2.4400000000023283</v>
          </cell>
          <cell r="BI672">
            <v>-12.200000000004366</v>
          </cell>
          <cell r="BJ672">
            <v>-14.639999999999418</v>
          </cell>
          <cell r="BK672">
            <v>-2.4400000000023283</v>
          </cell>
          <cell r="BL672">
            <v>-12.200000000000728</v>
          </cell>
          <cell r="BM672">
            <v>-4.8799999999973807</v>
          </cell>
          <cell r="BN672">
            <v>-12.200000000004366</v>
          </cell>
          <cell r="BO672">
            <v>-31.720000000001164</v>
          </cell>
          <cell r="BP672">
            <v>-12.200000000004366</v>
          </cell>
          <cell r="BQ672">
            <v>-14.639999999999418</v>
          </cell>
          <cell r="BR672">
            <v>-126.88000000006286</v>
          </cell>
          <cell r="BS672">
            <v>19.519999999996799</v>
          </cell>
          <cell r="BT672">
            <v>-17.080000000001746</v>
          </cell>
          <cell r="BU672">
            <v>-4.8799999999973807</v>
          </cell>
          <cell r="BV672">
            <v>4.8799999999973807</v>
          </cell>
          <cell r="BW672">
            <v>-9.7600000000020373</v>
          </cell>
          <cell r="BX672">
            <v>-9.7600000000020373</v>
          </cell>
          <cell r="BY672">
            <v>0</v>
          </cell>
          <cell r="BZ672">
            <v>-24.400000000001455</v>
          </cell>
          <cell r="CA672">
            <v>-24.400000000001455</v>
          </cell>
          <cell r="CB672">
            <v>-14.639999999999418</v>
          </cell>
          <cell r="CC672">
            <v>-29.279999999998836</v>
          </cell>
          <cell r="CD672">
            <v>-17.07999999999447</v>
          </cell>
          <cell r="CE672">
            <v>-87.839999999967404</v>
          </cell>
          <cell r="CF672">
            <v>-9.7600000000020373</v>
          </cell>
          <cell r="CG672">
            <v>7.319999999999709</v>
          </cell>
          <cell r="CH672">
            <v>2.4399999999950523</v>
          </cell>
          <cell r="CI672">
            <v>7.319999999999709</v>
          </cell>
          <cell r="CJ672">
            <v>0</v>
          </cell>
          <cell r="CK672">
            <v>-17.080000000001746</v>
          </cell>
          <cell r="CL672">
            <v>-12.200000000000728</v>
          </cell>
          <cell r="CM672">
            <v>2.4399999999950523</v>
          </cell>
          <cell r="CN672">
            <v>-24.400000000001455</v>
          </cell>
          <cell r="CO672">
            <v>-34.160000000003492</v>
          </cell>
          <cell r="CP672">
            <v>-21.959999999999127</v>
          </cell>
          <cell r="CQ672">
            <v>12.200000000004366</v>
          </cell>
          <cell r="CR672">
            <v>-68.320000000065193</v>
          </cell>
          <cell r="CS672">
            <v>-21.959999999999127</v>
          </cell>
          <cell r="CT672">
            <v>2.4399999999986903</v>
          </cell>
          <cell r="CU672">
            <v>4.8799999999973807</v>
          </cell>
          <cell r="CV672">
            <v>-19.520000000000437</v>
          </cell>
          <cell r="CW672">
            <v>-4.8799999999973807</v>
          </cell>
          <cell r="CX672">
            <v>9.7600000000020373</v>
          </cell>
          <cell r="CY672">
            <v>-2.4400000000023283</v>
          </cell>
          <cell r="CZ672">
            <v>17.07999999999447</v>
          </cell>
          <cell r="DA672">
            <v>-12.19999999999709</v>
          </cell>
          <cell r="DB672">
            <v>-7.319999999999709</v>
          </cell>
          <cell r="DC672">
            <v>-17.080000000001746</v>
          </cell>
          <cell r="DD672">
            <v>-17.07999999999447</v>
          </cell>
          <cell r="DE672">
            <v>2.4400000000023283</v>
          </cell>
          <cell r="DF672">
            <v>-4.8800000000046566</v>
          </cell>
          <cell r="DG672">
            <v>2.4400000000023283</v>
          </cell>
          <cell r="DH672">
            <v>12.200000000000728</v>
          </cell>
          <cell r="DI672">
            <v>4.8799999999973807</v>
          </cell>
          <cell r="DJ672">
            <v>0</v>
          </cell>
          <cell r="DK672">
            <v>-4.8800000000010186</v>
          </cell>
          <cell r="DL672">
            <v>-2.4400000000023283</v>
          </cell>
          <cell r="DM672">
            <v>0</v>
          </cell>
          <cell r="DN672">
            <v>0</v>
          </cell>
          <cell r="DO672">
            <v>0</v>
          </cell>
          <cell r="DP672">
            <v>-7.3200000000033469</v>
          </cell>
          <cell r="DQ672">
            <v>2.4400000000023283</v>
          </cell>
          <cell r="DR672">
            <v>0</v>
          </cell>
          <cell r="DS672">
            <v>0</v>
          </cell>
          <cell r="DT672">
            <v>0</v>
          </cell>
          <cell r="DU672">
            <v>0</v>
          </cell>
          <cell r="DV672">
            <v>0</v>
          </cell>
          <cell r="DW672">
            <v>0</v>
          </cell>
          <cell r="DX672">
            <v>0</v>
          </cell>
          <cell r="DY672">
            <v>0</v>
          </cell>
          <cell r="DZ672">
            <v>0</v>
          </cell>
          <cell r="EA672">
            <v>0</v>
          </cell>
          <cell r="EB672">
            <v>0</v>
          </cell>
          <cell r="EC672">
            <v>0</v>
          </cell>
          <cell r="ED672">
            <v>0</v>
          </cell>
        </row>
        <row r="673">
          <cell r="F673">
            <v>6.25</v>
          </cell>
          <cell r="G673">
            <v>0</v>
          </cell>
          <cell r="H673">
            <v>2.5</v>
          </cell>
          <cell r="I673">
            <v>3.75</v>
          </cell>
          <cell r="J673">
            <v>11.25</v>
          </cell>
          <cell r="K673">
            <v>5</v>
          </cell>
          <cell r="L673">
            <v>-6.25</v>
          </cell>
          <cell r="M673">
            <v>-13.75</v>
          </cell>
          <cell r="N673">
            <v>7.5</v>
          </cell>
          <cell r="O673">
            <v>8.75</v>
          </cell>
          <cell r="P673">
            <v>67.5</v>
          </cell>
          <cell r="Q673">
            <v>11.25</v>
          </cell>
          <cell r="R673">
            <v>52.5</v>
          </cell>
          <cell r="S673">
            <v>8.75</v>
          </cell>
          <cell r="T673">
            <v>0</v>
          </cell>
          <cell r="U673">
            <v>6.25</v>
          </cell>
          <cell r="V673">
            <v>7.5</v>
          </cell>
          <cell r="W673">
            <v>2.5</v>
          </cell>
          <cell r="X673">
            <v>6.25</v>
          </cell>
          <cell r="Y673">
            <v>-8.75</v>
          </cell>
          <cell r="Z673">
            <v>3.75</v>
          </cell>
          <cell r="AA673">
            <v>1.25</v>
          </cell>
          <cell r="AB673">
            <v>11.25</v>
          </cell>
          <cell r="AC673">
            <v>3.75</v>
          </cell>
          <cell r="AD673">
            <v>10</v>
          </cell>
          <cell r="AE673">
            <v>47.5</v>
          </cell>
          <cell r="AF673">
            <v>2.5</v>
          </cell>
          <cell r="AG673">
            <v>-1.25</v>
          </cell>
          <cell r="AH673">
            <v>7.5</v>
          </cell>
          <cell r="AI673">
            <v>-2.5</v>
          </cell>
          <cell r="AJ673">
            <v>3.75</v>
          </cell>
          <cell r="AK673">
            <v>13.75</v>
          </cell>
          <cell r="AL673">
            <v>5</v>
          </cell>
          <cell r="AM673">
            <v>1.25</v>
          </cell>
          <cell r="AN673">
            <v>1.25</v>
          </cell>
          <cell r="AO673">
            <v>12.5</v>
          </cell>
          <cell r="AP673">
            <v>5</v>
          </cell>
          <cell r="AQ673">
            <v>-1.25</v>
          </cell>
          <cell r="AR673">
            <v>141.51999999996042</v>
          </cell>
          <cell r="AS673">
            <v>9.7599999999947613</v>
          </cell>
          <cell r="AT673">
            <v>-2.4399999999986903</v>
          </cell>
          <cell r="AU673">
            <v>-4.8799999999973807</v>
          </cell>
          <cell r="AV673">
            <v>2.4399999999986903</v>
          </cell>
          <cell r="AW673">
            <v>-4.8800000000010186</v>
          </cell>
          <cell r="AX673">
            <v>7.319999999999709</v>
          </cell>
          <cell r="AY673">
            <v>4.8800000000010186</v>
          </cell>
          <cell r="AZ673">
            <v>24.400000000001455</v>
          </cell>
          <cell r="BA673">
            <v>7.319999999999709</v>
          </cell>
          <cell r="BB673">
            <v>34.160000000003492</v>
          </cell>
          <cell r="BC673">
            <v>26.840000000000146</v>
          </cell>
          <cell r="BD673">
            <v>36.600000000005821</v>
          </cell>
          <cell r="BE673">
            <v>73.200000000069849</v>
          </cell>
          <cell r="BF673">
            <v>14.639999999999418</v>
          </cell>
          <cell r="BG673">
            <v>-17.079999999998108</v>
          </cell>
          <cell r="BH673">
            <v>-2.4400000000023283</v>
          </cell>
          <cell r="BI673">
            <v>-7.319999999999709</v>
          </cell>
          <cell r="BJ673">
            <v>12.200000000000728</v>
          </cell>
          <cell r="BK673">
            <v>4.8800000000010186</v>
          </cell>
          <cell r="BL673">
            <v>14.639999999999418</v>
          </cell>
          <cell r="BM673">
            <v>14.639999999999418</v>
          </cell>
          <cell r="BN673">
            <v>12.200000000000728</v>
          </cell>
          <cell r="BO673">
            <v>14.639999999999418</v>
          </cell>
          <cell r="BP673">
            <v>12.200000000000728</v>
          </cell>
          <cell r="BQ673">
            <v>0</v>
          </cell>
          <cell r="BR673">
            <v>163.47999999998137</v>
          </cell>
          <cell r="BS673">
            <v>9.7600000000020373</v>
          </cell>
          <cell r="BT673">
            <v>14.639999999999418</v>
          </cell>
          <cell r="BU673">
            <v>14.639999999999418</v>
          </cell>
          <cell r="BV673">
            <v>-7.319999999999709</v>
          </cell>
          <cell r="BW673">
            <v>7.319999999999709</v>
          </cell>
          <cell r="BX673">
            <v>12.200000000000728</v>
          </cell>
          <cell r="BY673">
            <v>-2.4399999999986903</v>
          </cell>
          <cell r="BZ673">
            <v>39.040000000000873</v>
          </cell>
          <cell r="CA673">
            <v>36.599999999998545</v>
          </cell>
          <cell r="CB673">
            <v>21.959999999999127</v>
          </cell>
          <cell r="CC673">
            <v>7.319999999999709</v>
          </cell>
          <cell r="CD673">
            <v>9.7600000000020373</v>
          </cell>
          <cell r="CE673">
            <v>9.7600000000675209</v>
          </cell>
          <cell r="CF673">
            <v>-2.4400000000023283</v>
          </cell>
          <cell r="CG673">
            <v>7.319999999999709</v>
          </cell>
          <cell r="CH673">
            <v>4.8800000000010186</v>
          </cell>
          <cell r="CI673">
            <v>7.319999999999709</v>
          </cell>
          <cell r="CJ673">
            <v>-2.4399999999986903</v>
          </cell>
          <cell r="CK673">
            <v>-9.7600000000020373</v>
          </cell>
          <cell r="CL673">
            <v>7.319999999999709</v>
          </cell>
          <cell r="CM673">
            <v>-9.7600000000020373</v>
          </cell>
          <cell r="CN673">
            <v>9.7599999999983993</v>
          </cell>
          <cell r="CO673">
            <v>9.7600000000020373</v>
          </cell>
          <cell r="CP673">
            <v>-7.319999999999709</v>
          </cell>
          <cell r="CQ673">
            <v>-4.8799999999973807</v>
          </cell>
          <cell r="CR673">
            <v>58.559999999939464</v>
          </cell>
          <cell r="CS673">
            <v>14.639999999999418</v>
          </cell>
          <cell r="CT673">
            <v>-7.319999999999709</v>
          </cell>
          <cell r="CU673">
            <v>7.319999999999709</v>
          </cell>
          <cell r="CV673">
            <v>-4.8799999999973807</v>
          </cell>
          <cell r="CW673">
            <v>17.079999999998108</v>
          </cell>
          <cell r="CX673">
            <v>-12.200000000000728</v>
          </cell>
          <cell r="CY673">
            <v>17.079999999998108</v>
          </cell>
          <cell r="CZ673">
            <v>17.080000000001746</v>
          </cell>
          <cell r="DA673">
            <v>0</v>
          </cell>
          <cell r="DB673">
            <v>2.4399999999950523</v>
          </cell>
          <cell r="DC673">
            <v>2.4399999999986903</v>
          </cell>
          <cell r="DD673">
            <v>4.8800000000010186</v>
          </cell>
          <cell r="DE673">
            <v>-24.399999999965075</v>
          </cell>
          <cell r="DF673">
            <v>2.4399999999986903</v>
          </cell>
          <cell r="DG673">
            <v>-4.8800000000010186</v>
          </cell>
          <cell r="DH673">
            <v>-4.8800000000010186</v>
          </cell>
          <cell r="DI673">
            <v>-2.4399999999986903</v>
          </cell>
          <cell r="DJ673">
            <v>-2.4400000000023283</v>
          </cell>
          <cell r="DK673">
            <v>0</v>
          </cell>
          <cell r="DL673">
            <v>4.8799999999973807</v>
          </cell>
          <cell r="DM673">
            <v>-2.4399999999986903</v>
          </cell>
          <cell r="DN673">
            <v>-2.4399999999986903</v>
          </cell>
          <cell r="DO673">
            <v>0</v>
          </cell>
          <cell r="DP673">
            <v>-7.319999999999709</v>
          </cell>
          <cell r="DQ673">
            <v>-4.8800000000010186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  <cell r="DV673">
            <v>0</v>
          </cell>
          <cell r="DW673">
            <v>0</v>
          </cell>
          <cell r="DX673">
            <v>0</v>
          </cell>
          <cell r="DY673">
            <v>0</v>
          </cell>
          <cell r="DZ673">
            <v>0</v>
          </cell>
          <cell r="EA673">
            <v>0</v>
          </cell>
          <cell r="EB673">
            <v>0</v>
          </cell>
          <cell r="EC673">
            <v>0</v>
          </cell>
          <cell r="ED673">
            <v>0</v>
          </cell>
        </row>
        <row r="674"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0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0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  <cell r="DG674">
            <v>0</v>
          </cell>
          <cell r="DH674">
            <v>0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  <cell r="DV674">
            <v>0</v>
          </cell>
          <cell r="DW674">
            <v>0</v>
          </cell>
          <cell r="DX674">
            <v>0</v>
          </cell>
          <cell r="DY674">
            <v>0</v>
          </cell>
          <cell r="DZ674">
            <v>0</v>
          </cell>
          <cell r="EA674">
            <v>0</v>
          </cell>
          <cell r="EB674">
            <v>0</v>
          </cell>
          <cell r="EC674">
            <v>0</v>
          </cell>
          <cell r="ED674">
            <v>0</v>
          </cell>
        </row>
        <row r="675"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0</v>
          </cell>
          <cell r="CB675">
            <v>0</v>
          </cell>
          <cell r="CC675">
            <v>0</v>
          </cell>
          <cell r="CD675">
            <v>0</v>
          </cell>
          <cell r="CE675">
            <v>0</v>
          </cell>
          <cell r="CF675">
            <v>0</v>
          </cell>
          <cell r="CG675">
            <v>0</v>
          </cell>
          <cell r="CH675">
            <v>0</v>
          </cell>
          <cell r="CI675">
            <v>0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P675">
            <v>0</v>
          </cell>
          <cell r="CQ675">
            <v>0</v>
          </cell>
          <cell r="CR675">
            <v>0</v>
          </cell>
          <cell r="CS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0</v>
          </cell>
          <cell r="CZ675">
            <v>0</v>
          </cell>
          <cell r="DA675">
            <v>0</v>
          </cell>
          <cell r="DB675">
            <v>0</v>
          </cell>
          <cell r="DC675">
            <v>0</v>
          </cell>
          <cell r="DD675">
            <v>0</v>
          </cell>
          <cell r="DE675">
            <v>0</v>
          </cell>
          <cell r="DF675">
            <v>0</v>
          </cell>
          <cell r="DG675">
            <v>0</v>
          </cell>
          <cell r="DH675">
            <v>0</v>
          </cell>
          <cell r="DI675">
            <v>0</v>
          </cell>
          <cell r="DJ675">
            <v>0</v>
          </cell>
          <cell r="DK675">
            <v>0</v>
          </cell>
          <cell r="DL675">
            <v>0</v>
          </cell>
          <cell r="DM675">
            <v>0</v>
          </cell>
          <cell r="DN675">
            <v>0</v>
          </cell>
          <cell r="DO675">
            <v>0</v>
          </cell>
          <cell r="DP675">
            <v>0</v>
          </cell>
          <cell r="DQ675">
            <v>0</v>
          </cell>
          <cell r="DR675">
            <v>0</v>
          </cell>
          <cell r="DS675">
            <v>0</v>
          </cell>
          <cell r="DT675">
            <v>0</v>
          </cell>
          <cell r="DU675">
            <v>0</v>
          </cell>
          <cell r="DV675">
            <v>0</v>
          </cell>
          <cell r="DW675">
            <v>0</v>
          </cell>
          <cell r="DX675">
            <v>0</v>
          </cell>
          <cell r="DY675">
            <v>0</v>
          </cell>
          <cell r="DZ675">
            <v>0</v>
          </cell>
          <cell r="EA675">
            <v>0</v>
          </cell>
          <cell r="EB675">
            <v>0</v>
          </cell>
          <cell r="EC675">
            <v>0</v>
          </cell>
          <cell r="ED675">
            <v>0</v>
          </cell>
        </row>
        <row r="676"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  <cell r="BZ676">
            <v>0</v>
          </cell>
          <cell r="CA676">
            <v>0</v>
          </cell>
          <cell r="CB676">
            <v>0</v>
          </cell>
          <cell r="CC676">
            <v>0</v>
          </cell>
          <cell r="CD676">
            <v>0</v>
          </cell>
          <cell r="CE676">
            <v>0</v>
          </cell>
          <cell r="CF676">
            <v>0</v>
          </cell>
          <cell r="CG676">
            <v>0</v>
          </cell>
          <cell r="CH676">
            <v>0</v>
          </cell>
          <cell r="CI676">
            <v>0</v>
          </cell>
          <cell r="CJ676">
            <v>0</v>
          </cell>
          <cell r="CK676">
            <v>0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P676">
            <v>0</v>
          </cell>
          <cell r="CQ676">
            <v>0</v>
          </cell>
          <cell r="CR676">
            <v>0</v>
          </cell>
          <cell r="CS676">
            <v>0</v>
          </cell>
          <cell r="CT676">
            <v>0</v>
          </cell>
          <cell r="CU676">
            <v>0</v>
          </cell>
          <cell r="CV676">
            <v>0</v>
          </cell>
          <cell r="CW676">
            <v>0</v>
          </cell>
          <cell r="CX676">
            <v>0</v>
          </cell>
          <cell r="CY676">
            <v>0</v>
          </cell>
          <cell r="CZ676">
            <v>0</v>
          </cell>
          <cell r="DA676">
            <v>0</v>
          </cell>
          <cell r="DB676">
            <v>0</v>
          </cell>
          <cell r="DC676">
            <v>0</v>
          </cell>
          <cell r="DD676">
            <v>0</v>
          </cell>
          <cell r="DE676">
            <v>0</v>
          </cell>
          <cell r="DF676">
            <v>0</v>
          </cell>
          <cell r="DG676">
            <v>0</v>
          </cell>
          <cell r="DH676">
            <v>0</v>
          </cell>
          <cell r="DI676">
            <v>0</v>
          </cell>
          <cell r="DJ676">
            <v>0</v>
          </cell>
          <cell r="DK676">
            <v>0</v>
          </cell>
          <cell r="DL676">
            <v>0</v>
          </cell>
          <cell r="DM676">
            <v>0</v>
          </cell>
          <cell r="DN676">
            <v>0</v>
          </cell>
          <cell r="DO676">
            <v>0</v>
          </cell>
          <cell r="DP676">
            <v>0</v>
          </cell>
          <cell r="DQ676">
            <v>0</v>
          </cell>
          <cell r="DR676">
            <v>0</v>
          </cell>
          <cell r="DS676">
            <v>0</v>
          </cell>
          <cell r="DT676">
            <v>0</v>
          </cell>
          <cell r="DU676">
            <v>0</v>
          </cell>
          <cell r="DV676">
            <v>0</v>
          </cell>
          <cell r="DW676">
            <v>0</v>
          </cell>
          <cell r="DX676">
            <v>0</v>
          </cell>
          <cell r="DY676">
            <v>0</v>
          </cell>
          <cell r="DZ676">
            <v>0</v>
          </cell>
          <cell r="EA676">
            <v>0</v>
          </cell>
          <cell r="EB676">
            <v>0</v>
          </cell>
          <cell r="EC676">
            <v>0</v>
          </cell>
          <cell r="ED676">
            <v>0</v>
          </cell>
        </row>
        <row r="677"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  <cell r="BZ677">
            <v>0</v>
          </cell>
          <cell r="CA677">
            <v>0</v>
          </cell>
          <cell r="CB677">
            <v>0</v>
          </cell>
          <cell r="CC677">
            <v>0</v>
          </cell>
          <cell r="CD677">
            <v>0</v>
          </cell>
          <cell r="CE677">
            <v>0</v>
          </cell>
          <cell r="CF677">
            <v>0</v>
          </cell>
          <cell r="CG677">
            <v>0</v>
          </cell>
          <cell r="CH677">
            <v>0</v>
          </cell>
          <cell r="CI677">
            <v>0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P677">
            <v>0</v>
          </cell>
          <cell r="CQ677">
            <v>0</v>
          </cell>
          <cell r="CR677">
            <v>0</v>
          </cell>
          <cell r="CS677">
            <v>0</v>
          </cell>
          <cell r="CT677">
            <v>0</v>
          </cell>
          <cell r="CU677">
            <v>0</v>
          </cell>
          <cell r="CV677">
            <v>0</v>
          </cell>
          <cell r="CW677">
            <v>0</v>
          </cell>
          <cell r="CX677">
            <v>0</v>
          </cell>
          <cell r="CY677">
            <v>0</v>
          </cell>
          <cell r="CZ677">
            <v>0</v>
          </cell>
          <cell r="DA677">
            <v>0</v>
          </cell>
          <cell r="DB677">
            <v>0</v>
          </cell>
          <cell r="DC677">
            <v>0</v>
          </cell>
          <cell r="DD677">
            <v>0</v>
          </cell>
          <cell r="DE677">
            <v>0</v>
          </cell>
          <cell r="DF677">
            <v>0</v>
          </cell>
          <cell r="DG677">
            <v>0</v>
          </cell>
          <cell r="DH677">
            <v>0</v>
          </cell>
          <cell r="DI677">
            <v>0</v>
          </cell>
          <cell r="DJ677">
            <v>0</v>
          </cell>
          <cell r="DK677">
            <v>0</v>
          </cell>
          <cell r="DL677">
            <v>0</v>
          </cell>
          <cell r="DM677">
            <v>0</v>
          </cell>
          <cell r="DN677">
            <v>0</v>
          </cell>
          <cell r="DO677">
            <v>0</v>
          </cell>
          <cell r="DP677">
            <v>0</v>
          </cell>
          <cell r="DQ677">
            <v>0</v>
          </cell>
          <cell r="DR677">
            <v>0</v>
          </cell>
          <cell r="DS677">
            <v>0</v>
          </cell>
          <cell r="DT677">
            <v>0</v>
          </cell>
          <cell r="DU677">
            <v>0</v>
          </cell>
          <cell r="DV677">
            <v>0</v>
          </cell>
          <cell r="DW677">
            <v>0</v>
          </cell>
          <cell r="DX677">
            <v>0</v>
          </cell>
          <cell r="DY677">
            <v>0</v>
          </cell>
          <cell r="DZ677">
            <v>0</v>
          </cell>
          <cell r="EA677">
            <v>0</v>
          </cell>
          <cell r="EB677">
            <v>0</v>
          </cell>
          <cell r="EC677">
            <v>0</v>
          </cell>
          <cell r="ED677">
            <v>0</v>
          </cell>
        </row>
        <row r="678"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-8.999999999996362</v>
          </cell>
          <cell r="AF678">
            <v>-0.75</v>
          </cell>
          <cell r="AG678">
            <v>-0.1499999999996362</v>
          </cell>
          <cell r="AH678">
            <v>-0.90000000000009095</v>
          </cell>
          <cell r="AI678">
            <v>-0.4499999999998181</v>
          </cell>
          <cell r="AJ678">
            <v>-1.6500000000000909</v>
          </cell>
          <cell r="AK678">
            <v>-1.0499999999999545</v>
          </cell>
          <cell r="AL678">
            <v>0.60000000000013642</v>
          </cell>
          <cell r="AM678">
            <v>-1.0500000000001819</v>
          </cell>
          <cell r="AN678">
            <v>-0.15000000000009095</v>
          </cell>
          <cell r="AO678">
            <v>-0.59999999999990905</v>
          </cell>
          <cell r="AP678">
            <v>-1.6500000000000909</v>
          </cell>
          <cell r="AQ678">
            <v>-1.1999999999998181</v>
          </cell>
          <cell r="AR678">
            <v>-5.4000000000014552</v>
          </cell>
          <cell r="AS678">
            <v>0.15000000000009095</v>
          </cell>
          <cell r="AT678">
            <v>0.14999999999986358</v>
          </cell>
          <cell r="AU678">
            <v>-0.75</v>
          </cell>
          <cell r="AV678">
            <v>0</v>
          </cell>
          <cell r="AW678">
            <v>-0.15000000000009095</v>
          </cell>
          <cell r="AX678">
            <v>-1.0500000000001819</v>
          </cell>
          <cell r="AY678">
            <v>-0.29999999999995453</v>
          </cell>
          <cell r="AZ678">
            <v>-1.0500000000001819</v>
          </cell>
          <cell r="BA678">
            <v>-1.3499999999999091</v>
          </cell>
          <cell r="BB678">
            <v>-0.45000000000027285</v>
          </cell>
          <cell r="BC678">
            <v>0</v>
          </cell>
          <cell r="BD678">
            <v>-0.59999999999990905</v>
          </cell>
          <cell r="BE678">
            <v>-10.649999999994179</v>
          </cell>
          <cell r="BF678">
            <v>-0.59999999999990905</v>
          </cell>
          <cell r="BG678">
            <v>-3.2999999999999545</v>
          </cell>
          <cell r="BH678">
            <v>0</v>
          </cell>
          <cell r="BI678">
            <v>-0.75</v>
          </cell>
          <cell r="BJ678">
            <v>-0.90000000000009095</v>
          </cell>
          <cell r="BK678">
            <v>-0.14999999999986358</v>
          </cell>
          <cell r="BL678">
            <v>-0.75</v>
          </cell>
          <cell r="BM678">
            <v>-0.15000000000009095</v>
          </cell>
          <cell r="BN678">
            <v>-0.75</v>
          </cell>
          <cell r="BO678">
            <v>-1.9499999999998181</v>
          </cell>
          <cell r="BP678">
            <v>-0.59999999999990905</v>
          </cell>
          <cell r="BQ678">
            <v>-0.75</v>
          </cell>
          <cell r="BR678">
            <v>-7.3500000000021828</v>
          </cell>
          <cell r="BS678">
            <v>1.2000000000002728</v>
          </cell>
          <cell r="BT678">
            <v>-1.0500000000001819</v>
          </cell>
          <cell r="BU678">
            <v>-0.4499999999998181</v>
          </cell>
          <cell r="BV678">
            <v>0.29999999999995453</v>
          </cell>
          <cell r="BW678">
            <v>-0.6000000000003638</v>
          </cell>
          <cell r="BX678">
            <v>-0.59999999999990905</v>
          </cell>
          <cell r="BY678">
            <v>0</v>
          </cell>
          <cell r="BZ678">
            <v>-1.5</v>
          </cell>
          <cell r="CA678">
            <v>-1.5</v>
          </cell>
          <cell r="CB678">
            <v>-0.59999999999990905</v>
          </cell>
          <cell r="CC678">
            <v>-1.3499999999999091</v>
          </cell>
          <cell r="CD678">
            <v>-1.1999999999998181</v>
          </cell>
          <cell r="CE678">
            <v>-4.5</v>
          </cell>
          <cell r="CF678">
            <v>-0.59999999999990905</v>
          </cell>
          <cell r="CG678">
            <v>0.4499999999998181</v>
          </cell>
          <cell r="CH678">
            <v>0.3000000000001819</v>
          </cell>
          <cell r="CI678">
            <v>0.75</v>
          </cell>
          <cell r="CJ678">
            <v>0</v>
          </cell>
          <cell r="CK678">
            <v>-1.2000000000000455</v>
          </cell>
          <cell r="CL678">
            <v>-0.75</v>
          </cell>
          <cell r="CM678">
            <v>0.3000000000001819</v>
          </cell>
          <cell r="CN678">
            <v>-1.3499999999999091</v>
          </cell>
          <cell r="CO678">
            <v>-2.25</v>
          </cell>
          <cell r="CP678">
            <v>-0.89999999999986358</v>
          </cell>
          <cell r="CQ678">
            <v>0.75</v>
          </cell>
          <cell r="CR678">
            <v>-4.6499999999978172</v>
          </cell>
          <cell r="CS678">
            <v>-1.3499999999999091</v>
          </cell>
          <cell r="CT678">
            <v>0.15000000000009095</v>
          </cell>
          <cell r="CU678">
            <v>-0.15000000000009095</v>
          </cell>
          <cell r="CV678">
            <v>-1.0499999999999545</v>
          </cell>
          <cell r="CW678">
            <v>-0.29999999999972715</v>
          </cell>
          <cell r="CX678">
            <v>0.75</v>
          </cell>
          <cell r="CY678">
            <v>-0.15000000000009095</v>
          </cell>
          <cell r="CZ678">
            <v>1.0499999999999545</v>
          </cell>
          <cell r="DA678">
            <v>-0.75</v>
          </cell>
          <cell r="DB678">
            <v>-0.4499999999998181</v>
          </cell>
          <cell r="DC678">
            <v>-1.3499999999999091</v>
          </cell>
          <cell r="DD678">
            <v>-1.0499999999997272</v>
          </cell>
          <cell r="DE678">
            <v>0.4500000000007276</v>
          </cell>
          <cell r="DF678">
            <v>-0.29999999999995453</v>
          </cell>
          <cell r="DG678">
            <v>0.15000000000009095</v>
          </cell>
          <cell r="DH678">
            <v>0.75</v>
          </cell>
          <cell r="DI678">
            <v>0.45000000000004547</v>
          </cell>
          <cell r="DJ678">
            <v>0</v>
          </cell>
          <cell r="DK678">
            <v>-0.3000000000001819</v>
          </cell>
          <cell r="DL678">
            <v>-0.15000000000009095</v>
          </cell>
          <cell r="DM678">
            <v>0</v>
          </cell>
          <cell r="DN678">
            <v>0</v>
          </cell>
          <cell r="DO678">
            <v>0</v>
          </cell>
          <cell r="DP678">
            <v>-0.45000000000004547</v>
          </cell>
          <cell r="DQ678">
            <v>0.29999999999995453</v>
          </cell>
          <cell r="DR678">
            <v>0</v>
          </cell>
          <cell r="DS678">
            <v>0</v>
          </cell>
          <cell r="DT678">
            <v>0</v>
          </cell>
          <cell r="DU678">
            <v>0</v>
          </cell>
          <cell r="DV678">
            <v>0</v>
          </cell>
          <cell r="DW678">
            <v>0</v>
          </cell>
          <cell r="DX678">
            <v>0</v>
          </cell>
          <cell r="DY678">
            <v>0</v>
          </cell>
          <cell r="DZ678">
            <v>0</v>
          </cell>
          <cell r="EA678">
            <v>0</v>
          </cell>
          <cell r="EB678">
            <v>0</v>
          </cell>
          <cell r="EC678">
            <v>0</v>
          </cell>
          <cell r="ED678">
            <v>0</v>
          </cell>
        </row>
        <row r="679"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6.2999999999992724</v>
          </cell>
          <cell r="AF679">
            <v>0.29999999999972715</v>
          </cell>
          <cell r="AG679">
            <v>0</v>
          </cell>
          <cell r="AH679">
            <v>0.59999999999990905</v>
          </cell>
          <cell r="AI679">
            <v>-0.29999999999995453</v>
          </cell>
          <cell r="AJ679">
            <v>0.45000000000004547</v>
          </cell>
          <cell r="AK679">
            <v>1.5</v>
          </cell>
          <cell r="AL679">
            <v>0.60000000000013642</v>
          </cell>
          <cell r="AM679">
            <v>0</v>
          </cell>
          <cell r="AN679">
            <v>0.15000000000009095</v>
          </cell>
          <cell r="AO679">
            <v>1.5</v>
          </cell>
          <cell r="AP679">
            <v>1.2000000000000455</v>
          </cell>
          <cell r="AQ679">
            <v>0.29999999999972715</v>
          </cell>
          <cell r="AR679">
            <v>7.7999999999992724</v>
          </cell>
          <cell r="AS679">
            <v>0.59999999999990905</v>
          </cell>
          <cell r="AT679">
            <v>-0.3000000000001819</v>
          </cell>
          <cell r="AU679">
            <v>-0.59999999999990905</v>
          </cell>
          <cell r="AV679">
            <v>0.29999999999995453</v>
          </cell>
          <cell r="AW679">
            <v>-0.29999999999995453</v>
          </cell>
          <cell r="AX679">
            <v>0.45000000000004547</v>
          </cell>
          <cell r="AY679">
            <v>0.14999999999986358</v>
          </cell>
          <cell r="AZ679">
            <v>1.5</v>
          </cell>
          <cell r="BA679">
            <v>0.45000000000004547</v>
          </cell>
          <cell r="BB679">
            <v>1.8000000000001819</v>
          </cell>
          <cell r="BC679">
            <v>1.5</v>
          </cell>
          <cell r="BD679">
            <v>2.25</v>
          </cell>
          <cell r="BE679">
            <v>6.750000000007276</v>
          </cell>
          <cell r="BF679">
            <v>0.90000000000009095</v>
          </cell>
          <cell r="BG679">
            <v>1.9500000000000455</v>
          </cell>
          <cell r="BH679">
            <v>0.29999999999995453</v>
          </cell>
          <cell r="BI679">
            <v>-0.45000000000004547</v>
          </cell>
          <cell r="BJ679">
            <v>0.75</v>
          </cell>
          <cell r="BK679">
            <v>0.45000000000004547</v>
          </cell>
          <cell r="BL679">
            <v>0.59999999999990905</v>
          </cell>
          <cell r="BM679">
            <v>0.75</v>
          </cell>
          <cell r="BN679">
            <v>0.75</v>
          </cell>
          <cell r="BO679">
            <v>0.59999999999990905</v>
          </cell>
          <cell r="BP679">
            <v>0.15000000000009095</v>
          </cell>
          <cell r="BQ679">
            <v>0</v>
          </cell>
          <cell r="BR679">
            <v>10.049999999999272</v>
          </cell>
          <cell r="BS679">
            <v>0.6000000000003638</v>
          </cell>
          <cell r="BT679">
            <v>0.89999999999986358</v>
          </cell>
          <cell r="BU679">
            <v>0.75</v>
          </cell>
          <cell r="BV679">
            <v>0</v>
          </cell>
          <cell r="BW679">
            <v>0.3000000000001819</v>
          </cell>
          <cell r="BX679">
            <v>0.75</v>
          </cell>
          <cell r="BY679">
            <v>0</v>
          </cell>
          <cell r="BZ679">
            <v>2.1000000000001364</v>
          </cell>
          <cell r="CA679">
            <v>2.25</v>
          </cell>
          <cell r="CB679">
            <v>1.3499999999999091</v>
          </cell>
          <cell r="CC679">
            <v>0.4499999999998181</v>
          </cell>
          <cell r="CD679">
            <v>0.59999999999990905</v>
          </cell>
          <cell r="CE679">
            <v>1.3499999999949068</v>
          </cell>
          <cell r="CF679">
            <v>-0.15000000000009095</v>
          </cell>
          <cell r="CG679">
            <v>0.45000000000004547</v>
          </cell>
          <cell r="CH679">
            <v>0.29999999999995453</v>
          </cell>
          <cell r="CI679">
            <v>0.60000000000013642</v>
          </cell>
          <cell r="CJ679">
            <v>-0.29999999999995453</v>
          </cell>
          <cell r="CK679">
            <v>-0.29999999999995453</v>
          </cell>
          <cell r="CL679">
            <v>0.59999999999990905</v>
          </cell>
          <cell r="CM679">
            <v>-0.60000000000013642</v>
          </cell>
          <cell r="CN679">
            <v>0.59999999999990905</v>
          </cell>
          <cell r="CO679">
            <v>0.75</v>
          </cell>
          <cell r="CP679">
            <v>0</v>
          </cell>
          <cell r="CQ679">
            <v>-0.59999999999990905</v>
          </cell>
          <cell r="CR679">
            <v>3.75</v>
          </cell>
          <cell r="CS679">
            <v>0.89999999999986358</v>
          </cell>
          <cell r="CT679">
            <v>-0.59999999999990905</v>
          </cell>
          <cell r="CU679">
            <v>0.59999999999990905</v>
          </cell>
          <cell r="CV679">
            <v>0</v>
          </cell>
          <cell r="CW679">
            <v>0.90000000000009095</v>
          </cell>
          <cell r="CX679">
            <v>-0.60000000000013642</v>
          </cell>
          <cell r="CY679">
            <v>1.2000000000000455</v>
          </cell>
          <cell r="CZ679">
            <v>0.90000000000009095</v>
          </cell>
          <cell r="DA679">
            <v>-0.15000000000009095</v>
          </cell>
          <cell r="DB679">
            <v>0.29999999999995453</v>
          </cell>
          <cell r="DC679">
            <v>-0.15000000000009095</v>
          </cell>
          <cell r="DD679">
            <v>0.45000000000004547</v>
          </cell>
          <cell r="DE679">
            <v>-1.3500000000021828</v>
          </cell>
          <cell r="DF679">
            <v>0.14999999999986358</v>
          </cell>
          <cell r="DG679">
            <v>-0.29999999999995453</v>
          </cell>
          <cell r="DH679">
            <v>-0.14999999999986358</v>
          </cell>
          <cell r="DI679">
            <v>-0.15000000000009095</v>
          </cell>
          <cell r="DJ679">
            <v>-0.15000000000009095</v>
          </cell>
          <cell r="DK679">
            <v>0</v>
          </cell>
          <cell r="DL679">
            <v>0.29999999999995453</v>
          </cell>
          <cell r="DM679">
            <v>-0.15000000000009095</v>
          </cell>
          <cell r="DN679">
            <v>-0.15000000000009095</v>
          </cell>
          <cell r="DO679">
            <v>-0.15000000000009095</v>
          </cell>
          <cell r="DP679">
            <v>-0.45000000000004547</v>
          </cell>
          <cell r="DQ679">
            <v>-0.15000000000009095</v>
          </cell>
          <cell r="DR679">
            <v>0</v>
          </cell>
          <cell r="DS679">
            <v>0</v>
          </cell>
          <cell r="DT679">
            <v>0</v>
          </cell>
          <cell r="DU679">
            <v>0</v>
          </cell>
          <cell r="DV679">
            <v>0</v>
          </cell>
          <cell r="DW679">
            <v>0</v>
          </cell>
          <cell r="DX679">
            <v>0</v>
          </cell>
          <cell r="DY679">
            <v>0</v>
          </cell>
          <cell r="DZ679">
            <v>0</v>
          </cell>
          <cell r="EA679">
            <v>0</v>
          </cell>
          <cell r="EB679">
            <v>0</v>
          </cell>
          <cell r="EC679">
            <v>0</v>
          </cell>
          <cell r="ED679">
            <v>0</v>
          </cell>
        </row>
        <row r="680"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-1.1599999999993997</v>
          </cell>
          <cell r="AF680">
            <v>-9.9999999999965894E-2</v>
          </cell>
          <cell r="AG680">
            <v>-2.0000000000038654E-2</v>
          </cell>
          <cell r="AH680">
            <v>-0.13999999999998636</v>
          </cell>
          <cell r="AI680">
            <v>-1.999999999998181E-2</v>
          </cell>
          <cell r="AJ680">
            <v>-0.18000000000000682</v>
          </cell>
          <cell r="AK680">
            <v>-0.1400000000000432</v>
          </cell>
          <cell r="AL680">
            <v>8.0000000000012506E-2</v>
          </cell>
          <cell r="AM680">
            <v>-0.10000000000002274</v>
          </cell>
          <cell r="AN680">
            <v>-4.0000000000020464E-2</v>
          </cell>
          <cell r="AO680">
            <v>-9.9999999999965894E-2</v>
          </cell>
          <cell r="AP680">
            <v>-0.21999999999997044</v>
          </cell>
          <cell r="AQ680">
            <v>-0.18000000000000682</v>
          </cell>
          <cell r="AR680">
            <v>-0.66000000000076398</v>
          </cell>
          <cell r="AS680">
            <v>1.999999999998181E-2</v>
          </cell>
          <cell r="AT680">
            <v>2.0000000000038654E-2</v>
          </cell>
          <cell r="AU680">
            <v>-8.0000000000040927E-2</v>
          </cell>
          <cell r="AV680">
            <v>1.999999999998181E-2</v>
          </cell>
          <cell r="AW680">
            <v>-2.0000000000038654E-2</v>
          </cell>
          <cell r="AX680">
            <v>-0.12000000000000455</v>
          </cell>
          <cell r="AY680">
            <v>-1.999999999998181E-2</v>
          </cell>
          <cell r="AZ680">
            <v>-0.13999999999998636</v>
          </cell>
          <cell r="BA680">
            <v>-0.18000000000000682</v>
          </cell>
          <cell r="BB680">
            <v>-6.0000000000002274E-2</v>
          </cell>
          <cell r="BC680">
            <v>6.0000000000002274E-2</v>
          </cell>
          <cell r="BD680">
            <v>-0.16000000000002501</v>
          </cell>
          <cell r="BE680">
            <v>-1.0200000000008913</v>
          </cell>
          <cell r="BF680">
            <v>-7.9999999999984084E-2</v>
          </cell>
          <cell r="BG680">
            <v>0</v>
          </cell>
          <cell r="BH680">
            <v>-3.999999999996362E-2</v>
          </cell>
          <cell r="BI680">
            <v>-0.10000000000002274</v>
          </cell>
          <cell r="BJ680">
            <v>-0.10000000000002274</v>
          </cell>
          <cell r="BK680">
            <v>0</v>
          </cell>
          <cell r="BL680">
            <v>-8.0000000000012506E-2</v>
          </cell>
          <cell r="BM680">
            <v>-1.999999999998181E-2</v>
          </cell>
          <cell r="BN680">
            <v>-9.9999999999965894E-2</v>
          </cell>
          <cell r="BO680">
            <v>-0.25999999999999091</v>
          </cell>
          <cell r="BP680">
            <v>-0.10000000000002274</v>
          </cell>
          <cell r="BQ680">
            <v>-0.13999999999998636</v>
          </cell>
          <cell r="BR680">
            <v>-0.87999999999965439</v>
          </cell>
          <cell r="BS680">
            <v>0.16000000000002501</v>
          </cell>
          <cell r="BT680">
            <v>-0.13999999999998636</v>
          </cell>
          <cell r="BU680">
            <v>-3.999999999996362E-2</v>
          </cell>
          <cell r="BV680">
            <v>4.0000000000020464E-2</v>
          </cell>
          <cell r="BW680">
            <v>-9.9999999999965894E-2</v>
          </cell>
          <cell r="BX680">
            <v>-6.0000000000002274E-2</v>
          </cell>
          <cell r="BY680">
            <v>3.9999999999992042E-2</v>
          </cell>
          <cell r="BZ680">
            <v>-0.12000000000000455</v>
          </cell>
          <cell r="CA680">
            <v>-0.19999999999998863</v>
          </cell>
          <cell r="CB680">
            <v>-0.10000000000002274</v>
          </cell>
          <cell r="CC680">
            <v>-0.22000000000002728</v>
          </cell>
          <cell r="CD680">
            <v>-0.13999999999998636</v>
          </cell>
          <cell r="CE680">
            <v>-0.64000000000078217</v>
          </cell>
          <cell r="CF680">
            <v>-7.9999999999984084E-2</v>
          </cell>
          <cell r="CG680">
            <v>6.0000000000002274E-2</v>
          </cell>
          <cell r="CH680">
            <v>0</v>
          </cell>
          <cell r="CI680">
            <v>0.10000000000002274</v>
          </cell>
          <cell r="CJ680">
            <v>1.999999999998181E-2</v>
          </cell>
          <cell r="CK680">
            <v>-0.13999999999998636</v>
          </cell>
          <cell r="CL680">
            <v>-9.9999999999994316E-2</v>
          </cell>
          <cell r="CM680">
            <v>4.0000000000020464E-2</v>
          </cell>
          <cell r="CN680">
            <v>-0.19999999999998863</v>
          </cell>
          <cell r="CO680">
            <v>-0.27999999999997272</v>
          </cell>
          <cell r="CP680">
            <v>-0.16000000000002501</v>
          </cell>
          <cell r="CQ680">
            <v>9.9999999999965894E-2</v>
          </cell>
          <cell r="CR680">
            <v>-1.4000000000014552</v>
          </cell>
          <cell r="CS680">
            <v>-0.45000000000004547</v>
          </cell>
          <cell r="CT680">
            <v>4.9999999999954525E-2</v>
          </cell>
          <cell r="CU680">
            <v>-5.0000000000068212E-2</v>
          </cell>
          <cell r="CV680">
            <v>-0.29999999999995453</v>
          </cell>
          <cell r="CW680">
            <v>-0.10000000000002274</v>
          </cell>
          <cell r="CX680">
            <v>0.19999999999993179</v>
          </cell>
          <cell r="CY680">
            <v>-4.9999999999954525E-2</v>
          </cell>
          <cell r="CZ680">
            <v>0.39999999999997726</v>
          </cell>
          <cell r="DA680">
            <v>-0.25</v>
          </cell>
          <cell r="DB680">
            <v>-0.14999999999997726</v>
          </cell>
          <cell r="DC680">
            <v>-0.35000000000002274</v>
          </cell>
          <cell r="DD680">
            <v>-0.35000000000002274</v>
          </cell>
          <cell r="DE680">
            <v>0.1499999999996362</v>
          </cell>
          <cell r="DF680">
            <v>-0.10000000000002274</v>
          </cell>
          <cell r="DG680">
            <v>4.9999999999954525E-2</v>
          </cell>
          <cell r="DH680">
            <v>0.25</v>
          </cell>
          <cell r="DI680">
            <v>0.15000000000009095</v>
          </cell>
          <cell r="DJ680">
            <v>0</v>
          </cell>
          <cell r="DK680">
            <v>-0.10000000000002274</v>
          </cell>
          <cell r="DL680">
            <v>-4.9999999999954525E-2</v>
          </cell>
          <cell r="DM680">
            <v>0</v>
          </cell>
          <cell r="DN680">
            <v>0</v>
          </cell>
          <cell r="DO680">
            <v>0</v>
          </cell>
          <cell r="DP680">
            <v>-0.10000000000002274</v>
          </cell>
          <cell r="DQ680">
            <v>5.0000000000068212E-2</v>
          </cell>
          <cell r="DR680">
            <v>0</v>
          </cell>
          <cell r="DS680">
            <v>0</v>
          </cell>
          <cell r="DT680">
            <v>0</v>
          </cell>
          <cell r="DU680">
            <v>0</v>
          </cell>
          <cell r="DV680">
            <v>0</v>
          </cell>
          <cell r="DW680">
            <v>0</v>
          </cell>
          <cell r="DX680">
            <v>0</v>
          </cell>
          <cell r="DY680">
            <v>0</v>
          </cell>
          <cell r="DZ680">
            <v>0</v>
          </cell>
          <cell r="EA680">
            <v>0</v>
          </cell>
          <cell r="EB680">
            <v>0</v>
          </cell>
          <cell r="EC680">
            <v>0</v>
          </cell>
          <cell r="ED680">
            <v>0</v>
          </cell>
        </row>
        <row r="681"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0.77999999999929059</v>
          </cell>
          <cell r="AF681">
            <v>4.0000000000020464E-2</v>
          </cell>
          <cell r="AG681">
            <v>-2.0000000000010232E-2</v>
          </cell>
          <cell r="AH681">
            <v>8.0000000000040927E-2</v>
          </cell>
          <cell r="AI681">
            <v>-2.0000000000010232E-2</v>
          </cell>
          <cell r="AJ681">
            <v>0.12000000000000455</v>
          </cell>
          <cell r="AK681">
            <v>0.18000000000000682</v>
          </cell>
          <cell r="AL681">
            <v>6.0000000000002274E-2</v>
          </cell>
          <cell r="AM681">
            <v>6.0000000000002274E-2</v>
          </cell>
          <cell r="AN681">
            <v>1.999999999998181E-2</v>
          </cell>
          <cell r="AO681">
            <v>0.20000000000004547</v>
          </cell>
          <cell r="AP681">
            <v>7.9999999999984084E-2</v>
          </cell>
          <cell r="AQ681">
            <v>-1.999999999998181E-2</v>
          </cell>
          <cell r="AR681">
            <v>1.0000000000004547</v>
          </cell>
          <cell r="AS681">
            <v>8.0000000000040927E-2</v>
          </cell>
          <cell r="AT681">
            <v>-2.0000000000010232E-2</v>
          </cell>
          <cell r="AU681">
            <v>-7.9999999999984084E-2</v>
          </cell>
          <cell r="AV681">
            <v>3.9999999999992042E-2</v>
          </cell>
          <cell r="AW681">
            <v>-7.9999999999984084E-2</v>
          </cell>
          <cell r="AX681">
            <v>4.0000000000020464E-2</v>
          </cell>
          <cell r="AY681">
            <v>8.0000000000012506E-2</v>
          </cell>
          <cell r="AZ681">
            <v>0.18000000000000682</v>
          </cell>
          <cell r="BA681">
            <v>6.0000000000002274E-2</v>
          </cell>
          <cell r="BB681">
            <v>0.25999999999999091</v>
          </cell>
          <cell r="BC681">
            <v>0.19999999999998863</v>
          </cell>
          <cell r="BD681">
            <v>0.24000000000000909</v>
          </cell>
          <cell r="BE681">
            <v>0.57999999999947249</v>
          </cell>
          <cell r="BF681">
            <v>0.12000000000000455</v>
          </cell>
          <cell r="BG681">
            <v>-0.14000000000001478</v>
          </cell>
          <cell r="BH681">
            <v>-2.0000000000010232E-2</v>
          </cell>
          <cell r="BI681">
            <v>-7.9999999999984084E-2</v>
          </cell>
          <cell r="BJ681">
            <v>7.9999999999984084E-2</v>
          </cell>
          <cell r="BK681">
            <v>6.0000000000002274E-2</v>
          </cell>
          <cell r="BL681">
            <v>0.11999999999997613</v>
          </cell>
          <cell r="BM681">
            <v>0.14000000000001478</v>
          </cell>
          <cell r="BN681">
            <v>9.9999999999994316E-2</v>
          </cell>
          <cell r="BO681">
            <v>8.0000000000040927E-2</v>
          </cell>
          <cell r="BP681">
            <v>9.9999999999994316E-2</v>
          </cell>
          <cell r="BQ681">
            <v>1.999999999998181E-2</v>
          </cell>
          <cell r="BR681">
            <v>1.3400000000006003</v>
          </cell>
          <cell r="BS681">
            <v>7.9999999999984084E-2</v>
          </cell>
          <cell r="BT681">
            <v>0.12000000000000455</v>
          </cell>
          <cell r="BU681">
            <v>0.11999999999997613</v>
          </cell>
          <cell r="BV681">
            <v>-6.0000000000002274E-2</v>
          </cell>
          <cell r="BW681">
            <v>5.9999999999973852E-2</v>
          </cell>
          <cell r="BX681">
            <v>0.11999999999997613</v>
          </cell>
          <cell r="BY681">
            <v>0</v>
          </cell>
          <cell r="BZ681">
            <v>0.28000000000000114</v>
          </cell>
          <cell r="CA681">
            <v>0.31999999999999318</v>
          </cell>
          <cell r="CB681">
            <v>0.13999999999998636</v>
          </cell>
          <cell r="CC681">
            <v>7.9999999999984084E-2</v>
          </cell>
          <cell r="CD681">
            <v>8.0000000000040927E-2</v>
          </cell>
          <cell r="CE681">
            <v>0.16000000000030923</v>
          </cell>
          <cell r="CF681">
            <v>-1.999999999998181E-2</v>
          </cell>
          <cell r="CG681">
            <v>6.0000000000002274E-2</v>
          </cell>
          <cell r="CH681">
            <v>8.0000000000012506E-2</v>
          </cell>
          <cell r="CI681">
            <v>2.0000000000010232E-2</v>
          </cell>
          <cell r="CJ681">
            <v>-2.0000000000010232E-2</v>
          </cell>
          <cell r="CK681">
            <v>-6.0000000000002274E-2</v>
          </cell>
          <cell r="CL681">
            <v>0.10000000000002274</v>
          </cell>
          <cell r="CM681">
            <v>-9.9999999999994316E-2</v>
          </cell>
          <cell r="CN681">
            <v>7.9999999999984084E-2</v>
          </cell>
          <cell r="CO681">
            <v>7.9999999999984084E-2</v>
          </cell>
          <cell r="CP681">
            <v>-6.0000000000002274E-2</v>
          </cell>
          <cell r="CQ681">
            <v>0</v>
          </cell>
          <cell r="CR681">
            <v>1.3000000000010914</v>
          </cell>
          <cell r="CS681">
            <v>0.30000000000006821</v>
          </cell>
          <cell r="CT681">
            <v>-0.14999999999997726</v>
          </cell>
          <cell r="CU681">
            <v>0.35000000000002274</v>
          </cell>
          <cell r="CV681">
            <v>-9.9999999999909051E-2</v>
          </cell>
          <cell r="CW681">
            <v>0.25</v>
          </cell>
          <cell r="CX681">
            <v>-0.20000000000004547</v>
          </cell>
          <cell r="CY681">
            <v>0.35000000000002274</v>
          </cell>
          <cell r="CZ681">
            <v>0.30000000000006821</v>
          </cell>
          <cell r="DA681">
            <v>0</v>
          </cell>
          <cell r="DB681">
            <v>5.0000000000068212E-2</v>
          </cell>
          <cell r="DC681">
            <v>0</v>
          </cell>
          <cell r="DD681">
            <v>0.14999999999997726</v>
          </cell>
          <cell r="DE681">
            <v>-0.6000000000003638</v>
          </cell>
          <cell r="DF681">
            <v>5.0000000000068212E-2</v>
          </cell>
          <cell r="DG681">
            <v>-0.10000000000002274</v>
          </cell>
          <cell r="DH681">
            <v>-0.10000000000002274</v>
          </cell>
          <cell r="DI681">
            <v>-0.10000000000002274</v>
          </cell>
          <cell r="DJ681">
            <v>-4.9999999999954525E-2</v>
          </cell>
          <cell r="DK681">
            <v>-4.9999999999954525E-2</v>
          </cell>
          <cell r="DL681">
            <v>9.9999999999909051E-2</v>
          </cell>
          <cell r="DM681">
            <v>0</v>
          </cell>
          <cell r="DN681">
            <v>-4.9999999999954525E-2</v>
          </cell>
          <cell r="DO681">
            <v>-4.9999999999954525E-2</v>
          </cell>
          <cell r="DP681">
            <v>-0.15000000000009095</v>
          </cell>
          <cell r="DQ681">
            <v>-0.10000000000002274</v>
          </cell>
          <cell r="DR681">
            <v>0</v>
          </cell>
          <cell r="DS681">
            <v>0</v>
          </cell>
          <cell r="DT681">
            <v>0</v>
          </cell>
          <cell r="DU681">
            <v>0</v>
          </cell>
          <cell r="DV681">
            <v>0</v>
          </cell>
          <cell r="DW681">
            <v>0</v>
          </cell>
          <cell r="DX681">
            <v>0</v>
          </cell>
          <cell r="DY681">
            <v>0</v>
          </cell>
          <cell r="DZ681">
            <v>0</v>
          </cell>
          <cell r="EA681">
            <v>0</v>
          </cell>
          <cell r="EB681">
            <v>0</v>
          </cell>
          <cell r="EC681">
            <v>0</v>
          </cell>
          <cell r="ED681">
            <v>0</v>
          </cell>
        </row>
        <row r="682"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  <cell r="BZ682">
            <v>0</v>
          </cell>
          <cell r="CA682">
            <v>0</v>
          </cell>
          <cell r="CB682">
            <v>0</v>
          </cell>
          <cell r="CC682">
            <v>0</v>
          </cell>
          <cell r="CD682">
            <v>0</v>
          </cell>
          <cell r="CE682">
            <v>0</v>
          </cell>
          <cell r="CF682">
            <v>0</v>
          </cell>
          <cell r="CG682">
            <v>0</v>
          </cell>
          <cell r="CH682">
            <v>0</v>
          </cell>
          <cell r="CI682">
            <v>0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P682">
            <v>0</v>
          </cell>
          <cell r="CQ682">
            <v>0</v>
          </cell>
          <cell r="CR682">
            <v>0</v>
          </cell>
          <cell r="CS682">
            <v>0</v>
          </cell>
          <cell r="CT682">
            <v>0</v>
          </cell>
          <cell r="CU682">
            <v>0</v>
          </cell>
          <cell r="CV682">
            <v>0</v>
          </cell>
          <cell r="CW682">
            <v>0</v>
          </cell>
          <cell r="CX682">
            <v>0</v>
          </cell>
          <cell r="CY682">
            <v>0</v>
          </cell>
          <cell r="CZ682">
            <v>0</v>
          </cell>
          <cell r="DA682">
            <v>0</v>
          </cell>
          <cell r="DB682">
            <v>0</v>
          </cell>
          <cell r="DC682">
            <v>0</v>
          </cell>
          <cell r="DD682">
            <v>0</v>
          </cell>
          <cell r="DE682">
            <v>1.9500405000289902</v>
          </cell>
          <cell r="DF682">
            <v>-3.9000104000006104</v>
          </cell>
          <cell r="DG682">
            <v>1.9500229999976</v>
          </cell>
          <cell r="DH682">
            <v>9.7500299999992421</v>
          </cell>
          <cell r="DI682">
            <v>3.9000030000024708</v>
          </cell>
          <cell r="DJ682">
            <v>9.9999997473787516E-6</v>
          </cell>
          <cell r="DK682">
            <v>-3.9000120000018796</v>
          </cell>
          <cell r="DL682">
            <v>-1.9500239999979385</v>
          </cell>
          <cell r="DM682">
            <v>-6.999998731771484E-6</v>
          </cell>
          <cell r="DN682">
            <v>-2.0999978005420417E-6</v>
          </cell>
          <cell r="DO682">
            <v>3.9999977161642164E-6</v>
          </cell>
          <cell r="DP682">
            <v>-5.8499940000001516</v>
          </cell>
          <cell r="DQ682">
            <v>1.9500200000002224</v>
          </cell>
          <cell r="DR682">
            <v>0</v>
          </cell>
          <cell r="DS682">
            <v>0</v>
          </cell>
          <cell r="DT682">
            <v>0</v>
          </cell>
          <cell r="DU682">
            <v>0</v>
          </cell>
          <cell r="DV682">
            <v>0</v>
          </cell>
          <cell r="DW682">
            <v>0</v>
          </cell>
          <cell r="DX682">
            <v>0</v>
          </cell>
          <cell r="DY682">
            <v>0</v>
          </cell>
          <cell r="DZ682">
            <v>0</v>
          </cell>
          <cell r="EA682">
            <v>0</v>
          </cell>
          <cell r="EB682">
            <v>0</v>
          </cell>
          <cell r="EC682">
            <v>0</v>
          </cell>
          <cell r="ED682">
            <v>0</v>
          </cell>
        </row>
        <row r="683"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  <cell r="BZ683">
            <v>0</v>
          </cell>
          <cell r="CA683">
            <v>0</v>
          </cell>
          <cell r="CB683">
            <v>0</v>
          </cell>
          <cell r="CC683">
            <v>0</v>
          </cell>
          <cell r="CD683">
            <v>0</v>
          </cell>
          <cell r="CE683">
            <v>0</v>
          </cell>
          <cell r="CF683">
            <v>0</v>
          </cell>
          <cell r="CG683">
            <v>0</v>
          </cell>
          <cell r="CH683">
            <v>0</v>
          </cell>
          <cell r="CI683">
            <v>0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P683">
            <v>0</v>
          </cell>
          <cell r="CQ683">
            <v>0</v>
          </cell>
          <cell r="CR683">
            <v>0</v>
          </cell>
          <cell r="CS683">
            <v>0</v>
          </cell>
          <cell r="CT683">
            <v>0</v>
          </cell>
          <cell r="CU683">
            <v>0</v>
          </cell>
          <cell r="CV683">
            <v>0</v>
          </cell>
          <cell r="CW683">
            <v>0</v>
          </cell>
          <cell r="CX683">
            <v>0</v>
          </cell>
          <cell r="CY683">
            <v>0</v>
          </cell>
          <cell r="CZ683">
            <v>0</v>
          </cell>
          <cell r="DA683">
            <v>0</v>
          </cell>
          <cell r="DB683">
            <v>0</v>
          </cell>
          <cell r="DC683">
            <v>0</v>
          </cell>
          <cell r="DD683">
            <v>0</v>
          </cell>
          <cell r="DE683">
            <v>-19.500139899959322</v>
          </cell>
          <cell r="DF683">
            <v>1.9499946000032651</v>
          </cell>
          <cell r="DG683">
            <v>-3.9000488999990921</v>
          </cell>
          <cell r="DH683">
            <v>-3.9000131000029796</v>
          </cell>
          <cell r="DI683">
            <v>-1.9500179999995453</v>
          </cell>
          <cell r="DJ683">
            <v>-1.9500024000008125</v>
          </cell>
          <cell r="DK683">
            <v>-1.1000000085914508E-5</v>
          </cell>
          <cell r="DL683">
            <v>3.9000053000017942</v>
          </cell>
          <cell r="DM683">
            <v>-1.9500297999984468</v>
          </cell>
          <cell r="DN683">
            <v>-1.9500150000021677</v>
          </cell>
          <cell r="DO683">
            <v>0</v>
          </cell>
          <cell r="DP683">
            <v>-5.8500050000002375</v>
          </cell>
          <cell r="DQ683">
            <v>-3.8999966000010318</v>
          </cell>
          <cell r="DR683">
            <v>0</v>
          </cell>
          <cell r="DS683">
            <v>0</v>
          </cell>
          <cell r="DT683">
            <v>0</v>
          </cell>
          <cell r="DU683">
            <v>0</v>
          </cell>
          <cell r="DV683">
            <v>0</v>
          </cell>
          <cell r="DW683">
            <v>0</v>
          </cell>
          <cell r="DX683">
            <v>0</v>
          </cell>
          <cell r="DY683">
            <v>0</v>
          </cell>
          <cell r="DZ683">
            <v>0</v>
          </cell>
          <cell r="EA683">
            <v>0</v>
          </cell>
          <cell r="EB683">
            <v>0</v>
          </cell>
          <cell r="EC683">
            <v>0</v>
          </cell>
          <cell r="ED683">
            <v>0</v>
          </cell>
        </row>
        <row r="684"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  <cell r="BZ684">
            <v>0</v>
          </cell>
          <cell r="CA684">
            <v>0</v>
          </cell>
          <cell r="CB684">
            <v>0</v>
          </cell>
          <cell r="CC684">
            <v>0</v>
          </cell>
          <cell r="CD684">
            <v>0</v>
          </cell>
          <cell r="CE684">
            <v>0</v>
          </cell>
          <cell r="CF684">
            <v>0</v>
          </cell>
          <cell r="CG684">
            <v>0</v>
          </cell>
          <cell r="CH684">
            <v>0</v>
          </cell>
          <cell r="CI684">
            <v>0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P684">
            <v>0</v>
          </cell>
          <cell r="CQ684">
            <v>0</v>
          </cell>
          <cell r="CR684">
            <v>0</v>
          </cell>
          <cell r="CS684">
            <v>0</v>
          </cell>
          <cell r="CT684">
            <v>0</v>
          </cell>
          <cell r="CU684">
            <v>0</v>
          </cell>
          <cell r="CV684">
            <v>0</v>
          </cell>
          <cell r="CW684">
            <v>0</v>
          </cell>
          <cell r="CX684">
            <v>0</v>
          </cell>
          <cell r="CY684">
            <v>0</v>
          </cell>
          <cell r="CZ684">
            <v>0</v>
          </cell>
          <cell r="DA684">
            <v>0</v>
          </cell>
          <cell r="DB684">
            <v>0</v>
          </cell>
          <cell r="DC684">
            <v>0</v>
          </cell>
          <cell r="DD684">
            <v>0</v>
          </cell>
          <cell r="DE684">
            <v>0.15000368999972125</v>
          </cell>
          <cell r="DF684">
            <v>-0.30000233000009757</v>
          </cell>
          <cell r="DG684">
            <v>0.1500013999998373</v>
          </cell>
          <cell r="DH684">
            <v>0.74999959999991006</v>
          </cell>
          <cell r="DI684">
            <v>0.29999889999999141</v>
          </cell>
          <cell r="DJ684">
            <v>1.8599998838908505E-6</v>
          </cell>
          <cell r="DK684">
            <v>-0.30000199999994948</v>
          </cell>
          <cell r="DL684">
            <v>-0.14999999999986358</v>
          </cell>
          <cell r="DM684">
            <v>9.5999985205708072E-7</v>
          </cell>
          <cell r="DN684">
            <v>2.8399999791872688E-6</v>
          </cell>
          <cell r="DO684">
            <v>9.0000003183376975E-7</v>
          </cell>
          <cell r="DP684">
            <v>-0.44999894000011409</v>
          </cell>
          <cell r="DQ684">
            <v>0.15000050000003284</v>
          </cell>
          <cell r="DR684">
            <v>0</v>
          </cell>
          <cell r="DS684">
            <v>0</v>
          </cell>
          <cell r="DT684">
            <v>0</v>
          </cell>
          <cell r="DU684">
            <v>0</v>
          </cell>
          <cell r="DV684">
            <v>0</v>
          </cell>
          <cell r="DW684">
            <v>0</v>
          </cell>
          <cell r="DX684">
            <v>0</v>
          </cell>
          <cell r="DY684">
            <v>0</v>
          </cell>
          <cell r="DZ684">
            <v>0</v>
          </cell>
          <cell r="EA684">
            <v>0</v>
          </cell>
          <cell r="EB684">
            <v>0</v>
          </cell>
          <cell r="EC684">
            <v>0</v>
          </cell>
          <cell r="ED684">
            <v>0</v>
          </cell>
        </row>
        <row r="685"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  <cell r="BZ685">
            <v>0</v>
          </cell>
          <cell r="CA685">
            <v>0</v>
          </cell>
          <cell r="CB685">
            <v>0</v>
          </cell>
          <cell r="CC685">
            <v>0</v>
          </cell>
          <cell r="CD685">
            <v>0</v>
          </cell>
          <cell r="CE685">
            <v>0</v>
          </cell>
          <cell r="CF685">
            <v>0</v>
          </cell>
          <cell r="CG685">
            <v>0</v>
          </cell>
          <cell r="CH685">
            <v>0</v>
          </cell>
          <cell r="CI685">
            <v>0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P685">
            <v>0</v>
          </cell>
          <cell r="CQ685">
            <v>0</v>
          </cell>
          <cell r="CR685">
            <v>0</v>
          </cell>
          <cell r="CS685">
            <v>0</v>
          </cell>
          <cell r="CT685">
            <v>0</v>
          </cell>
          <cell r="CU685">
            <v>0</v>
          </cell>
          <cell r="CV685">
            <v>0</v>
          </cell>
          <cell r="CW685">
            <v>0</v>
          </cell>
          <cell r="CX685">
            <v>0</v>
          </cell>
          <cell r="CY685">
            <v>0</v>
          </cell>
          <cell r="CZ685">
            <v>0</v>
          </cell>
          <cell r="DA685">
            <v>0</v>
          </cell>
          <cell r="DB685">
            <v>0</v>
          </cell>
          <cell r="DC685">
            <v>0</v>
          </cell>
          <cell r="DD685">
            <v>0</v>
          </cell>
          <cell r="DE685">
            <v>-1.5000054799966165</v>
          </cell>
          <cell r="DF685">
            <v>0.14999966999994285</v>
          </cell>
          <cell r="DG685">
            <v>-0.30000419999987571</v>
          </cell>
          <cell r="DH685">
            <v>-0.30000016000008145</v>
          </cell>
          <cell r="DI685">
            <v>-0.15000000000009095</v>
          </cell>
          <cell r="DJ685">
            <v>-0.15000147000000652</v>
          </cell>
          <cell r="DK685">
            <v>-3.5999983083456755E-7</v>
          </cell>
          <cell r="DL685">
            <v>0.29999923000013951</v>
          </cell>
          <cell r="DM685">
            <v>-0.15000096000017038</v>
          </cell>
          <cell r="DN685">
            <v>-0.14999945999988995</v>
          </cell>
          <cell r="DO685">
            <v>1.939999947353499E-6</v>
          </cell>
          <cell r="DP685">
            <v>-0.45000069999991865</v>
          </cell>
          <cell r="DQ685">
            <v>-0.29999900999996498</v>
          </cell>
          <cell r="DR685">
            <v>0</v>
          </cell>
          <cell r="DS685">
            <v>0</v>
          </cell>
          <cell r="DT685">
            <v>0</v>
          </cell>
          <cell r="DU685">
            <v>0</v>
          </cell>
          <cell r="DV685">
            <v>0</v>
          </cell>
          <cell r="DW685">
            <v>0</v>
          </cell>
          <cell r="DX685">
            <v>0</v>
          </cell>
          <cell r="DY685">
            <v>0</v>
          </cell>
          <cell r="DZ685">
            <v>0</v>
          </cell>
          <cell r="EA685">
            <v>0</v>
          </cell>
          <cell r="EB685">
            <v>0</v>
          </cell>
          <cell r="EC685">
            <v>0</v>
          </cell>
          <cell r="ED685">
            <v>0</v>
          </cell>
        </row>
        <row r="686"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-12.299962259996391</v>
          </cell>
          <cell r="S686">
            <v>-1.4999976600001901</v>
          </cell>
          <cell r="T686">
            <v>-1.7999939999999697</v>
          </cell>
          <cell r="U686">
            <v>-1.5000043999998525</v>
          </cell>
          <cell r="V686">
            <v>0.60001035999994201</v>
          </cell>
          <cell r="W686">
            <v>0.90000434000012319</v>
          </cell>
          <cell r="X686">
            <v>-2.9999994999998307</v>
          </cell>
          <cell r="Y686">
            <v>0.29999913999972705</v>
          </cell>
          <cell r="Z686">
            <v>-1.5000055400005294</v>
          </cell>
          <cell r="AA686">
            <v>9.0000003183376975E-6</v>
          </cell>
          <cell r="AB686">
            <v>-3.2999932000002445</v>
          </cell>
          <cell r="AC686">
            <v>-1.1999970999995639</v>
          </cell>
          <cell r="AD686">
            <v>-0.29999369999950432</v>
          </cell>
          <cell r="AE686">
            <v>-19.499988139992638</v>
          </cell>
          <cell r="AF686">
            <v>-1.500000099999852</v>
          </cell>
          <cell r="AG686">
            <v>-0.30000149999978021</v>
          </cell>
          <cell r="AH686">
            <v>-2.0999947600002997</v>
          </cell>
          <cell r="AI686">
            <v>-1.2000033000003896</v>
          </cell>
          <cell r="AJ686">
            <v>-3.3000006000002031</v>
          </cell>
          <cell r="AK686">
            <v>-2.0999975600002472</v>
          </cell>
          <cell r="AL686">
            <v>1.1999974999998813</v>
          </cell>
          <cell r="AM686">
            <v>-2.1000057600003856</v>
          </cell>
          <cell r="AN686">
            <v>-0.60000550000040676</v>
          </cell>
          <cell r="AO686">
            <v>-1.5000010600006135</v>
          </cell>
          <cell r="AP686">
            <v>-3.2999948999995468</v>
          </cell>
          <cell r="AQ686">
            <v>-2.6999806000003446</v>
          </cell>
          <cell r="AR686">
            <v>-12.000022120009817</v>
          </cell>
          <cell r="AS686">
            <v>0.29998883999996906</v>
          </cell>
          <cell r="AT686">
            <v>0.30000099999961094</v>
          </cell>
          <cell r="AU686">
            <v>-1.8000009000006685</v>
          </cell>
          <cell r="AV686">
            <v>-5.700000656361226E-6</v>
          </cell>
          <cell r="AW686">
            <v>-0.29999409999982163</v>
          </cell>
          <cell r="AX686">
            <v>-2.0999998000002051</v>
          </cell>
          <cell r="AY686">
            <v>-0.60000003999994078</v>
          </cell>
          <cell r="AZ686">
            <v>-2.1000026199999411</v>
          </cell>
          <cell r="BA686">
            <v>-2.7000074400002632</v>
          </cell>
          <cell r="BB686">
            <v>-0.89999530000022787</v>
          </cell>
          <cell r="BC686">
            <v>0.29999379999935627</v>
          </cell>
          <cell r="BD686">
            <v>-2.3999998600002073</v>
          </cell>
          <cell r="BE686">
            <v>-15.900000399989949</v>
          </cell>
          <cell r="BF686">
            <v>-1.1999997000002622</v>
          </cell>
          <cell r="BG686">
            <v>2.8599997676792555E-6</v>
          </cell>
          <cell r="BH686">
            <v>-0.29999549999956798</v>
          </cell>
          <cell r="BI686">
            <v>-1.4999976999997671</v>
          </cell>
          <cell r="BJ686">
            <v>-1.800000960000034</v>
          </cell>
          <cell r="BK686">
            <v>-0.30000220000010813</v>
          </cell>
          <cell r="BL686">
            <v>-1.4999969599998622</v>
          </cell>
          <cell r="BM686">
            <v>-0.60000276000027952</v>
          </cell>
          <cell r="BN686">
            <v>-1.5000042000001486</v>
          </cell>
          <cell r="BO686">
            <v>-3.9000028400005249</v>
          </cell>
          <cell r="BP686">
            <v>-1.500000039999577</v>
          </cell>
          <cell r="BQ686">
            <v>-1.8000004000004992</v>
          </cell>
          <cell r="BR686">
            <v>-15.600008039997192</v>
          </cell>
          <cell r="BS686">
            <v>2.4000032399999327</v>
          </cell>
          <cell r="BT686">
            <v>-2.0999969399999827</v>
          </cell>
          <cell r="BU686">
            <v>-0.59999599999991915</v>
          </cell>
          <cell r="BV686">
            <v>0.59999880000032135</v>
          </cell>
          <cell r="BW686">
            <v>-1.1999970999995639</v>
          </cell>
          <cell r="BX686">
            <v>-1.2000029000000723</v>
          </cell>
          <cell r="BY686">
            <v>-5.0599996939126868E-6</v>
          </cell>
          <cell r="BZ686">
            <v>-3.0000064000005295</v>
          </cell>
          <cell r="CA686">
            <v>-2.999998919999598</v>
          </cell>
          <cell r="CB686">
            <v>-1.8000027999996746</v>
          </cell>
          <cell r="CC686">
            <v>-3.6000050000002375</v>
          </cell>
          <cell r="CD686">
            <v>-2.0999989599995388</v>
          </cell>
          <cell r="CE686">
            <v>-11.100004699997953</v>
          </cell>
          <cell r="CF686">
            <v>-1.2000026999994589</v>
          </cell>
          <cell r="CG686">
            <v>0.90000469999995403</v>
          </cell>
          <cell r="CH686">
            <v>0.30000329999984388</v>
          </cell>
          <cell r="CI686">
            <v>0.89999959999977364</v>
          </cell>
          <cell r="CJ686">
            <v>3.4400000004097819E-6</v>
          </cell>
          <cell r="CK686">
            <v>-2.3999993400002495</v>
          </cell>
          <cell r="CL686">
            <v>-1.500001699999757</v>
          </cell>
          <cell r="CM686">
            <v>0.29999384000075224</v>
          </cell>
          <cell r="CN686">
            <v>-3.0000099999997474</v>
          </cell>
          <cell r="CO686">
            <v>-4.199993799999902</v>
          </cell>
          <cell r="CP686">
            <v>-2.7000024999997549</v>
          </cell>
          <cell r="CQ686">
            <v>1.5000004600005923</v>
          </cell>
          <cell r="CR686">
            <v>-8.4000102999998489</v>
          </cell>
          <cell r="CS686">
            <v>-2.7000025000006644</v>
          </cell>
          <cell r="CT686">
            <v>0.30000049999989642</v>
          </cell>
          <cell r="CU686">
            <v>0.60000174000015249</v>
          </cell>
          <cell r="CV686">
            <v>-2.4000107599999865</v>
          </cell>
          <cell r="CW686">
            <v>-0.5999961000006806</v>
          </cell>
          <cell r="CX686">
            <v>1.2000051600002735</v>
          </cell>
          <cell r="CY686">
            <v>-0.30000066000002334</v>
          </cell>
          <cell r="CZ686">
            <v>2.0999959999999191</v>
          </cell>
          <cell r="DA686">
            <v>-1.5000025999997888</v>
          </cell>
          <cell r="DB686">
            <v>-0.90000054000029195</v>
          </cell>
          <cell r="DC686">
            <v>-2.0999994399999196</v>
          </cell>
          <cell r="DD686">
            <v>-2.1000010999996448</v>
          </cell>
          <cell r="DE686">
            <v>1.8000292999786325</v>
          </cell>
          <cell r="DF686">
            <v>-3.6000053999996453</v>
          </cell>
          <cell r="DG686">
            <v>1.8000130000000354</v>
          </cell>
          <cell r="DH686">
            <v>9.000013000000763</v>
          </cell>
          <cell r="DI686">
            <v>3.6000030000031984</v>
          </cell>
          <cell r="DJ686">
            <v>2.0999999833293259E-5</v>
          </cell>
          <cell r="DK686">
            <v>-3.6000050000002375</v>
          </cell>
          <cell r="DL686">
            <v>-1.8000199999987672</v>
          </cell>
          <cell r="DM686">
            <v>-7.9999990703072399E-6</v>
          </cell>
          <cell r="DN686">
            <v>1.5699999494245276E-5</v>
          </cell>
          <cell r="DO686">
            <v>5.0000016926787794E-6</v>
          </cell>
          <cell r="DP686">
            <v>-5.4000049999995099</v>
          </cell>
          <cell r="DQ686">
            <v>1.8000019999999495</v>
          </cell>
          <cell r="DR686">
            <v>0</v>
          </cell>
          <cell r="DS686">
            <v>0</v>
          </cell>
          <cell r="DT686">
            <v>0</v>
          </cell>
          <cell r="DU686">
            <v>0</v>
          </cell>
          <cell r="DV686">
            <v>0</v>
          </cell>
          <cell r="DW686">
            <v>0</v>
          </cell>
          <cell r="DX686">
            <v>0</v>
          </cell>
          <cell r="DY686">
            <v>0</v>
          </cell>
          <cell r="DZ686">
            <v>0</v>
          </cell>
          <cell r="EA686">
            <v>0</v>
          </cell>
          <cell r="EB686">
            <v>0</v>
          </cell>
          <cell r="EC686">
            <v>0</v>
          </cell>
          <cell r="ED686">
            <v>0</v>
          </cell>
        </row>
        <row r="687"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13.500017780002963</v>
          </cell>
          <cell r="S687">
            <v>2.0999964000002365</v>
          </cell>
          <cell r="T687">
            <v>-6.0000002122251317E-7</v>
          </cell>
          <cell r="U687">
            <v>1.5000063199995566</v>
          </cell>
          <cell r="V687">
            <v>1.7999982999999702</v>
          </cell>
          <cell r="W687">
            <v>0.59999595999988742</v>
          </cell>
          <cell r="X687">
            <v>2.1000033800000892</v>
          </cell>
          <cell r="Y687">
            <v>-1.7999930000000859</v>
          </cell>
          <cell r="Z687">
            <v>0.90000150000014401</v>
          </cell>
          <cell r="AA687">
            <v>0.30000040000004446</v>
          </cell>
          <cell r="AB687">
            <v>2.7000026599998819</v>
          </cell>
          <cell r="AC687">
            <v>0.9000060600001234</v>
          </cell>
          <cell r="AD687">
            <v>2.4000003999999535</v>
          </cell>
          <cell r="AE687">
            <v>11.70000752001215</v>
          </cell>
          <cell r="AF687">
            <v>0.6000032400006603</v>
          </cell>
          <cell r="AG687">
            <v>-0.30000109999991764</v>
          </cell>
          <cell r="AH687">
            <v>1.7999964000000546</v>
          </cell>
          <cell r="AI687">
            <v>-0.60000010000021575</v>
          </cell>
          <cell r="AJ687">
            <v>0.90000879999979588</v>
          </cell>
          <cell r="AK687">
            <v>3.3000014199997167</v>
          </cell>
          <cell r="AL687">
            <v>1.4999957999998514</v>
          </cell>
          <cell r="AM687">
            <v>0.29999910000015007</v>
          </cell>
          <cell r="AN687">
            <v>0.30000160000008691</v>
          </cell>
          <cell r="AO687">
            <v>3.0000046000004659</v>
          </cell>
          <cell r="AP687">
            <v>1.1999975999997332</v>
          </cell>
          <cell r="AQ687">
            <v>-0.29999984000005497</v>
          </cell>
          <cell r="AR687">
            <v>17.699980180004786</v>
          </cell>
          <cell r="AS687">
            <v>1.2000021399999241</v>
          </cell>
          <cell r="AT687">
            <v>-0.3000065999999606</v>
          </cell>
          <cell r="AU687">
            <v>-0.5999933999996756</v>
          </cell>
          <cell r="AV687">
            <v>0.29999260000022332</v>
          </cell>
          <cell r="AW687">
            <v>-0.60000843999978315</v>
          </cell>
          <cell r="AX687">
            <v>0.89999706000025981</v>
          </cell>
          <cell r="AY687">
            <v>0.8999988000000485</v>
          </cell>
          <cell r="AZ687">
            <v>2.9999973599997247</v>
          </cell>
          <cell r="BA687">
            <v>0.899996099999953</v>
          </cell>
          <cell r="BB687">
            <v>4.1999924000001556</v>
          </cell>
          <cell r="BC687">
            <v>3.3000048599997172</v>
          </cell>
          <cell r="BD687">
            <v>4.5000073000001066</v>
          </cell>
          <cell r="BE687">
            <v>8.9999899600079516</v>
          </cell>
          <cell r="BF687">
            <v>1.8000014199997167</v>
          </cell>
          <cell r="BG687">
            <v>-2.0999994400003743</v>
          </cell>
          <cell r="BH687">
            <v>-0.2999979399996846</v>
          </cell>
          <cell r="BI687">
            <v>-0.90000719999989087</v>
          </cell>
          <cell r="BJ687">
            <v>1.5000085000001491</v>
          </cell>
          <cell r="BK687">
            <v>0.599996860000374</v>
          </cell>
          <cell r="BL687">
            <v>1.7999970000000758</v>
          </cell>
          <cell r="BM687">
            <v>1.7999939599999379</v>
          </cell>
          <cell r="BN687">
            <v>1.5000012999998944</v>
          </cell>
          <cell r="BO687">
            <v>1.7999985599999491</v>
          </cell>
          <cell r="BP687">
            <v>1.4999993999999788</v>
          </cell>
          <cell r="BQ687">
            <v>-2.4600003598607145E-6</v>
          </cell>
          <cell r="BR687">
            <v>20.099956320002093</v>
          </cell>
          <cell r="BS687">
            <v>1.1999963600001138</v>
          </cell>
          <cell r="BT687">
            <v>1.7999958000000333</v>
          </cell>
          <cell r="BU687">
            <v>1.7999971999997797</v>
          </cell>
          <cell r="BV687">
            <v>-0.9000046400001338</v>
          </cell>
          <cell r="BW687">
            <v>0.89999639999996361</v>
          </cell>
          <cell r="BX687">
            <v>1.4999966999998833</v>
          </cell>
          <cell r="BY687">
            <v>-0.30000569999992877</v>
          </cell>
          <cell r="BZ687">
            <v>4.7999990799999068</v>
          </cell>
          <cell r="CA687">
            <v>4.4999963400000524</v>
          </cell>
          <cell r="CB687">
            <v>2.6999946999994791</v>
          </cell>
          <cell r="CC687">
            <v>0.89999368000007962</v>
          </cell>
          <cell r="CD687">
            <v>1.2000004000001354</v>
          </cell>
          <cell r="CE687">
            <v>1.1999769999965793</v>
          </cell>
          <cell r="CF687">
            <v>-0.30000233999999182</v>
          </cell>
          <cell r="CG687">
            <v>0.90000159999999596</v>
          </cell>
          <cell r="CH687">
            <v>0.59999519999973927</v>
          </cell>
          <cell r="CI687">
            <v>0.89999630000011166</v>
          </cell>
          <cell r="CJ687">
            <v>-0.30000643999983367</v>
          </cell>
          <cell r="CK687">
            <v>-1.1999977000000399</v>
          </cell>
          <cell r="CL687">
            <v>0.89999850000003789</v>
          </cell>
          <cell r="CM687">
            <v>-1.1999994000002516</v>
          </cell>
          <cell r="CN687">
            <v>1.1999999599997864</v>
          </cell>
          <cell r="CO687">
            <v>1.199995900000431</v>
          </cell>
          <cell r="CP687">
            <v>-0.90000267999994321</v>
          </cell>
          <cell r="CQ687">
            <v>-0.60000189999936993</v>
          </cell>
          <cell r="CR687">
            <v>7.2000076200056355</v>
          </cell>
          <cell r="CS687">
            <v>1.7999979999995048</v>
          </cell>
          <cell r="CT687">
            <v>-0.89999970000008034</v>
          </cell>
          <cell r="CU687">
            <v>0.90000270000018645</v>
          </cell>
          <cell r="CV687">
            <v>-0.6000064999998358</v>
          </cell>
          <cell r="CW687">
            <v>2.1000028000003113</v>
          </cell>
          <cell r="CX687">
            <v>-1.4999985999997989</v>
          </cell>
          <cell r="CY687">
            <v>2.0999978999998348</v>
          </cell>
          <cell r="CZ687">
            <v>2.1000061600002482</v>
          </cell>
          <cell r="DA687">
            <v>3.9999999899009708E-6</v>
          </cell>
          <cell r="DB687">
            <v>0.29999869999983275</v>
          </cell>
          <cell r="DC687">
            <v>0.29999909999969532</v>
          </cell>
          <cell r="DD687">
            <v>0.60000305999983539</v>
          </cell>
          <cell r="DE687">
            <v>-18.000094999966677</v>
          </cell>
          <cell r="DF687">
            <v>1.8000016000005417</v>
          </cell>
          <cell r="DG687">
            <v>-3.6000576999977056</v>
          </cell>
          <cell r="DH687">
            <v>-3.6000062999992224</v>
          </cell>
          <cell r="DI687">
            <v>-1.8000180000017281</v>
          </cell>
          <cell r="DJ687">
            <v>-1.8000064000007114</v>
          </cell>
          <cell r="DK687">
            <v>-1.9000002794200554E-5</v>
          </cell>
          <cell r="DL687">
            <v>3.6000125999999</v>
          </cell>
          <cell r="DM687">
            <v>-1.8000186999997823</v>
          </cell>
          <cell r="DN687">
            <v>-1.7999920000002021</v>
          </cell>
          <cell r="DO687">
            <v>2.5000001187436283E-5</v>
          </cell>
          <cell r="DP687">
            <v>-5.4000120000018796</v>
          </cell>
          <cell r="DQ687">
            <v>-3.6000041000006604</v>
          </cell>
          <cell r="DR687">
            <v>0</v>
          </cell>
          <cell r="DS687">
            <v>0</v>
          </cell>
          <cell r="DT687">
            <v>0</v>
          </cell>
          <cell r="DU687">
            <v>0</v>
          </cell>
          <cell r="DV687">
            <v>0</v>
          </cell>
          <cell r="DW687">
            <v>0</v>
          </cell>
          <cell r="DX687">
            <v>0</v>
          </cell>
          <cell r="DY687">
            <v>0</v>
          </cell>
          <cell r="DZ687">
            <v>0</v>
          </cell>
          <cell r="EA687">
            <v>0</v>
          </cell>
          <cell r="EB687">
            <v>0</v>
          </cell>
          <cell r="EC687">
            <v>0</v>
          </cell>
          <cell r="ED687">
            <v>0</v>
          </cell>
        </row>
        <row r="688">
          <cell r="F688">
            <v>-8.3999519999997574</v>
          </cell>
          <cell r="G688">
            <v>6.2999799999997776</v>
          </cell>
          <cell r="H688">
            <v>-8.3999970000004396</v>
          </cell>
          <cell r="I688">
            <v>-12.600020999998378</v>
          </cell>
          <cell r="J688">
            <v>-10.499966000003042</v>
          </cell>
          <cell r="K688">
            <v>-10.499962999998388</v>
          </cell>
          <cell r="L688">
            <v>-6.3000050000009651</v>
          </cell>
          <cell r="M688">
            <v>6.3000089999986812</v>
          </cell>
          <cell r="N688">
            <v>-2.1000009999988833</v>
          </cell>
          <cell r="O688">
            <v>-18.900033000005351</v>
          </cell>
          <cell r="P688">
            <v>-121.80004099999496</v>
          </cell>
          <cell r="Q688">
            <v>-8.4000339999984135</v>
          </cell>
          <cell r="R688">
            <v>-86.099797000060789</v>
          </cell>
          <cell r="S688">
            <v>-10.499950000004901</v>
          </cell>
          <cell r="T688">
            <v>-12.599981999999727</v>
          </cell>
          <cell r="U688">
            <v>-10.499994999998307</v>
          </cell>
          <cell r="V688">
            <v>4.1999670000004699</v>
          </cell>
          <cell r="W688">
            <v>6.3000339999998687</v>
          </cell>
          <cell r="X688">
            <v>-21.000005000001693</v>
          </cell>
          <cell r="Y688">
            <v>2.099980000002688</v>
          </cell>
          <cell r="Z688">
            <v>-10.499996999998984</v>
          </cell>
          <cell r="AA688">
            <v>4.0999999328050762E-5</v>
          </cell>
          <cell r="AB688">
            <v>-23.099971000003279</v>
          </cell>
          <cell r="AC688">
            <v>-8.3999540000004345</v>
          </cell>
          <cell r="AD688">
            <v>-2.099965000001248</v>
          </cell>
          <cell r="AE688">
            <v>-136.49983400001656</v>
          </cell>
          <cell r="AF688">
            <v>-10.499928999997792</v>
          </cell>
          <cell r="AG688">
            <v>-2.0999980000015057</v>
          </cell>
          <cell r="AH688">
            <v>-14.699994000002334</v>
          </cell>
          <cell r="AI688">
            <v>-8.3999949999997625</v>
          </cell>
          <cell r="AJ688">
            <v>-23.099942000000738</v>
          </cell>
          <cell r="AK688">
            <v>-14.699980000001233</v>
          </cell>
          <cell r="AL688">
            <v>8.4000300000006973</v>
          </cell>
          <cell r="AM688">
            <v>-14.700021000000561</v>
          </cell>
          <cell r="AN688">
            <v>-4.2000219999972614</v>
          </cell>
          <cell r="AO688">
            <v>-10.50001400000474</v>
          </cell>
          <cell r="AP688">
            <v>-23.099985000000743</v>
          </cell>
          <cell r="AQ688">
            <v>-18.899984000003315</v>
          </cell>
          <cell r="AR688">
            <v>-107.99993999989238</v>
          </cell>
          <cell r="AS688">
            <v>2.7000389999957406</v>
          </cell>
          <cell r="AT688">
            <v>2.700003599995398</v>
          </cell>
          <cell r="AU688">
            <v>-16.200038999995741</v>
          </cell>
          <cell r="AV688">
            <v>-2.5000001187436283E-5</v>
          </cell>
          <cell r="AW688">
            <v>-2.699957999997423</v>
          </cell>
          <cell r="AX688">
            <v>-18.899969999998575</v>
          </cell>
          <cell r="AY688">
            <v>-5.399972399995022</v>
          </cell>
          <cell r="AZ688">
            <v>-18.90004079999926</v>
          </cell>
          <cell r="BA688">
            <v>-24.299962599994615</v>
          </cell>
          <cell r="BB688">
            <v>-8.0999990000054822</v>
          </cell>
          <cell r="BC688">
            <v>2.6999810000052094</v>
          </cell>
          <cell r="BD688">
            <v>-21.599996799996006</v>
          </cell>
          <cell r="BE688">
            <v>-143.09988040005555</v>
          </cell>
          <cell r="BF688">
            <v>-10.800032399994961</v>
          </cell>
          <cell r="BG688">
            <v>-3.0000010156072676E-6</v>
          </cell>
          <cell r="BH688">
            <v>-2.699970999994548</v>
          </cell>
          <cell r="BI688">
            <v>-13.499981000000844</v>
          </cell>
          <cell r="BJ688">
            <v>-16.199993000001996</v>
          </cell>
          <cell r="BK688">
            <v>-2.7000145999991219</v>
          </cell>
          <cell r="BL688">
            <v>-13.499956600004225</v>
          </cell>
          <cell r="BM688">
            <v>-5.3999856000009459</v>
          </cell>
          <cell r="BN688">
            <v>-13.500003599998308</v>
          </cell>
          <cell r="BO688">
            <v>-35.100010599999223</v>
          </cell>
          <cell r="BP688">
            <v>-13.49998599999526</v>
          </cell>
          <cell r="BQ688">
            <v>-16.199942999999621</v>
          </cell>
          <cell r="BR688">
            <v>-140.40005140000721</v>
          </cell>
          <cell r="BS688">
            <v>21.6000170000043</v>
          </cell>
          <cell r="BT688">
            <v>-18.899998999993841</v>
          </cell>
          <cell r="BU688">
            <v>-5.4000283999994281</v>
          </cell>
          <cell r="BV688">
            <v>5.400026399998751</v>
          </cell>
          <cell r="BW688">
            <v>-10.800023000003421</v>
          </cell>
          <cell r="BX688">
            <v>-10.799981999996817</v>
          </cell>
          <cell r="BY688">
            <v>1.4999997802078724E-5</v>
          </cell>
          <cell r="BZ688">
            <v>-27.00005379999493</v>
          </cell>
          <cell r="CA688">
            <v>-27.000043799998821</v>
          </cell>
          <cell r="CB688">
            <v>-16.200011000000814</v>
          </cell>
          <cell r="CC688">
            <v>-32.3999874000001</v>
          </cell>
          <cell r="CD688">
            <v>-18.899981399998069</v>
          </cell>
          <cell r="CE688">
            <v>-99.900056200043764</v>
          </cell>
          <cell r="CF688">
            <v>-10.800051999998686</v>
          </cell>
          <cell r="CG688">
            <v>8.1000229999990552</v>
          </cell>
          <cell r="CH688">
            <v>2.700005599996075</v>
          </cell>
          <cell r="CI688">
            <v>8.1000160000039614</v>
          </cell>
          <cell r="CJ688">
            <v>2.0399995264597237E-5</v>
          </cell>
          <cell r="CK688">
            <v>-21.60000520000176</v>
          </cell>
          <cell r="CL688">
            <v>-13.500010399999155</v>
          </cell>
          <cell r="CM688">
            <v>2.7000085999970906</v>
          </cell>
          <cell r="CN688">
            <v>-27.000049599999329</v>
          </cell>
          <cell r="CO688">
            <v>-37.800006999998004</v>
          </cell>
          <cell r="CP688">
            <v>-24.300037599998177</v>
          </cell>
          <cell r="CQ688">
            <v>13.500032000003557</v>
          </cell>
          <cell r="CR688">
            <v>-75.600031200039666</v>
          </cell>
          <cell r="CS688">
            <v>-24.300006400000711</v>
          </cell>
          <cell r="CT688">
            <v>2.6999893999964115</v>
          </cell>
          <cell r="CU688">
            <v>5.399989599995024</v>
          </cell>
          <cell r="CV688">
            <v>-21.60006599999906</v>
          </cell>
          <cell r="CW688">
            <v>-5.399983000002976</v>
          </cell>
          <cell r="CX688">
            <v>10.800046999996994</v>
          </cell>
          <cell r="CY688">
            <v>-2.6999880000003031</v>
          </cell>
          <cell r="CZ688">
            <v>18.899999599998409</v>
          </cell>
          <cell r="DA688">
            <v>-13.500014400000509</v>
          </cell>
          <cell r="DB688">
            <v>-8.0999420000007376</v>
          </cell>
          <cell r="DC688">
            <v>-18.900006000003486</v>
          </cell>
          <cell r="DD688">
            <v>-18.900051000004169</v>
          </cell>
          <cell r="DE688">
            <v>4.5001672999933362</v>
          </cell>
          <cell r="DF688">
            <v>-9.0000320000035572</v>
          </cell>
          <cell r="DG688">
            <v>4.5000559999971301</v>
          </cell>
          <cell r="DH688">
            <v>22.500059999998484</v>
          </cell>
          <cell r="DI688">
            <v>8.9999979999993229</v>
          </cell>
          <cell r="DJ688">
            <v>2.4000000848900527E-5</v>
          </cell>
          <cell r="DK688">
            <v>-9.0000099999961094</v>
          </cell>
          <cell r="DL688">
            <v>-4.500028000002203</v>
          </cell>
          <cell r="DM688">
            <v>-6.0000020312145352E-6</v>
          </cell>
          <cell r="DN688">
            <v>6.3300001784227788E-5</v>
          </cell>
          <cell r="DO688">
            <v>2.5000001187436283E-5</v>
          </cell>
          <cell r="DP688">
            <v>-13.499994999998307</v>
          </cell>
          <cell r="DQ688">
            <v>4.5000119999967865</v>
          </cell>
          <cell r="DR688">
            <v>0</v>
          </cell>
          <cell r="DS688">
            <v>0</v>
          </cell>
          <cell r="DT688">
            <v>0</v>
          </cell>
          <cell r="DU688">
            <v>0</v>
          </cell>
          <cell r="DV688">
            <v>0</v>
          </cell>
          <cell r="DW688">
            <v>0</v>
          </cell>
          <cell r="DX688">
            <v>0</v>
          </cell>
          <cell r="DY688">
            <v>0</v>
          </cell>
          <cell r="DZ688">
            <v>0</v>
          </cell>
          <cell r="EA688">
            <v>0</v>
          </cell>
          <cell r="EB688">
            <v>0</v>
          </cell>
          <cell r="EC688">
            <v>0</v>
          </cell>
          <cell r="ED688">
            <v>0</v>
          </cell>
        </row>
        <row r="689">
          <cell r="F689">
            <v>10.499928999997792</v>
          </cell>
          <cell r="G689">
            <v>-9.0000030468218029E-6</v>
          </cell>
          <cell r="H689">
            <v>4.1999749999995402</v>
          </cell>
          <cell r="I689">
            <v>6.2999819999968167</v>
          </cell>
          <cell r="J689">
            <v>18.900003999999171</v>
          </cell>
          <cell r="K689">
            <v>8.4000129999985802</v>
          </cell>
          <cell r="L689">
            <v>-8.3999980000007781</v>
          </cell>
          <cell r="M689">
            <v>-12.600005999996938</v>
          </cell>
          <cell r="N689">
            <v>12.599990000002435</v>
          </cell>
          <cell r="O689">
            <v>14.699999000000389</v>
          </cell>
          <cell r="P689">
            <v>113.39995099999942</v>
          </cell>
          <cell r="Q689">
            <v>18.900000999998156</v>
          </cell>
          <cell r="R689">
            <v>94.500194000080228</v>
          </cell>
          <cell r="S689">
            <v>14.699986999999965</v>
          </cell>
          <cell r="T689">
            <v>8.9999994088429958E-6</v>
          </cell>
          <cell r="U689">
            <v>10.500001000000339</v>
          </cell>
          <cell r="V689">
            <v>12.600042000001849</v>
          </cell>
          <cell r="W689">
            <v>4.2000110000008135</v>
          </cell>
          <cell r="X689">
            <v>14.700013000001491</v>
          </cell>
          <cell r="Y689">
            <v>-12.599975999997696</v>
          </cell>
          <cell r="Z689">
            <v>6.2999909999998636</v>
          </cell>
          <cell r="AA689">
            <v>2.0999950000004901</v>
          </cell>
          <cell r="AB689">
            <v>18.90002800000002</v>
          </cell>
          <cell r="AC689">
            <v>6.3000310000024911</v>
          </cell>
          <cell r="AD689">
            <v>16.800062000002072</v>
          </cell>
          <cell r="AE689">
            <v>81.900074000004679</v>
          </cell>
          <cell r="AF689">
            <v>4.2000159999988682</v>
          </cell>
          <cell r="AG689">
            <v>-2.100003999999899</v>
          </cell>
          <cell r="AH689">
            <v>12.599997999997868</v>
          </cell>
          <cell r="AI689">
            <v>-4.2000109999971755</v>
          </cell>
          <cell r="AJ689">
            <v>6.3000119999996969</v>
          </cell>
          <cell r="AK689">
            <v>23.100043999998888</v>
          </cell>
          <cell r="AL689">
            <v>10.499982000001182</v>
          </cell>
          <cell r="AM689">
            <v>2.1000090000015916</v>
          </cell>
          <cell r="AN689">
            <v>2.1000440000025264</v>
          </cell>
          <cell r="AO689">
            <v>21.000013000000763</v>
          </cell>
          <cell r="AP689">
            <v>8.3999699999985751</v>
          </cell>
          <cell r="AQ689">
            <v>-2.0999990000018443</v>
          </cell>
          <cell r="AR689">
            <v>159.29996820003726</v>
          </cell>
          <cell r="AS689">
            <v>10.799999000002572</v>
          </cell>
          <cell r="AT689">
            <v>-2.699988399999711</v>
          </cell>
          <cell r="AU689">
            <v>-5.4000203999967198</v>
          </cell>
          <cell r="AV689">
            <v>2.6999955999999656</v>
          </cell>
          <cell r="AW689">
            <v>-5.4000556000028155</v>
          </cell>
          <cell r="AX689">
            <v>8.0999740000006568</v>
          </cell>
          <cell r="AY689">
            <v>8.100006000000576</v>
          </cell>
          <cell r="AZ689">
            <v>27.000004000001354</v>
          </cell>
          <cell r="BA689">
            <v>8.0999796000032802</v>
          </cell>
          <cell r="BB689">
            <v>37.800028999998176</v>
          </cell>
          <cell r="BC689">
            <v>29.700029399995401</v>
          </cell>
          <cell r="BD689">
            <v>40.500015999998141</v>
          </cell>
          <cell r="BE689">
            <v>81.000054399948567</v>
          </cell>
          <cell r="BF689">
            <v>16.200011000000814</v>
          </cell>
          <cell r="BG689">
            <v>-18.900005399998918</v>
          </cell>
          <cell r="BH689">
            <v>-2.699983999998949</v>
          </cell>
          <cell r="BI689">
            <v>-8.1000220000023546</v>
          </cell>
          <cell r="BJ689">
            <v>13.500012000004062</v>
          </cell>
          <cell r="BK689">
            <v>5.4000239999986661</v>
          </cell>
          <cell r="BL689">
            <v>16.200008400002844</v>
          </cell>
          <cell r="BM689">
            <v>16.199976600000809</v>
          </cell>
          <cell r="BN689">
            <v>13.499988000003214</v>
          </cell>
          <cell r="BO689">
            <v>16.200035200003185</v>
          </cell>
          <cell r="BP689">
            <v>13.500006399997801</v>
          </cell>
          <cell r="BQ689">
            <v>4.2000028770416975E-6</v>
          </cell>
          <cell r="BR689">
            <v>180.89999039995018</v>
          </cell>
          <cell r="BS689">
            <v>10.799990400002571</v>
          </cell>
          <cell r="BT689">
            <v>16.200015000002168</v>
          </cell>
          <cell r="BU689">
            <v>16.199985999999626</v>
          </cell>
          <cell r="BV689">
            <v>-8.0999943999995594</v>
          </cell>
          <cell r="BW689">
            <v>8.1000130000029458</v>
          </cell>
          <cell r="BX689">
            <v>13.500018799997633</v>
          </cell>
          <cell r="BY689">
            <v>-2.7000210000005609</v>
          </cell>
          <cell r="BZ689">
            <v>43.199991599998611</v>
          </cell>
          <cell r="CA689">
            <v>40.499991999997292</v>
          </cell>
          <cell r="CB689">
            <v>24.299989999999525</v>
          </cell>
          <cell r="CC689">
            <v>8.0999900000024354</v>
          </cell>
          <cell r="CD689">
            <v>10.800019000002067</v>
          </cell>
          <cell r="CE689">
            <v>10.800046399934217</v>
          </cell>
          <cell r="CF689">
            <v>-2.6999890000006417</v>
          </cell>
          <cell r="CG689">
            <v>8.1000229999990552</v>
          </cell>
          <cell r="CH689">
            <v>5.3999937999979011</v>
          </cell>
          <cell r="CI689">
            <v>8.0999579999988782</v>
          </cell>
          <cell r="CJ689">
            <v>-2.7000176000001375</v>
          </cell>
          <cell r="CK689">
            <v>-10.799973000001046</v>
          </cell>
          <cell r="CL689">
            <v>8.1000055999975302</v>
          </cell>
          <cell r="CM689">
            <v>-10.799987400001555</v>
          </cell>
          <cell r="CN689">
            <v>10.800027000004775</v>
          </cell>
          <cell r="CO689">
            <v>10.799979399998847</v>
          </cell>
          <cell r="CP689">
            <v>-8.0999774000010802</v>
          </cell>
          <cell r="CQ689">
            <v>-5.399996000000101</v>
          </cell>
          <cell r="CR689">
            <v>64.799948999949265</v>
          </cell>
          <cell r="CS689">
            <v>16.200013000001491</v>
          </cell>
          <cell r="CT689">
            <v>-8.0999950000004901</v>
          </cell>
          <cell r="CU689">
            <v>8.0999980000051437</v>
          </cell>
          <cell r="CV689">
            <v>-5.4000540000015462</v>
          </cell>
          <cell r="CW689">
            <v>18.899980599999253</v>
          </cell>
          <cell r="CX689">
            <v>-13.500017399997887</v>
          </cell>
          <cell r="CY689">
            <v>18.899999400000524</v>
          </cell>
          <cell r="CZ689">
            <v>18.900040999997145</v>
          </cell>
          <cell r="DA689">
            <v>2.0000006770715117E-6</v>
          </cell>
          <cell r="DB689">
            <v>2.6999629999991157</v>
          </cell>
          <cell r="DC689">
            <v>2.6999813999973412</v>
          </cell>
          <cell r="DD689">
            <v>5.4000369999994291</v>
          </cell>
          <cell r="DE689">
            <v>-45.000360999838449</v>
          </cell>
          <cell r="DF689">
            <v>4.4999749999988126</v>
          </cell>
          <cell r="DG689">
            <v>-9.0001792999973986</v>
          </cell>
          <cell r="DH689">
            <v>-8.9999957000036375</v>
          </cell>
          <cell r="DI689">
            <v>-4.5000199999994948</v>
          </cell>
          <cell r="DJ689">
            <v>-4.5000409999993281</v>
          </cell>
          <cell r="DK689">
            <v>-1.3999997463542968E-5</v>
          </cell>
          <cell r="DL689">
            <v>9.0000060000020312</v>
          </cell>
          <cell r="DM689">
            <v>-4.5001046999968821</v>
          </cell>
          <cell r="DN689">
            <v>-4.5000419999996666</v>
          </cell>
          <cell r="DO689">
            <v>4.1999999666586518E-5</v>
          </cell>
          <cell r="DP689">
            <v>-13.500019999999495</v>
          </cell>
          <cell r="DQ689">
            <v>-8.9999672999983886</v>
          </cell>
          <cell r="DR689">
            <v>0</v>
          </cell>
          <cell r="DS689">
            <v>0</v>
          </cell>
          <cell r="DT689">
            <v>0</v>
          </cell>
          <cell r="DU689">
            <v>0</v>
          </cell>
          <cell r="DV689">
            <v>0</v>
          </cell>
          <cell r="DW689">
            <v>0</v>
          </cell>
          <cell r="DX689">
            <v>0</v>
          </cell>
          <cell r="DY689">
            <v>0</v>
          </cell>
          <cell r="DZ689">
            <v>0</v>
          </cell>
          <cell r="EA689">
            <v>0</v>
          </cell>
          <cell r="EB689">
            <v>0</v>
          </cell>
          <cell r="EC689">
            <v>0</v>
          </cell>
          <cell r="ED689">
            <v>0</v>
          </cell>
        </row>
        <row r="690">
          <cell r="F690">
            <v>-8.9999633000043104</v>
          </cell>
          <cell r="G690">
            <v>6.7499941999994917</v>
          </cell>
          <cell r="H690">
            <v>-8.9999939999979688</v>
          </cell>
          <cell r="I690">
            <v>-13.500012100001186</v>
          </cell>
          <cell r="J690">
            <v>-11.249961000001349</v>
          </cell>
          <cell r="K690">
            <v>-11.249939500001346</v>
          </cell>
          <cell r="L690">
            <v>-6.750036800000089</v>
          </cell>
          <cell r="M690">
            <v>6.7501018000002659</v>
          </cell>
          <cell r="N690">
            <v>-2.2500077999939094</v>
          </cell>
          <cell r="O690">
            <v>-20.250045299995691</v>
          </cell>
          <cell r="P690">
            <v>-130.5000194000022</v>
          </cell>
          <cell r="Q690">
            <v>-9.0000279999949271</v>
          </cell>
          <cell r="R690">
            <v>-92.249710199947003</v>
          </cell>
          <cell r="S690">
            <v>-11.249954400002025</v>
          </cell>
          <cell r="T690">
            <v>-13.499942999998893</v>
          </cell>
          <cell r="U690">
            <v>-11.250030200004403</v>
          </cell>
          <cell r="V690">
            <v>4.5000517000007676</v>
          </cell>
          <cell r="W690">
            <v>6.7499994000027073</v>
          </cell>
          <cell r="X690">
            <v>-22.500002799999493</v>
          </cell>
          <cell r="Y690">
            <v>2.2499868000013521</v>
          </cell>
          <cell r="Z690">
            <v>-11.25003260000085</v>
          </cell>
          <cell r="AA690">
            <v>8.7000000348780304E-5</v>
          </cell>
          <cell r="AB690">
            <v>-24.749964000002365</v>
          </cell>
          <cell r="AC690">
            <v>-8.9999390999946627</v>
          </cell>
          <cell r="AD690">
            <v>-2.2499690000040573</v>
          </cell>
          <cell r="AE690">
            <v>-146.24988470005337</v>
          </cell>
          <cell r="AF690">
            <v>-11.249970000004396</v>
          </cell>
          <cell r="AG690">
            <v>-2.2500039999977162</v>
          </cell>
          <cell r="AH690">
            <v>-15.749995699996362</v>
          </cell>
          <cell r="AI690">
            <v>-9.0000020000006771</v>
          </cell>
          <cell r="AJ690">
            <v>-24.749986899998476</v>
          </cell>
          <cell r="AK690">
            <v>-15.749960400000418</v>
          </cell>
          <cell r="AL690">
            <v>9.0000040000013541</v>
          </cell>
          <cell r="AM690">
            <v>-15.750012000000424</v>
          </cell>
          <cell r="AN690">
            <v>-4.5000467999998364</v>
          </cell>
          <cell r="AO690">
            <v>-11.250027900001442</v>
          </cell>
          <cell r="AP690">
            <v>-24.750003000001016</v>
          </cell>
          <cell r="AQ690">
            <v>-20.249880000003031</v>
          </cell>
          <cell r="AR690">
            <v>-89.999999100051355</v>
          </cell>
          <cell r="AS690">
            <v>2.2500295999998343</v>
          </cell>
          <cell r="AT690">
            <v>2.2499858000010136</v>
          </cell>
          <cell r="AU690">
            <v>-13.50003299999662</v>
          </cell>
          <cell r="AV690">
            <v>-2.8999998903600499E-5</v>
          </cell>
          <cell r="AW690">
            <v>-2.2499530000022787</v>
          </cell>
          <cell r="AX690">
            <v>-15.749969000000419</v>
          </cell>
          <cell r="AY690">
            <v>-4.5000215000000026</v>
          </cell>
          <cell r="AZ690">
            <v>-15.750020800001948</v>
          </cell>
          <cell r="BA690">
            <v>-20.250019400002202</v>
          </cell>
          <cell r="BB690">
            <v>-6.7499720000050729</v>
          </cell>
          <cell r="BC690">
            <v>2.25002599999425</v>
          </cell>
          <cell r="BD690">
            <v>-18.000022799998987</v>
          </cell>
          <cell r="BE690">
            <v>-119.24998619995313</v>
          </cell>
          <cell r="BF690">
            <v>-9.0000348999965354</v>
          </cell>
          <cell r="BG690">
            <v>1.7400001524947584E-5</v>
          </cell>
          <cell r="BH690">
            <v>-2.2499439999955939</v>
          </cell>
          <cell r="BI690">
            <v>-11.249968000000081</v>
          </cell>
          <cell r="BJ690">
            <v>-13.500032699997973</v>
          </cell>
          <cell r="BK690">
            <v>-2.2500180999995791</v>
          </cell>
          <cell r="BL690">
            <v>-11.249950200002786</v>
          </cell>
          <cell r="BM690">
            <v>-4.4999931999991531</v>
          </cell>
          <cell r="BN690">
            <v>-11.250018099999579</v>
          </cell>
          <cell r="BO690">
            <v>-29.250037099998735</v>
          </cell>
          <cell r="BP690">
            <v>-11.250039299997297</v>
          </cell>
          <cell r="BQ690">
            <v>-13.499968000003719</v>
          </cell>
          <cell r="BR690">
            <v>-117.0000386001775</v>
          </cell>
          <cell r="BS690">
            <v>18.000039599995944</v>
          </cell>
          <cell r="BT690">
            <v>-15.74998830000186</v>
          </cell>
          <cell r="BU690">
            <v>-4.4999881999974605</v>
          </cell>
          <cell r="BV690">
            <v>4.5000029000002542</v>
          </cell>
          <cell r="BW690">
            <v>-9.0000079999990703</v>
          </cell>
          <cell r="BX690">
            <v>-8.9999580000003334</v>
          </cell>
          <cell r="BY690">
            <v>-2.13999992411118E-5</v>
          </cell>
          <cell r="BZ690">
            <v>-22.500064799998654</v>
          </cell>
          <cell r="CA690">
            <v>-22.500031200001104</v>
          </cell>
          <cell r="CB690">
            <v>-13.500017999998818</v>
          </cell>
          <cell r="CC690">
            <v>-27.000020899999072</v>
          </cell>
          <cell r="CD690">
            <v>-15.749982300003467</v>
          </cell>
          <cell r="CE690">
            <v>-83.250080600089859</v>
          </cell>
          <cell r="CF690">
            <v>-9.0000520000030519</v>
          </cell>
          <cell r="CG690">
            <v>6.7500619999991613</v>
          </cell>
          <cell r="CH690">
            <v>2.250023799999326</v>
          </cell>
          <cell r="CI690">
            <v>6.7499859999988985</v>
          </cell>
          <cell r="CJ690">
            <v>2.9500002710847184E-5</v>
          </cell>
          <cell r="CK690">
            <v>-17.999993199999153</v>
          </cell>
          <cell r="CL690">
            <v>-11.249999199997546</v>
          </cell>
          <cell r="CM690">
            <v>2.2499537000003329</v>
          </cell>
          <cell r="CN690">
            <v>-22.50009780000255</v>
          </cell>
          <cell r="CO690">
            <v>-31.499987999995938</v>
          </cell>
          <cell r="CP690">
            <v>-20.250008099999832</v>
          </cell>
          <cell r="CQ690">
            <v>11.250002699998731</v>
          </cell>
          <cell r="CR690">
            <v>-63.000024299952202</v>
          </cell>
          <cell r="CS690">
            <v>-20.250030900002457</v>
          </cell>
          <cell r="CT690">
            <v>2.2500158999973792</v>
          </cell>
          <cell r="CU690">
            <v>4.4999771000002511</v>
          </cell>
          <cell r="CV690">
            <v>-18.000056400000176</v>
          </cell>
          <cell r="CW690">
            <v>-4.4999599999973725</v>
          </cell>
          <cell r="CX690">
            <v>9.0000717000002624</v>
          </cell>
          <cell r="CY690">
            <v>-2.2499944000010146</v>
          </cell>
          <cell r="CZ690">
            <v>15.749990800002706</v>
          </cell>
          <cell r="DA690">
            <v>-11.25000590000127</v>
          </cell>
          <cell r="DB690">
            <v>-6.7500023000029614</v>
          </cell>
          <cell r="DC690">
            <v>-15.750003900000593</v>
          </cell>
          <cell r="DD690">
            <v>-15.750026000001526</v>
          </cell>
          <cell r="DE690">
            <v>2.2500904999906197</v>
          </cell>
          <cell r="DF690">
            <v>-4.5000185999997484</v>
          </cell>
          <cell r="DG690">
            <v>2.2500279999985651</v>
          </cell>
          <cell r="DH690">
            <v>11.250029999999242</v>
          </cell>
          <cell r="DI690">
            <v>4.4999979999993229</v>
          </cell>
          <cell r="DJ690">
            <v>1.3999997463542968E-5</v>
          </cell>
          <cell r="DK690">
            <v>-4.5</v>
          </cell>
          <cell r="DL690">
            <v>-2.2500159999981406</v>
          </cell>
          <cell r="DM690">
            <v>-3.0000010156072676E-6</v>
          </cell>
          <cell r="DN690">
            <v>3.609999839682132E-5</v>
          </cell>
          <cell r="DO690">
            <v>1.599999814061448E-5</v>
          </cell>
          <cell r="DP690">
            <v>-6.7499940000016068</v>
          </cell>
          <cell r="DQ690">
            <v>2.25</v>
          </cell>
          <cell r="DR690">
            <v>0</v>
          </cell>
          <cell r="DS690">
            <v>0</v>
          </cell>
          <cell r="DT690">
            <v>0</v>
          </cell>
          <cell r="DU690">
            <v>0</v>
          </cell>
          <cell r="DV690">
            <v>0</v>
          </cell>
          <cell r="DW690">
            <v>0</v>
          </cell>
          <cell r="DX690">
            <v>0</v>
          </cell>
          <cell r="DY690">
            <v>0</v>
          </cell>
          <cell r="DZ690">
            <v>0</v>
          </cell>
          <cell r="EA690">
            <v>0</v>
          </cell>
          <cell r="EB690">
            <v>0</v>
          </cell>
          <cell r="EC690">
            <v>0</v>
          </cell>
          <cell r="ED690">
            <v>0</v>
          </cell>
        </row>
        <row r="691">
          <cell r="F691">
            <v>11.249975999999151</v>
          </cell>
          <cell r="G691">
            <v>-1.0000003385357559E-6</v>
          </cell>
          <cell r="H691">
            <v>4.4999879000024521</v>
          </cell>
          <cell r="I691">
            <v>6.7499730999988969</v>
          </cell>
          <cell r="J691">
            <v>20.249983999998221</v>
          </cell>
          <cell r="K691">
            <v>8.999992500001099</v>
          </cell>
          <cell r="L691">
            <v>-9.0000148999970406</v>
          </cell>
          <cell r="M691">
            <v>-13.500063699997554</v>
          </cell>
          <cell r="N691">
            <v>13.499990500000422</v>
          </cell>
          <cell r="O691">
            <v>15.749988399998983</v>
          </cell>
          <cell r="P691">
            <v>121.49994850000076</v>
          </cell>
          <cell r="Q691">
            <v>20.249949400000332</v>
          </cell>
          <cell r="R691">
            <v>101.25024720001966</v>
          </cell>
          <cell r="S691">
            <v>15.749955999999656</v>
          </cell>
          <cell r="T691">
            <v>-4.0000013541430235E-6</v>
          </cell>
          <cell r="U691">
            <v>11.25003000000288</v>
          </cell>
          <cell r="V691">
            <v>13.500003000001016</v>
          </cell>
          <cell r="W691">
            <v>4.4999871999971219</v>
          </cell>
          <cell r="X691">
            <v>15.75005389999933</v>
          </cell>
          <cell r="Y691">
            <v>-13.49992900000143</v>
          </cell>
          <cell r="Z691">
            <v>6.7500180999995791</v>
          </cell>
          <cell r="AA691">
            <v>2.2500299999992421</v>
          </cell>
          <cell r="AB691">
            <v>20.250007700000424</v>
          </cell>
          <cell r="AC691">
            <v>6.7500701999997545</v>
          </cell>
          <cell r="AD691">
            <v>18.00002410000161</v>
          </cell>
          <cell r="AE691">
            <v>87.749938100110739</v>
          </cell>
          <cell r="AF691">
            <v>4.5000023999964469</v>
          </cell>
          <cell r="AG691">
            <v>-2.2500480000016978</v>
          </cell>
          <cell r="AH691">
            <v>13.499966799998219</v>
          </cell>
          <cell r="AI691">
            <v>-4.499969799999235</v>
          </cell>
          <cell r="AJ691">
            <v>6.7500177000001713</v>
          </cell>
          <cell r="AK691">
            <v>24.750026000001526</v>
          </cell>
          <cell r="AL691">
            <v>11.249947999996948</v>
          </cell>
          <cell r="AM691">
            <v>2.2500279999985651</v>
          </cell>
          <cell r="AN691">
            <v>2.2499840000018594</v>
          </cell>
          <cell r="AO691">
            <v>22.500025000001187</v>
          </cell>
          <cell r="AP691">
            <v>8.9999863000011828</v>
          </cell>
          <cell r="AQ691">
            <v>-2.2500283000044874</v>
          </cell>
          <cell r="AR691">
            <v>132.74995330011006</v>
          </cell>
          <cell r="AS691">
            <v>9.0000586000023759</v>
          </cell>
          <cell r="AT691">
            <v>-2.2500438999995822</v>
          </cell>
          <cell r="AU691">
            <v>-4.4999489000001631</v>
          </cell>
          <cell r="AV691">
            <v>2.2499148000024434</v>
          </cell>
          <cell r="AW691">
            <v>-4.5000717000002624</v>
          </cell>
          <cell r="AX691">
            <v>6.7499926999989839</v>
          </cell>
          <cell r="AY691">
            <v>6.7500083000013547</v>
          </cell>
          <cell r="AZ691">
            <v>22.499997700000677</v>
          </cell>
          <cell r="BA691">
            <v>6.7499540999997407</v>
          </cell>
          <cell r="BB691">
            <v>31.500008000002708</v>
          </cell>
          <cell r="BC691">
            <v>24.750027599999157</v>
          </cell>
          <cell r="BD691">
            <v>33.750056000000768</v>
          </cell>
          <cell r="BE691">
            <v>67.500174200045876</v>
          </cell>
          <cell r="BF691">
            <v>13.500012100004824</v>
          </cell>
          <cell r="BG691">
            <v>-15.749981500001013</v>
          </cell>
          <cell r="BH691">
            <v>-2.2499663000016881</v>
          </cell>
          <cell r="BI691">
            <v>-6.7500140000011015</v>
          </cell>
          <cell r="BJ691">
            <v>11.250036000001273</v>
          </cell>
          <cell r="BK691">
            <v>4.5000003999994078</v>
          </cell>
          <cell r="BL691">
            <v>13.500025900000765</v>
          </cell>
          <cell r="BM691">
            <v>13.499971200002619</v>
          </cell>
          <cell r="BN691">
            <v>11.250024000000849</v>
          </cell>
          <cell r="BO691">
            <v>13.500040700000682</v>
          </cell>
          <cell r="BP691">
            <v>11.250026199999411</v>
          </cell>
          <cell r="BQ691">
            <v>-5.0000016926787794E-7</v>
          </cell>
          <cell r="BR691">
            <v>150.74985899991589</v>
          </cell>
          <cell r="BS691">
            <v>9.0000155999950948</v>
          </cell>
          <cell r="BT691">
            <v>13.499979000000167</v>
          </cell>
          <cell r="BU691">
            <v>13.499964999999065</v>
          </cell>
          <cell r="BV691">
            <v>-6.7499841999997443</v>
          </cell>
          <cell r="BW691">
            <v>6.7499840000018594</v>
          </cell>
          <cell r="BX691">
            <v>11.249988100000337</v>
          </cell>
          <cell r="BY691">
            <v>-2.250065000000177</v>
          </cell>
          <cell r="BZ691">
            <v>35.999991299999238</v>
          </cell>
          <cell r="CA691">
            <v>33.749973599999066</v>
          </cell>
          <cell r="CB691">
            <v>20.250012699998479</v>
          </cell>
          <cell r="CC691">
            <v>6.749972900001012</v>
          </cell>
          <cell r="CD691">
            <v>9.000025999997888</v>
          </cell>
          <cell r="CE691">
            <v>9.0000252000172623</v>
          </cell>
          <cell r="CF691">
            <v>-2.2499963000009302</v>
          </cell>
          <cell r="CG691">
            <v>6.7500490000020363</v>
          </cell>
          <cell r="CH691">
            <v>4.4999849999985599</v>
          </cell>
          <cell r="CI691">
            <v>6.7500079999990703</v>
          </cell>
          <cell r="CJ691">
            <v>-2.2500334000033035</v>
          </cell>
          <cell r="CK691">
            <v>-8.9999779999998282</v>
          </cell>
          <cell r="CL691">
            <v>6.7500135000009323</v>
          </cell>
          <cell r="CM691">
            <v>-9.0000215000000026</v>
          </cell>
          <cell r="CN691">
            <v>9.0000223999995796</v>
          </cell>
          <cell r="CO691">
            <v>8.999976200000674</v>
          </cell>
          <cell r="CP691">
            <v>-6.7499874000022828</v>
          </cell>
          <cell r="CQ691">
            <v>-4.5000123000027088</v>
          </cell>
          <cell r="CR691">
            <v>53.999967799929436</v>
          </cell>
          <cell r="CS691">
            <v>13.499993999997969</v>
          </cell>
          <cell r="CT691">
            <v>-6.7500079999990703</v>
          </cell>
          <cell r="CU691">
            <v>6.7500319999999192</v>
          </cell>
          <cell r="CV691">
            <v>-4.5000500000023749</v>
          </cell>
          <cell r="CW691">
            <v>15.749975800001266</v>
          </cell>
          <cell r="CX691">
            <v>-11.249987899998814</v>
          </cell>
          <cell r="CY691">
            <v>15.749969899999996</v>
          </cell>
          <cell r="CZ691">
            <v>15.75004909999916</v>
          </cell>
          <cell r="DA691">
            <v>1.8000002455664799E-5</v>
          </cell>
          <cell r="DB691">
            <v>2.2499879999995755</v>
          </cell>
          <cell r="DC691">
            <v>2.2499831999994058</v>
          </cell>
          <cell r="DD691">
            <v>4.5000036999990698</v>
          </cell>
          <cell r="DE691">
            <v>-22.500210099969991</v>
          </cell>
          <cell r="DF691">
            <v>2.2499883999989834</v>
          </cell>
          <cell r="DG691">
            <v>-4.5000900999984879</v>
          </cell>
          <cell r="DH691">
            <v>-4.4999998999992386</v>
          </cell>
          <cell r="DI691">
            <v>-2.2500120000004245</v>
          </cell>
          <cell r="DJ691">
            <v>-2.2500255999984802</v>
          </cell>
          <cell r="DK691">
            <v>-8.9999994088429958E-6</v>
          </cell>
          <cell r="DL691">
            <v>4.5000037000027078</v>
          </cell>
          <cell r="DM691">
            <v>-2.2500661999984004</v>
          </cell>
          <cell r="DN691">
            <v>-2.2500279999985651</v>
          </cell>
          <cell r="DO691">
            <v>2.7000001864507794E-5</v>
          </cell>
          <cell r="DP691">
            <v>-6.7500120000004245</v>
          </cell>
          <cell r="DQ691">
            <v>-4.4999864000019443</v>
          </cell>
          <cell r="DR691">
            <v>0</v>
          </cell>
          <cell r="DS691">
            <v>0</v>
          </cell>
          <cell r="DT691">
            <v>0</v>
          </cell>
          <cell r="DU691">
            <v>0</v>
          </cell>
          <cell r="DV691">
            <v>0</v>
          </cell>
          <cell r="DW691">
            <v>0</v>
          </cell>
          <cell r="DX691">
            <v>0</v>
          </cell>
          <cell r="DY691">
            <v>0</v>
          </cell>
          <cell r="DZ691">
            <v>0</v>
          </cell>
          <cell r="EA691">
            <v>0</v>
          </cell>
          <cell r="EB691">
            <v>0</v>
          </cell>
          <cell r="EC691">
            <v>0</v>
          </cell>
          <cell r="ED691">
            <v>0</v>
          </cell>
        </row>
        <row r="692">
          <cell r="F692">
            <v>-3.0000046999994083</v>
          </cell>
          <cell r="G692">
            <v>2.2499927000008029</v>
          </cell>
          <cell r="H692">
            <v>-2.9999936999993224</v>
          </cell>
          <cell r="I692">
            <v>-4.5000067000000854</v>
          </cell>
          <cell r="J692">
            <v>-3.7499857000002521</v>
          </cell>
          <cell r="K692">
            <v>-3.7499924000003375</v>
          </cell>
          <cell r="L692">
            <v>-2.2500048000001698</v>
          </cell>
          <cell r="M692">
            <v>2.2500175999994099</v>
          </cell>
          <cell r="N692">
            <v>-0.74999730000126874</v>
          </cell>
          <cell r="O692">
            <v>-6.7500060999991547</v>
          </cell>
          <cell r="P692">
            <v>-43.500007499998901</v>
          </cell>
          <cell r="Q692">
            <v>-3.0000089000004664</v>
          </cell>
          <cell r="R692">
            <v>-30.749945300020045</v>
          </cell>
          <cell r="S692">
            <v>-3.749991399999999</v>
          </cell>
          <cell r="T692">
            <v>-4.4999965000006341</v>
          </cell>
          <cell r="U692">
            <v>-3.7499960999994073</v>
          </cell>
          <cell r="V692">
            <v>1.4999884000008024</v>
          </cell>
          <cell r="W692">
            <v>2.2500134999991133</v>
          </cell>
          <cell r="X692">
            <v>-7.5000041000002966</v>
          </cell>
          <cell r="Y692">
            <v>0.749998900000719</v>
          </cell>
          <cell r="Z692">
            <v>-3.7500065000003815</v>
          </cell>
          <cell r="AA692">
            <v>1.7500000467407517E-5</v>
          </cell>
          <cell r="AB692">
            <v>-8.2499939999997878</v>
          </cell>
          <cell r="AC692">
            <v>-2.9999864000001253</v>
          </cell>
          <cell r="AD692">
            <v>-0.74998859999868728</v>
          </cell>
          <cell r="AE692">
            <v>-48.749940800014883</v>
          </cell>
          <cell r="AF692">
            <v>-3.7499759000002086</v>
          </cell>
          <cell r="AG692">
            <v>-0.74999829999978829</v>
          </cell>
          <cell r="AH692">
            <v>-5.2499968000010995</v>
          </cell>
          <cell r="AI692">
            <v>-2.9999984000005497</v>
          </cell>
          <cell r="AJ692">
            <v>-8.249984800000675</v>
          </cell>
          <cell r="AK692">
            <v>-5.2499867000005906</v>
          </cell>
          <cell r="AL692">
            <v>3.0000084999992396</v>
          </cell>
          <cell r="AM692">
            <v>-5.2500034000004234</v>
          </cell>
          <cell r="AN692">
            <v>-1.500009699999282</v>
          </cell>
          <cell r="AO692">
            <v>-3.7500009000013961</v>
          </cell>
          <cell r="AP692">
            <v>-8.2500012999989849</v>
          </cell>
          <cell r="AQ692">
            <v>-6.7499931000002107</v>
          </cell>
          <cell r="AR692">
            <v>-53.999967699986883</v>
          </cell>
          <cell r="AS692">
            <v>1.3500205999989703</v>
          </cell>
          <cell r="AT692">
            <v>1.350002700000914</v>
          </cell>
          <cell r="AU692">
            <v>-8.1000155999972776</v>
          </cell>
          <cell r="AV692">
            <v>-1.2599997717188671E-5</v>
          </cell>
          <cell r="AW692">
            <v>-1.3499794000017573</v>
          </cell>
          <cell r="AX692">
            <v>-9.4499873999993724</v>
          </cell>
          <cell r="AY692">
            <v>-2.6999910999984422</v>
          </cell>
          <cell r="AZ692">
            <v>-9.4500234000006458</v>
          </cell>
          <cell r="BA692">
            <v>-12.149980099999084</v>
          </cell>
          <cell r="BB692">
            <v>-4.0499982000001182</v>
          </cell>
          <cell r="BC692">
            <v>1.3499914000021818</v>
          </cell>
          <cell r="BD692">
            <v>-10.79999460000181</v>
          </cell>
          <cell r="BE692">
            <v>-71.549938600044698</v>
          </cell>
          <cell r="BF692">
            <v>-5.400018700001965</v>
          </cell>
          <cell r="BG692">
            <v>-2.0000006770715117E-6</v>
          </cell>
          <cell r="BH692">
            <v>-1.3499840000004042</v>
          </cell>
          <cell r="BI692">
            <v>-6.7499865999998292</v>
          </cell>
          <cell r="BJ692">
            <v>-8.099995199998375</v>
          </cell>
          <cell r="BK692">
            <v>-1.3500079000004916</v>
          </cell>
          <cell r="BL692">
            <v>-6.7499812999994901</v>
          </cell>
          <cell r="BM692">
            <v>-2.6999920999987808</v>
          </cell>
          <cell r="BN692">
            <v>-6.7500008999995771</v>
          </cell>
          <cell r="BO692">
            <v>-17.55000409999775</v>
          </cell>
          <cell r="BP692">
            <v>-6.7499927999997453</v>
          </cell>
          <cell r="BQ692">
            <v>-8.0999730000003183</v>
          </cell>
          <cell r="BR692">
            <v>-70.200028599967482</v>
          </cell>
          <cell r="BS692">
            <v>10.800006600002234</v>
          </cell>
          <cell r="BT692">
            <v>-9.4499963999987813</v>
          </cell>
          <cell r="BU692">
            <v>-2.7000143000004755</v>
          </cell>
          <cell r="BV692">
            <v>2.700011100001575</v>
          </cell>
          <cell r="BW692">
            <v>-5.4000097999996797</v>
          </cell>
          <cell r="BX692">
            <v>-5.3999885999983235</v>
          </cell>
          <cell r="BY692">
            <v>7.9999990703072399E-6</v>
          </cell>
          <cell r="BZ692">
            <v>-13.500026400000934</v>
          </cell>
          <cell r="CA692">
            <v>-13.500021600000764</v>
          </cell>
          <cell r="CB692">
            <v>-8.1000069999972766</v>
          </cell>
          <cell r="CC692">
            <v>-16.199993499998527</v>
          </cell>
          <cell r="CD692">
            <v>-9.4499967000010656</v>
          </cell>
          <cell r="CE692">
            <v>-49.950033000000985</v>
          </cell>
          <cell r="CF692">
            <v>-5.4000259999993432</v>
          </cell>
          <cell r="CG692">
            <v>4.0500130000000354</v>
          </cell>
          <cell r="CH692">
            <v>1.3500003000008292</v>
          </cell>
          <cell r="CI692">
            <v>4.0500085999992734</v>
          </cell>
          <cell r="CJ692">
            <v>1.3100001524435356E-5</v>
          </cell>
          <cell r="CK692">
            <v>-10.800001999999949</v>
          </cell>
          <cell r="CL692">
            <v>-6.7500056999997469</v>
          </cell>
          <cell r="CM692">
            <v>1.3500026999972761</v>
          </cell>
          <cell r="CN692">
            <v>-13.50002570000288</v>
          </cell>
          <cell r="CO692">
            <v>-18.900004600000102</v>
          </cell>
          <cell r="CP692">
            <v>-12.150018299998919</v>
          </cell>
          <cell r="CQ692">
            <v>6.7500115999973787</v>
          </cell>
          <cell r="CR692">
            <v>-37.800015699991491</v>
          </cell>
          <cell r="CS692">
            <v>-12.150003700000525</v>
          </cell>
          <cell r="CT692">
            <v>1.3499951000012516</v>
          </cell>
          <cell r="CU692">
            <v>2.6999930999991193</v>
          </cell>
          <cell r="CV692">
            <v>-10.800028999998176</v>
          </cell>
          <cell r="CW692">
            <v>-2.6999929999983578</v>
          </cell>
          <cell r="CX692">
            <v>5.4000207999997656</v>
          </cell>
          <cell r="CY692">
            <v>-1.3499940000001516</v>
          </cell>
          <cell r="CZ692">
            <v>9.4500017000027583</v>
          </cell>
          <cell r="DA692">
            <v>-6.7500057000033848</v>
          </cell>
          <cell r="DB692">
            <v>-4.0499703999994381</v>
          </cell>
          <cell r="DC692">
            <v>-9.4500035999990359</v>
          </cell>
          <cell r="DD692">
            <v>-9.4500269999989541</v>
          </cell>
          <cell r="DE692">
            <v>1.9500405000289902</v>
          </cell>
          <cell r="DF692">
            <v>-3.9000104000006104</v>
          </cell>
          <cell r="DG692">
            <v>1.9500229999976</v>
          </cell>
          <cell r="DH692">
            <v>9.7500299999992421</v>
          </cell>
          <cell r="DI692">
            <v>3.9000030000024708</v>
          </cell>
          <cell r="DJ692">
            <v>9.9999997473787516E-6</v>
          </cell>
          <cell r="DK692">
            <v>-3.9000120000018796</v>
          </cell>
          <cell r="DL692">
            <v>-1.9500239999979385</v>
          </cell>
          <cell r="DM692">
            <v>-6.999998731771484E-6</v>
          </cell>
          <cell r="DN692">
            <v>-2.0999978005420417E-6</v>
          </cell>
          <cell r="DO692">
            <v>3.9999977161642164E-6</v>
          </cell>
          <cell r="DP692">
            <v>-5.8499940000001516</v>
          </cell>
          <cell r="DQ692">
            <v>1.9500200000002224</v>
          </cell>
          <cell r="DR692">
            <v>0</v>
          </cell>
          <cell r="DS692">
            <v>0</v>
          </cell>
          <cell r="DT692">
            <v>0</v>
          </cell>
          <cell r="DU692">
            <v>0</v>
          </cell>
          <cell r="DV692">
            <v>0</v>
          </cell>
          <cell r="DW692">
            <v>0</v>
          </cell>
          <cell r="DX692">
            <v>0</v>
          </cell>
          <cell r="DY692">
            <v>0</v>
          </cell>
          <cell r="DZ692">
            <v>0</v>
          </cell>
          <cell r="EA692">
            <v>0</v>
          </cell>
          <cell r="EB692">
            <v>0</v>
          </cell>
          <cell r="EC692">
            <v>0</v>
          </cell>
          <cell r="ED692">
            <v>0</v>
          </cell>
        </row>
        <row r="693">
          <cell r="F693">
            <v>3.7499833999991097</v>
          </cell>
          <cell r="G693">
            <v>-3.600000127335079E-6</v>
          </cell>
          <cell r="H693">
            <v>1.4999945999988995</v>
          </cell>
          <cell r="I693">
            <v>2.2499922000006336</v>
          </cell>
          <cell r="J693">
            <v>6.7499977000006766</v>
          </cell>
          <cell r="K693">
            <v>3.0000034000004234</v>
          </cell>
          <cell r="L693">
            <v>-3.0000106999996206</v>
          </cell>
          <cell r="M693">
            <v>-4.5000037000008888</v>
          </cell>
          <cell r="N693">
            <v>4.499989199999618</v>
          </cell>
          <cell r="O693">
            <v>5.249996699998519</v>
          </cell>
          <cell r="P693">
            <v>40.499988100000337</v>
          </cell>
          <cell r="Q693">
            <v>6.7499941999994917</v>
          </cell>
          <cell r="R693">
            <v>33.750099999990198</v>
          </cell>
          <cell r="S693">
            <v>5.249990300000718</v>
          </cell>
          <cell r="T693">
            <v>7.700000423938036E-6</v>
          </cell>
          <cell r="U693">
            <v>3.7500048000001698</v>
          </cell>
          <cell r="V693">
            <v>4.5000185000008059</v>
          </cell>
          <cell r="W693">
            <v>1.5000062999988586</v>
          </cell>
          <cell r="X693">
            <v>5.2500133000012283</v>
          </cell>
          <cell r="Y693">
            <v>-4.4999888000002102</v>
          </cell>
          <cell r="Z693">
            <v>2.2500087999997049</v>
          </cell>
          <cell r="AA693">
            <v>0.74999620000016876</v>
          </cell>
          <cell r="AB693">
            <v>6.7500118000007205</v>
          </cell>
          <cell r="AC693">
            <v>2.250017399999706</v>
          </cell>
          <cell r="AD693">
            <v>6.0000136999988172</v>
          </cell>
          <cell r="AE693">
            <v>29.250017400016077</v>
          </cell>
          <cell r="AF693">
            <v>1.4999984999994922</v>
          </cell>
          <cell r="AG693">
            <v>-0.75000340000042343</v>
          </cell>
          <cell r="AH693">
            <v>4.5000027999994927</v>
          </cell>
          <cell r="AI693">
            <v>-1.5</v>
          </cell>
          <cell r="AJ693">
            <v>2.2500005999991117</v>
          </cell>
          <cell r="AK693">
            <v>8.2500129000000015</v>
          </cell>
          <cell r="AL693">
            <v>3.7499922999995761</v>
          </cell>
          <cell r="AM693">
            <v>0.75000799999907031</v>
          </cell>
          <cell r="AN693">
            <v>0.750001099999281</v>
          </cell>
          <cell r="AO693">
            <v>7.500005500000043</v>
          </cell>
          <cell r="AP693">
            <v>3.0000003000004654</v>
          </cell>
          <cell r="AQ693">
            <v>-0.75000120000004245</v>
          </cell>
          <cell r="AR693">
            <v>79.649990200006869</v>
          </cell>
          <cell r="AS693">
            <v>5.4000010000017937</v>
          </cell>
          <cell r="AT693">
            <v>-1.3499947000000247</v>
          </cell>
          <cell r="AU693">
            <v>-2.7000106999985292</v>
          </cell>
          <cell r="AV693">
            <v>1.3499969000004057</v>
          </cell>
          <cell r="AW693">
            <v>-2.7000253000005614</v>
          </cell>
          <cell r="AX693">
            <v>4.0499875999994401</v>
          </cell>
          <cell r="AY693">
            <v>4.0500050000009651</v>
          </cell>
          <cell r="AZ693">
            <v>13.500003400000423</v>
          </cell>
          <cell r="BA693">
            <v>4.0499909000027401</v>
          </cell>
          <cell r="BB693">
            <v>18.900015399998665</v>
          </cell>
          <cell r="BC693">
            <v>14.850015299998631</v>
          </cell>
          <cell r="BD693">
            <v>20.2500054000011</v>
          </cell>
          <cell r="BE693">
            <v>40.500040100014303</v>
          </cell>
          <cell r="BF693">
            <v>8.1000076000018453</v>
          </cell>
          <cell r="BG693">
            <v>-9.4500017000009393</v>
          </cell>
          <cell r="BH693">
            <v>-1.3499893999978667</v>
          </cell>
          <cell r="BI693">
            <v>-4.0500099999990198</v>
          </cell>
          <cell r="BJ693">
            <v>6.750006599999324</v>
          </cell>
          <cell r="BK693">
            <v>2.7000101999983599</v>
          </cell>
          <cell r="BL693">
            <v>8.1000046999997721</v>
          </cell>
          <cell r="BM693">
            <v>8.0999902999974438</v>
          </cell>
          <cell r="BN693">
            <v>6.7499953999977151</v>
          </cell>
          <cell r="BO693">
            <v>8.1000187000026926</v>
          </cell>
          <cell r="BP693">
            <v>6.7500037000027078</v>
          </cell>
          <cell r="BQ693">
            <v>4.0000013541430235E-6</v>
          </cell>
          <cell r="BR693">
            <v>90.449993699992774</v>
          </cell>
          <cell r="BS693">
            <v>5.3999922999973933</v>
          </cell>
          <cell r="BT693">
            <v>8.1000050000002375</v>
          </cell>
          <cell r="BU693">
            <v>8.0999940000001516</v>
          </cell>
          <cell r="BV693">
            <v>-4.0499971000008372</v>
          </cell>
          <cell r="BW693">
            <v>4.0500059999976656</v>
          </cell>
          <cell r="BX693">
            <v>6.7500079999990703</v>
          </cell>
          <cell r="BY693">
            <v>-1.3500089999997726</v>
          </cell>
          <cell r="BZ693">
            <v>21.599997699999221</v>
          </cell>
          <cell r="CA693">
            <v>20.249996000002284</v>
          </cell>
          <cell r="CB693">
            <v>12.149994399998832</v>
          </cell>
          <cell r="CC693">
            <v>4.0499993999983417</v>
          </cell>
          <cell r="CD693">
            <v>5.400007000000187</v>
          </cell>
          <cell r="CE693">
            <v>5.400028799980646</v>
          </cell>
          <cell r="CF693">
            <v>-1.3499933999992209</v>
          </cell>
          <cell r="CG693">
            <v>4.0500130000000354</v>
          </cell>
          <cell r="CH693">
            <v>2.6999978999992891</v>
          </cell>
          <cell r="CI693">
            <v>4.0499840000011318</v>
          </cell>
          <cell r="CJ693">
            <v>-1.3500066999986302</v>
          </cell>
          <cell r="CK693">
            <v>-5.3999894000007771</v>
          </cell>
          <cell r="CL693">
            <v>4.0500021000007109</v>
          </cell>
          <cell r="CM693">
            <v>-5.3999934999992547</v>
          </cell>
          <cell r="CN693">
            <v>5.400013399997988</v>
          </cell>
          <cell r="CO693">
            <v>5.3999893000000156</v>
          </cell>
          <cell r="CP693">
            <v>-4.0499913000021479</v>
          </cell>
          <cell r="CQ693">
            <v>-2.6999966000003042</v>
          </cell>
          <cell r="CR693">
            <v>32.39997240001685</v>
          </cell>
          <cell r="CS693">
            <v>8.1000070000009146</v>
          </cell>
          <cell r="CT693">
            <v>-4.0499975999991875</v>
          </cell>
          <cell r="CU693">
            <v>4.0500013999990188</v>
          </cell>
          <cell r="CV693">
            <v>-2.700025000000096</v>
          </cell>
          <cell r="CW693">
            <v>9.4499900999999227</v>
          </cell>
          <cell r="CX693">
            <v>-6.7500077000004239</v>
          </cell>
          <cell r="CY693">
            <v>9.4499974999998813</v>
          </cell>
          <cell r="CZ693">
            <v>9.4500183999989531</v>
          </cell>
          <cell r="DA693">
            <v>-2.0000006770715117E-6</v>
          </cell>
          <cell r="DB693">
            <v>1.3499803999984579</v>
          </cell>
          <cell r="DC693">
            <v>1.3499933000002784</v>
          </cell>
          <cell r="DD693">
            <v>2.7000165999997989</v>
          </cell>
          <cell r="DE693">
            <v>-19.500139899959322</v>
          </cell>
          <cell r="DF693">
            <v>1.9499946000032651</v>
          </cell>
          <cell r="DG693">
            <v>-3.9000488999990921</v>
          </cell>
          <cell r="DH693">
            <v>-3.9000131000029796</v>
          </cell>
          <cell r="DI693">
            <v>-1.9500179999995453</v>
          </cell>
          <cell r="DJ693">
            <v>-1.9500024000008125</v>
          </cell>
          <cell r="DK693">
            <v>-1.1000000085914508E-5</v>
          </cell>
          <cell r="DL693">
            <v>3.9000053000017942</v>
          </cell>
          <cell r="DM693">
            <v>-1.9500297999984468</v>
          </cell>
          <cell r="DN693">
            <v>-1.9500150000021677</v>
          </cell>
          <cell r="DO693">
            <v>0</v>
          </cell>
          <cell r="DP693">
            <v>-5.8500050000002375</v>
          </cell>
          <cell r="DQ693">
            <v>-3.8999966000010318</v>
          </cell>
          <cell r="DR693">
            <v>0</v>
          </cell>
          <cell r="DS693">
            <v>0</v>
          </cell>
          <cell r="DT693">
            <v>0</v>
          </cell>
          <cell r="DU693">
            <v>0</v>
          </cell>
          <cell r="DV693">
            <v>0</v>
          </cell>
          <cell r="DW693">
            <v>0</v>
          </cell>
          <cell r="DX693">
            <v>0</v>
          </cell>
          <cell r="DY693">
            <v>0</v>
          </cell>
          <cell r="DZ693">
            <v>0</v>
          </cell>
          <cell r="EA693">
            <v>0</v>
          </cell>
          <cell r="EB693">
            <v>0</v>
          </cell>
          <cell r="EC693">
            <v>0</v>
          </cell>
          <cell r="ED693">
            <v>0</v>
          </cell>
        </row>
        <row r="694">
          <cell r="F694">
            <v>-4.1999763999992865</v>
          </cell>
          <cell r="G694">
            <v>3.1499874000001</v>
          </cell>
          <cell r="H694">
            <v>-4.1999966000003042</v>
          </cell>
          <cell r="I694">
            <v>-6.3000109999993583</v>
          </cell>
          <cell r="J694">
            <v>-5.2499801999983902</v>
          </cell>
          <cell r="K694">
            <v>-5.2499853999997868</v>
          </cell>
          <cell r="L694">
            <v>-3.150002599999425</v>
          </cell>
          <cell r="M694">
            <v>3.1499987999995938</v>
          </cell>
          <cell r="N694">
            <v>-1.0499989999989339</v>
          </cell>
          <cell r="O694">
            <v>-9.4500140000018291</v>
          </cell>
          <cell r="P694">
            <v>-60.90002579999782</v>
          </cell>
          <cell r="Q694">
            <v>-4.2000176000001375</v>
          </cell>
          <cell r="R694">
            <v>-43.049913400027435</v>
          </cell>
          <cell r="S694">
            <v>-5.2499763999985589</v>
          </cell>
          <cell r="T694">
            <v>-6.2999924000014289</v>
          </cell>
          <cell r="U694">
            <v>-5.2499940000016068</v>
          </cell>
          <cell r="V694">
            <v>2.0999840000004042</v>
          </cell>
          <cell r="W694">
            <v>3.1500166000005265</v>
          </cell>
          <cell r="X694">
            <v>-10.500004999999874</v>
          </cell>
          <cell r="Y694">
            <v>1.0499872000000323</v>
          </cell>
          <cell r="Z694">
            <v>-5.2499994000008883</v>
          </cell>
          <cell r="AA694">
            <v>1.739999970595818E-5</v>
          </cell>
          <cell r="AB694">
            <v>-11.549986999998509</v>
          </cell>
          <cell r="AC694">
            <v>-4.1999779999987368</v>
          </cell>
          <cell r="AD694">
            <v>-1.0499863999975787</v>
          </cell>
          <cell r="AE694">
            <v>-68.249906199984252</v>
          </cell>
          <cell r="AF694">
            <v>-5.2499691999983042</v>
          </cell>
          <cell r="AG694">
            <v>-1.0499983999998221</v>
          </cell>
          <cell r="AH694">
            <v>-7.3499955999977828</v>
          </cell>
          <cell r="AI694">
            <v>-4.1999985999991623</v>
          </cell>
          <cell r="AJ694">
            <v>-11.549970600000961</v>
          </cell>
          <cell r="AK694">
            <v>-7.3499890000002779</v>
          </cell>
          <cell r="AL694">
            <v>4.2000177999998414</v>
          </cell>
          <cell r="AM694">
            <v>-7.3500076000000263</v>
          </cell>
          <cell r="AN694">
            <v>-2.1000108000007458</v>
          </cell>
          <cell r="AO694">
            <v>-5.2500028000031307</v>
          </cell>
          <cell r="AP694">
            <v>-11.549994000000879</v>
          </cell>
          <cell r="AQ694">
            <v>-9.4499873999993724</v>
          </cell>
          <cell r="AR694">
            <v>-42.000036800018279</v>
          </cell>
          <cell r="AS694">
            <v>1.050024600001052</v>
          </cell>
          <cell r="AT694">
            <v>1.0499990000007529</v>
          </cell>
          <cell r="AU694">
            <v>-6.3000330000013491</v>
          </cell>
          <cell r="AV694">
            <v>-2.2999998691375367E-5</v>
          </cell>
          <cell r="AW694">
            <v>-1.0500090000005002</v>
          </cell>
          <cell r="AX694">
            <v>-7.3499769999998534</v>
          </cell>
          <cell r="AY694">
            <v>-2.0999799999990501</v>
          </cell>
          <cell r="AZ694">
            <v>-7.3500222000002395</v>
          </cell>
          <cell r="BA694">
            <v>-9.44998840000153</v>
          </cell>
          <cell r="BB694">
            <v>-3.1500301999985822</v>
          </cell>
          <cell r="BC694">
            <v>1.0499923999996099</v>
          </cell>
          <cell r="BD694">
            <v>-8.3999900000017078</v>
          </cell>
          <cell r="BE694">
            <v>-55.65000099997269</v>
          </cell>
          <cell r="BF694">
            <v>-4.2000356000025931</v>
          </cell>
          <cell r="BG694">
            <v>-5.8000005083158612E-6</v>
          </cell>
          <cell r="BH694">
            <v>-1.0499786000000313</v>
          </cell>
          <cell r="BI694">
            <v>-5.2500037999998312</v>
          </cell>
          <cell r="BJ694">
            <v>-6.300009599999612</v>
          </cell>
          <cell r="BK694">
            <v>-1.0499982000001182</v>
          </cell>
          <cell r="BL694">
            <v>-5.2499886000005063</v>
          </cell>
          <cell r="BM694">
            <v>-2.0999953999998979</v>
          </cell>
          <cell r="BN694">
            <v>-5.2499965999995766</v>
          </cell>
          <cell r="BO694">
            <v>-13.650024799997482</v>
          </cell>
          <cell r="BP694">
            <v>-5.2499880000013945</v>
          </cell>
          <cell r="BQ694">
            <v>-6.2999760000020615</v>
          </cell>
          <cell r="BR694">
            <v>-54.600014199997531</v>
          </cell>
          <cell r="BS694">
            <v>8.4000145999998495</v>
          </cell>
          <cell r="BT694">
            <v>-7.3499902000003203</v>
          </cell>
          <cell r="BU694">
            <v>-2.1000034000007872</v>
          </cell>
          <cell r="BV694">
            <v>2.100006000000576</v>
          </cell>
          <cell r="BW694">
            <v>-4.2000047999990784</v>
          </cell>
          <cell r="BX694">
            <v>-4.1999939999986964</v>
          </cell>
          <cell r="BY694">
            <v>1.0000001566368155E-5</v>
          </cell>
          <cell r="BZ694">
            <v>-10.500024599999961</v>
          </cell>
          <cell r="CA694">
            <v>-10.500029799999538</v>
          </cell>
          <cell r="CB694">
            <v>-6.2999989999989339</v>
          </cell>
          <cell r="CC694">
            <v>-12.59999659999994</v>
          </cell>
          <cell r="CD694">
            <v>-7.3500023999986297</v>
          </cell>
          <cell r="CE694">
            <v>-38.850081800017506</v>
          </cell>
          <cell r="CF694">
            <v>-4.2000193999992916</v>
          </cell>
          <cell r="CG694">
            <v>3.150007000000187</v>
          </cell>
          <cell r="CH694">
            <v>1.0499866000009206</v>
          </cell>
          <cell r="CI694">
            <v>3.1500002000011591</v>
          </cell>
          <cell r="CJ694">
            <v>-1.9999970390927047E-7</v>
          </cell>
          <cell r="CK694">
            <v>-8.4000006000005669</v>
          </cell>
          <cell r="CL694">
            <v>-5.2500026000016078</v>
          </cell>
          <cell r="CM694">
            <v>1.0500133999994432</v>
          </cell>
          <cell r="CN694">
            <v>-10.500027599999157</v>
          </cell>
          <cell r="CO694">
            <v>-14.69999960000132</v>
          </cell>
          <cell r="CP694">
            <v>-9.4500324000000546</v>
          </cell>
          <cell r="CQ694">
            <v>5.249993400000676</v>
          </cell>
          <cell r="CR694">
            <v>-29.400041999993846</v>
          </cell>
          <cell r="CS694">
            <v>-9.4499993999997969</v>
          </cell>
          <cell r="CT694">
            <v>1.0499863999993977</v>
          </cell>
          <cell r="CU694">
            <v>2.0999913999985438</v>
          </cell>
          <cell r="CV694">
            <v>-8.4000255999999354</v>
          </cell>
          <cell r="CW694">
            <v>-2.0999920000012935</v>
          </cell>
          <cell r="CX694">
            <v>4.2000241999994614</v>
          </cell>
          <cell r="CY694">
            <v>-1.0499870000003284</v>
          </cell>
          <cell r="CZ694">
            <v>7.3500013999982912</v>
          </cell>
          <cell r="DA694">
            <v>-5.2500070000005508</v>
          </cell>
          <cell r="DB694">
            <v>-3.1499822000005224</v>
          </cell>
          <cell r="DC694">
            <v>-7.3500219999987166</v>
          </cell>
          <cell r="DD694">
            <v>-7.3500302000011288</v>
          </cell>
          <cell r="DE694">
            <v>1.0499752000323497</v>
          </cell>
          <cell r="DF694">
            <v>-2.1000174000000698</v>
          </cell>
          <cell r="DG694">
            <v>1.0500086000010924</v>
          </cell>
          <cell r="DH694">
            <v>5.2500070000005508</v>
          </cell>
          <cell r="DI694">
            <v>2.1000010000007023</v>
          </cell>
          <cell r="DJ694">
            <v>2.4000000848900527E-6</v>
          </cell>
          <cell r="DK694">
            <v>-2.1000149999999849</v>
          </cell>
          <cell r="DL694">
            <v>-1.0500119999996969</v>
          </cell>
          <cell r="DM694">
            <v>4.0000122680794448E-7</v>
          </cell>
          <cell r="DN694">
            <v>-5.6000008044065908E-6</v>
          </cell>
          <cell r="DO694">
            <v>-5.9999983932357281E-6</v>
          </cell>
          <cell r="DP694">
            <v>-3.1499941999991279</v>
          </cell>
          <cell r="DQ694">
            <v>1.0500059999994846</v>
          </cell>
          <cell r="DR694">
            <v>0</v>
          </cell>
          <cell r="DS694">
            <v>0</v>
          </cell>
          <cell r="DT694">
            <v>0</v>
          </cell>
          <cell r="DU694">
            <v>0</v>
          </cell>
          <cell r="DV694">
            <v>0</v>
          </cell>
          <cell r="DW694">
            <v>0</v>
          </cell>
          <cell r="DX694">
            <v>0</v>
          </cell>
          <cell r="DY694">
            <v>0</v>
          </cell>
          <cell r="DZ694">
            <v>0</v>
          </cell>
          <cell r="EA694">
            <v>0</v>
          </cell>
          <cell r="EB694">
            <v>0</v>
          </cell>
          <cell r="EC694">
            <v>0</v>
          </cell>
          <cell r="ED694">
            <v>0</v>
          </cell>
        </row>
        <row r="695">
          <cell r="F695">
            <v>5.2499642000002495</v>
          </cell>
          <cell r="G695">
            <v>-7.200000254670158E-6</v>
          </cell>
          <cell r="H695">
            <v>2.0999879999999393</v>
          </cell>
          <cell r="I695">
            <v>3.1499933999984933</v>
          </cell>
          <cell r="J695">
            <v>9.4500036000008549</v>
          </cell>
          <cell r="K695">
            <v>4.2000083999992057</v>
          </cell>
          <cell r="L695">
            <v>-4.2000023999989935</v>
          </cell>
          <cell r="M695">
            <v>-6.2999971999997797</v>
          </cell>
          <cell r="N695">
            <v>6.2999930000005406</v>
          </cell>
          <cell r="O695">
            <v>7.3500014000001102</v>
          </cell>
          <cell r="P695">
            <v>56.699979999999414</v>
          </cell>
          <cell r="Q695">
            <v>9.450001400000474</v>
          </cell>
          <cell r="R695">
            <v>47.250082000042312</v>
          </cell>
          <cell r="S695">
            <v>7.3499964000002365</v>
          </cell>
          <cell r="T695">
            <v>6.5999993239529431E-6</v>
          </cell>
          <cell r="U695">
            <v>5.2499959999986459</v>
          </cell>
          <cell r="V695">
            <v>6.3000205999996979</v>
          </cell>
          <cell r="W695">
            <v>2.1000029999995604</v>
          </cell>
          <cell r="X695">
            <v>7.3500053999996453</v>
          </cell>
          <cell r="Y695">
            <v>-6.2999850000014703</v>
          </cell>
          <cell r="Z695">
            <v>3.1499950000015815</v>
          </cell>
          <cell r="AA695">
            <v>1.0499949999993987</v>
          </cell>
          <cell r="AB695">
            <v>9.4500119999993331</v>
          </cell>
          <cell r="AC695">
            <v>3.1500120000000607</v>
          </cell>
          <cell r="AD695">
            <v>8.4000250000008236</v>
          </cell>
          <cell r="AE695">
            <v>40.950041600037366</v>
          </cell>
          <cell r="AF695">
            <v>2.1000110000004497</v>
          </cell>
          <cell r="AG695">
            <v>-1.0500025999990612</v>
          </cell>
          <cell r="AH695">
            <v>6.3000015999987227</v>
          </cell>
          <cell r="AI695">
            <v>-2.1000095999988844</v>
          </cell>
          <cell r="AJ695">
            <v>3.1500058000001445</v>
          </cell>
          <cell r="AK695">
            <v>11.550023600000713</v>
          </cell>
          <cell r="AL695">
            <v>5.2499950000001263</v>
          </cell>
          <cell r="AM695">
            <v>1.0500048000012612</v>
          </cell>
          <cell r="AN695">
            <v>1.050022600000375</v>
          </cell>
          <cell r="AO695">
            <v>10.500004399998943</v>
          </cell>
          <cell r="AP695">
            <v>4.1999850000011065</v>
          </cell>
          <cell r="AQ695">
            <v>-1.0500000000010914</v>
          </cell>
          <cell r="AR695">
            <v>61.950022000033641</v>
          </cell>
          <cell r="AS695">
            <v>4.2000028000002203</v>
          </cell>
          <cell r="AT695">
            <v>-1.0499940000008792</v>
          </cell>
          <cell r="AU695">
            <v>-2.1000174000000698</v>
          </cell>
          <cell r="AV695">
            <v>1.0500042000003305</v>
          </cell>
          <cell r="AW695">
            <v>-2.1000199999998586</v>
          </cell>
          <cell r="AX695">
            <v>3.1499963999995089</v>
          </cell>
          <cell r="AY695">
            <v>3.150013399999807</v>
          </cell>
          <cell r="AZ695">
            <v>10.499998799999958</v>
          </cell>
          <cell r="BA695">
            <v>3.1499915999993391</v>
          </cell>
          <cell r="BB695">
            <v>14.700027799999589</v>
          </cell>
          <cell r="BC695">
            <v>11.550013000000035</v>
          </cell>
          <cell r="BD695">
            <v>15.750005399999282</v>
          </cell>
          <cell r="BE695">
            <v>31.50000180004281</v>
          </cell>
          <cell r="BF695">
            <v>6.3000264000002062</v>
          </cell>
          <cell r="BG695">
            <v>-7.350006000000576</v>
          </cell>
          <cell r="BH695">
            <v>-1.0499935999996524</v>
          </cell>
          <cell r="BI695">
            <v>-3.1500120000000607</v>
          </cell>
          <cell r="BJ695">
            <v>5.2500025999997888</v>
          </cell>
          <cell r="BK695">
            <v>2.100001799999518</v>
          </cell>
          <cell r="BL695">
            <v>6.3000009999996109</v>
          </cell>
          <cell r="BM695">
            <v>6.2999890000010055</v>
          </cell>
          <cell r="BN695">
            <v>5.2499823999987711</v>
          </cell>
          <cell r="BO695">
            <v>6.300020399999994</v>
          </cell>
          <cell r="BP695">
            <v>5.2500073999999586</v>
          </cell>
          <cell r="BQ695">
            <v>-1.7600001228856854E-5</v>
          </cell>
          <cell r="BR695">
            <v>70.350034799950663</v>
          </cell>
          <cell r="BS695">
            <v>4.1999949999990349</v>
          </cell>
          <cell r="BT695">
            <v>6.3000126000006276</v>
          </cell>
          <cell r="BU695">
            <v>6.3000013999990188</v>
          </cell>
          <cell r="BV695">
            <v>-3.1499850000000151</v>
          </cell>
          <cell r="BW695">
            <v>3.1500189999987924</v>
          </cell>
          <cell r="BX695">
            <v>5.2500196000000869</v>
          </cell>
          <cell r="BY695">
            <v>-1.0500018000002456</v>
          </cell>
          <cell r="BZ695">
            <v>16.800016000001051</v>
          </cell>
          <cell r="CA695">
            <v>15.749976400000378</v>
          </cell>
          <cell r="CB695">
            <v>9.4499779999987368</v>
          </cell>
          <cell r="CC695">
            <v>3.1499946000003547</v>
          </cell>
          <cell r="CD695">
            <v>4.2000090000001364</v>
          </cell>
          <cell r="CE695">
            <v>4.2000430000480264</v>
          </cell>
          <cell r="CF695">
            <v>-1.0499909999998636</v>
          </cell>
          <cell r="CG695">
            <v>3.1499996000002284</v>
          </cell>
          <cell r="CH695">
            <v>2.1000012000004062</v>
          </cell>
          <cell r="CI695">
            <v>3.1499833999987459</v>
          </cell>
          <cell r="CJ695">
            <v>-1.0500019999999495</v>
          </cell>
          <cell r="CK695">
            <v>-4.1999868000002607</v>
          </cell>
          <cell r="CL695">
            <v>3.1500023999997211</v>
          </cell>
          <cell r="CM695">
            <v>-4.1999912000010227</v>
          </cell>
          <cell r="CN695">
            <v>4.2000074000006862</v>
          </cell>
          <cell r="CO695">
            <v>4.2000119999993331</v>
          </cell>
          <cell r="CP695">
            <v>-3.149993999999424</v>
          </cell>
          <cell r="CQ695">
            <v>-2.0999979999996867</v>
          </cell>
          <cell r="CR695">
            <v>25.199978000018746</v>
          </cell>
          <cell r="CS695">
            <v>6.2999970000000758</v>
          </cell>
          <cell r="CT695">
            <v>-3.1499965999992128</v>
          </cell>
          <cell r="CU695">
            <v>3.1500008000002708</v>
          </cell>
          <cell r="CV695">
            <v>-2.1000170000006619</v>
          </cell>
          <cell r="CW695">
            <v>7.3499994000012521</v>
          </cell>
          <cell r="CX695">
            <v>-5.2500119999986055</v>
          </cell>
          <cell r="CY695">
            <v>7.3500058000008721</v>
          </cell>
          <cell r="CZ695">
            <v>7.3500093999991805</v>
          </cell>
          <cell r="DA695">
            <v>6.3999996200436726E-6</v>
          </cell>
          <cell r="DB695">
            <v>1.0499843999987206</v>
          </cell>
          <cell r="DC695">
            <v>1.0499918000004982</v>
          </cell>
          <cell r="DD695">
            <v>2.1000086000003648</v>
          </cell>
          <cell r="DE695">
            <v>-10.500056200020481</v>
          </cell>
          <cell r="DF695">
            <v>1.0499995999998646</v>
          </cell>
          <cell r="DG695">
            <v>-2.1000264000012976</v>
          </cell>
          <cell r="DH695">
            <v>-2.1000050000002375</v>
          </cell>
          <cell r="DI695">
            <v>-1.0500039999988076</v>
          </cell>
          <cell r="DJ695">
            <v>-1.0499940000008792</v>
          </cell>
          <cell r="DK695">
            <v>-1.1400001312722452E-5</v>
          </cell>
          <cell r="DL695">
            <v>2.1000010000007023</v>
          </cell>
          <cell r="DM695">
            <v>-1.0500135999991471</v>
          </cell>
          <cell r="DN695">
            <v>-1.0500024000011763</v>
          </cell>
          <cell r="DO695">
            <v>2.5999997887993231E-6</v>
          </cell>
          <cell r="DP695">
            <v>-3.1500020000003133</v>
          </cell>
          <cell r="DQ695">
            <v>-2.1000005999994755</v>
          </cell>
          <cell r="DR695">
            <v>0</v>
          </cell>
          <cell r="DS695">
            <v>0</v>
          </cell>
          <cell r="DT695">
            <v>0</v>
          </cell>
          <cell r="DU695">
            <v>0</v>
          </cell>
          <cell r="DV695">
            <v>0</v>
          </cell>
          <cell r="DW695">
            <v>0</v>
          </cell>
          <cell r="DX695">
            <v>0</v>
          </cell>
          <cell r="DY695">
            <v>0</v>
          </cell>
          <cell r="DZ695">
            <v>0</v>
          </cell>
          <cell r="EA695">
            <v>0</v>
          </cell>
          <cell r="EB695">
            <v>0</v>
          </cell>
          <cell r="EC695">
            <v>0</v>
          </cell>
          <cell r="ED695">
            <v>0</v>
          </cell>
        </row>
        <row r="696"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  <cell r="BZ696">
            <v>0</v>
          </cell>
          <cell r="CA696">
            <v>0</v>
          </cell>
          <cell r="CB696">
            <v>0</v>
          </cell>
          <cell r="CC696">
            <v>0</v>
          </cell>
          <cell r="CD696">
            <v>0</v>
          </cell>
          <cell r="CE696">
            <v>0</v>
          </cell>
          <cell r="CF696">
            <v>0</v>
          </cell>
          <cell r="CG696">
            <v>0</v>
          </cell>
          <cell r="CH696">
            <v>0</v>
          </cell>
          <cell r="CI696">
            <v>0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P696">
            <v>0</v>
          </cell>
          <cell r="CQ696">
            <v>0</v>
          </cell>
          <cell r="CR696">
            <v>0</v>
          </cell>
          <cell r="CS696">
            <v>0</v>
          </cell>
          <cell r="CT696">
            <v>0</v>
          </cell>
          <cell r="CU696">
            <v>0</v>
          </cell>
          <cell r="CV696">
            <v>0</v>
          </cell>
          <cell r="CW696">
            <v>0</v>
          </cell>
          <cell r="CX696">
            <v>0</v>
          </cell>
          <cell r="CY696">
            <v>0</v>
          </cell>
          <cell r="CZ696">
            <v>0</v>
          </cell>
          <cell r="DA696">
            <v>0</v>
          </cell>
          <cell r="DB696">
            <v>0</v>
          </cell>
          <cell r="DC696">
            <v>0</v>
          </cell>
          <cell r="DD696">
            <v>0</v>
          </cell>
          <cell r="DE696">
            <v>0</v>
          </cell>
          <cell r="DF696">
            <v>0</v>
          </cell>
          <cell r="DG696">
            <v>0</v>
          </cell>
          <cell r="DH696">
            <v>0</v>
          </cell>
          <cell r="DI696">
            <v>0</v>
          </cell>
          <cell r="DJ696">
            <v>0</v>
          </cell>
          <cell r="DK696">
            <v>0</v>
          </cell>
          <cell r="DL696">
            <v>0</v>
          </cell>
          <cell r="DM696">
            <v>0</v>
          </cell>
          <cell r="DN696">
            <v>0</v>
          </cell>
          <cell r="DO696">
            <v>0</v>
          </cell>
          <cell r="DP696">
            <v>0</v>
          </cell>
          <cell r="DQ696">
            <v>0</v>
          </cell>
          <cell r="DR696">
            <v>0</v>
          </cell>
          <cell r="DS696">
            <v>0</v>
          </cell>
          <cell r="DT696">
            <v>0</v>
          </cell>
          <cell r="DU696">
            <v>0</v>
          </cell>
          <cell r="DV696">
            <v>0</v>
          </cell>
          <cell r="DW696">
            <v>0</v>
          </cell>
          <cell r="DX696">
            <v>0</v>
          </cell>
          <cell r="DY696">
            <v>0</v>
          </cell>
          <cell r="DZ696">
            <v>0</v>
          </cell>
          <cell r="EA696">
            <v>0</v>
          </cell>
          <cell r="EB696">
            <v>0</v>
          </cell>
          <cell r="EC696">
            <v>0</v>
          </cell>
          <cell r="ED696">
            <v>0</v>
          </cell>
        </row>
        <row r="697"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  <cell r="BZ697">
            <v>0</v>
          </cell>
          <cell r="CA697">
            <v>0</v>
          </cell>
          <cell r="CB697">
            <v>0</v>
          </cell>
          <cell r="CC697">
            <v>0</v>
          </cell>
          <cell r="CD697">
            <v>0</v>
          </cell>
          <cell r="CE697">
            <v>0</v>
          </cell>
          <cell r="CF697">
            <v>0</v>
          </cell>
          <cell r="CG697">
            <v>0</v>
          </cell>
          <cell r="CH697">
            <v>0</v>
          </cell>
          <cell r="CI697">
            <v>0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P697">
            <v>0</v>
          </cell>
          <cell r="CQ697">
            <v>0</v>
          </cell>
          <cell r="CR697">
            <v>0</v>
          </cell>
          <cell r="CS697">
            <v>0</v>
          </cell>
          <cell r="CT697">
            <v>0</v>
          </cell>
          <cell r="CU697">
            <v>0</v>
          </cell>
          <cell r="CV697">
            <v>0</v>
          </cell>
          <cell r="CW697">
            <v>0</v>
          </cell>
          <cell r="CX697">
            <v>0</v>
          </cell>
          <cell r="CY697">
            <v>0</v>
          </cell>
          <cell r="CZ697">
            <v>0</v>
          </cell>
          <cell r="DA697">
            <v>0</v>
          </cell>
          <cell r="DB697">
            <v>0</v>
          </cell>
          <cell r="DC697">
            <v>0</v>
          </cell>
          <cell r="DD697">
            <v>0</v>
          </cell>
          <cell r="DE697">
            <v>0</v>
          </cell>
          <cell r="DF697">
            <v>0</v>
          </cell>
          <cell r="DG697">
            <v>0</v>
          </cell>
          <cell r="DH697">
            <v>0</v>
          </cell>
          <cell r="DI697">
            <v>0</v>
          </cell>
          <cell r="DJ697">
            <v>0</v>
          </cell>
          <cell r="DK697">
            <v>0</v>
          </cell>
          <cell r="DL697">
            <v>0</v>
          </cell>
          <cell r="DM697">
            <v>0</v>
          </cell>
          <cell r="DN697">
            <v>0</v>
          </cell>
          <cell r="DO697">
            <v>0</v>
          </cell>
          <cell r="DP697">
            <v>0</v>
          </cell>
          <cell r="DQ697">
            <v>0</v>
          </cell>
          <cell r="DR697">
            <v>0</v>
          </cell>
          <cell r="DS697">
            <v>0</v>
          </cell>
          <cell r="DT697">
            <v>0</v>
          </cell>
          <cell r="DU697">
            <v>0</v>
          </cell>
          <cell r="DV697">
            <v>0</v>
          </cell>
          <cell r="DW697">
            <v>0</v>
          </cell>
          <cell r="DX697">
            <v>0</v>
          </cell>
          <cell r="DY697">
            <v>0</v>
          </cell>
          <cell r="DZ697">
            <v>0</v>
          </cell>
          <cell r="EA697">
            <v>0</v>
          </cell>
          <cell r="EB697">
            <v>0</v>
          </cell>
          <cell r="EC697">
            <v>0</v>
          </cell>
          <cell r="ED697">
            <v>0</v>
          </cell>
        </row>
        <row r="698"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  <cell r="BZ698">
            <v>0</v>
          </cell>
          <cell r="CA698">
            <v>0</v>
          </cell>
          <cell r="CB698">
            <v>0</v>
          </cell>
          <cell r="CC698">
            <v>0</v>
          </cell>
          <cell r="CD698">
            <v>0</v>
          </cell>
          <cell r="CE698">
            <v>0</v>
          </cell>
          <cell r="CF698">
            <v>0</v>
          </cell>
          <cell r="CG698">
            <v>0</v>
          </cell>
          <cell r="CH698">
            <v>0</v>
          </cell>
          <cell r="CI698">
            <v>0</v>
          </cell>
          <cell r="CJ698">
            <v>0</v>
          </cell>
          <cell r="CK698">
            <v>0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P698">
            <v>0</v>
          </cell>
          <cell r="CQ698">
            <v>0</v>
          </cell>
          <cell r="CR698">
            <v>0</v>
          </cell>
          <cell r="CS698">
            <v>0</v>
          </cell>
          <cell r="CT698">
            <v>0</v>
          </cell>
          <cell r="CU698">
            <v>0</v>
          </cell>
          <cell r="CV698">
            <v>0</v>
          </cell>
          <cell r="CW698">
            <v>0</v>
          </cell>
          <cell r="CX698">
            <v>0</v>
          </cell>
          <cell r="CY698">
            <v>0</v>
          </cell>
          <cell r="CZ698">
            <v>0</v>
          </cell>
          <cell r="DA698">
            <v>0</v>
          </cell>
          <cell r="DB698">
            <v>0</v>
          </cell>
          <cell r="DC698">
            <v>0</v>
          </cell>
          <cell r="DD698">
            <v>0</v>
          </cell>
          <cell r="DE698">
            <v>0</v>
          </cell>
          <cell r="DF698">
            <v>0</v>
          </cell>
          <cell r="DG698">
            <v>0</v>
          </cell>
          <cell r="DH698">
            <v>0</v>
          </cell>
          <cell r="DI698">
            <v>0</v>
          </cell>
          <cell r="DJ698">
            <v>0</v>
          </cell>
          <cell r="DK698">
            <v>0</v>
          </cell>
          <cell r="DL698">
            <v>0</v>
          </cell>
          <cell r="DM698">
            <v>0</v>
          </cell>
          <cell r="DN698">
            <v>0</v>
          </cell>
          <cell r="DO698">
            <v>0</v>
          </cell>
          <cell r="DP698">
            <v>0</v>
          </cell>
          <cell r="DQ698">
            <v>0</v>
          </cell>
          <cell r="DR698">
            <v>0</v>
          </cell>
          <cell r="DS698">
            <v>0</v>
          </cell>
          <cell r="DT698">
            <v>0</v>
          </cell>
          <cell r="DU698">
            <v>0</v>
          </cell>
          <cell r="DV698">
            <v>0</v>
          </cell>
          <cell r="DW698">
            <v>0</v>
          </cell>
          <cell r="DX698">
            <v>0</v>
          </cell>
          <cell r="DY698">
            <v>0</v>
          </cell>
          <cell r="DZ698">
            <v>0</v>
          </cell>
          <cell r="EA698">
            <v>0</v>
          </cell>
          <cell r="EB698">
            <v>0</v>
          </cell>
          <cell r="EC698">
            <v>0</v>
          </cell>
          <cell r="ED698">
            <v>0</v>
          </cell>
        </row>
        <row r="699"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  <cell r="BZ699">
            <v>0</v>
          </cell>
          <cell r="CA699">
            <v>0</v>
          </cell>
          <cell r="CB699">
            <v>0</v>
          </cell>
          <cell r="CC699">
            <v>0</v>
          </cell>
          <cell r="CD699">
            <v>0</v>
          </cell>
          <cell r="CE699">
            <v>0</v>
          </cell>
          <cell r="CF699">
            <v>0</v>
          </cell>
          <cell r="CG699">
            <v>0</v>
          </cell>
          <cell r="CH699">
            <v>0</v>
          </cell>
          <cell r="CI699">
            <v>0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P699">
            <v>0</v>
          </cell>
          <cell r="CQ699">
            <v>0</v>
          </cell>
          <cell r="CR699">
            <v>0</v>
          </cell>
          <cell r="CS699">
            <v>0</v>
          </cell>
          <cell r="CT699">
            <v>0</v>
          </cell>
          <cell r="CU699">
            <v>0</v>
          </cell>
          <cell r="CV699">
            <v>0</v>
          </cell>
          <cell r="CW699">
            <v>0</v>
          </cell>
          <cell r="CX699">
            <v>0</v>
          </cell>
          <cell r="CY699">
            <v>0</v>
          </cell>
          <cell r="CZ699">
            <v>0</v>
          </cell>
          <cell r="DA699">
            <v>0</v>
          </cell>
          <cell r="DB699">
            <v>0</v>
          </cell>
          <cell r="DC699">
            <v>0</v>
          </cell>
          <cell r="DD699">
            <v>0</v>
          </cell>
          <cell r="DE699">
            <v>0</v>
          </cell>
          <cell r="DF699">
            <v>0</v>
          </cell>
          <cell r="DG699">
            <v>0</v>
          </cell>
          <cell r="DH699">
            <v>0</v>
          </cell>
          <cell r="DI699">
            <v>0</v>
          </cell>
          <cell r="DJ699">
            <v>0</v>
          </cell>
          <cell r="DK699">
            <v>0</v>
          </cell>
          <cell r="DL699">
            <v>0</v>
          </cell>
          <cell r="DM699">
            <v>0</v>
          </cell>
          <cell r="DN699">
            <v>0</v>
          </cell>
          <cell r="DO699">
            <v>0</v>
          </cell>
          <cell r="DP699">
            <v>0</v>
          </cell>
          <cell r="DQ699">
            <v>0</v>
          </cell>
          <cell r="DR699">
            <v>0</v>
          </cell>
          <cell r="DS699">
            <v>0</v>
          </cell>
          <cell r="DT699">
            <v>0</v>
          </cell>
          <cell r="DU699">
            <v>0</v>
          </cell>
          <cell r="DV699">
            <v>0</v>
          </cell>
          <cell r="DW699">
            <v>0</v>
          </cell>
          <cell r="DX699">
            <v>0</v>
          </cell>
          <cell r="DY699">
            <v>0</v>
          </cell>
          <cell r="DZ699">
            <v>0</v>
          </cell>
          <cell r="EA699">
            <v>0</v>
          </cell>
          <cell r="EB699">
            <v>0</v>
          </cell>
          <cell r="EC699">
            <v>0</v>
          </cell>
          <cell r="ED699">
            <v>0</v>
          </cell>
        </row>
        <row r="700"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  <cell r="BZ700">
            <v>0</v>
          </cell>
          <cell r="CA700">
            <v>0</v>
          </cell>
          <cell r="CB700">
            <v>0</v>
          </cell>
          <cell r="CC700">
            <v>0</v>
          </cell>
          <cell r="CD700">
            <v>0</v>
          </cell>
          <cell r="CE700">
            <v>0</v>
          </cell>
          <cell r="CF700">
            <v>0</v>
          </cell>
          <cell r="CG700">
            <v>0</v>
          </cell>
          <cell r="CH700">
            <v>0</v>
          </cell>
          <cell r="CI700">
            <v>0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P700">
            <v>0</v>
          </cell>
          <cell r="CQ700">
            <v>0</v>
          </cell>
          <cell r="CR700">
            <v>0</v>
          </cell>
          <cell r="CS700">
            <v>0</v>
          </cell>
          <cell r="CT700">
            <v>0</v>
          </cell>
          <cell r="CU700">
            <v>0</v>
          </cell>
          <cell r="CV700">
            <v>0</v>
          </cell>
          <cell r="CW700">
            <v>0</v>
          </cell>
          <cell r="CX700">
            <v>0</v>
          </cell>
          <cell r="CY700">
            <v>0</v>
          </cell>
          <cell r="CZ700">
            <v>0</v>
          </cell>
          <cell r="DA700">
            <v>0</v>
          </cell>
          <cell r="DB700">
            <v>0</v>
          </cell>
          <cell r="DC700">
            <v>0</v>
          </cell>
          <cell r="DD700">
            <v>0</v>
          </cell>
          <cell r="DE700">
            <v>0</v>
          </cell>
          <cell r="DF700">
            <v>0</v>
          </cell>
          <cell r="DG700">
            <v>0</v>
          </cell>
          <cell r="DH700">
            <v>0</v>
          </cell>
          <cell r="DI700">
            <v>0</v>
          </cell>
          <cell r="DJ700">
            <v>0</v>
          </cell>
          <cell r="DK700">
            <v>0</v>
          </cell>
          <cell r="DL700">
            <v>0</v>
          </cell>
          <cell r="DM700">
            <v>0</v>
          </cell>
          <cell r="DN700">
            <v>0</v>
          </cell>
          <cell r="DO700">
            <v>0</v>
          </cell>
          <cell r="DP700">
            <v>0</v>
          </cell>
          <cell r="DQ700">
            <v>0</v>
          </cell>
          <cell r="DR700">
            <v>0</v>
          </cell>
          <cell r="DS700">
            <v>0</v>
          </cell>
          <cell r="DT700">
            <v>0</v>
          </cell>
          <cell r="DU700">
            <v>0</v>
          </cell>
          <cell r="DV700">
            <v>0</v>
          </cell>
          <cell r="DW700">
            <v>0</v>
          </cell>
          <cell r="DX700">
            <v>0</v>
          </cell>
          <cell r="DY700">
            <v>0</v>
          </cell>
          <cell r="DZ700">
            <v>0</v>
          </cell>
          <cell r="EA700">
            <v>0</v>
          </cell>
          <cell r="EB700">
            <v>0</v>
          </cell>
          <cell r="EC700">
            <v>0</v>
          </cell>
          <cell r="ED700">
            <v>0</v>
          </cell>
        </row>
        <row r="701"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  <cell r="BZ701">
            <v>0</v>
          </cell>
          <cell r="CA701">
            <v>0</v>
          </cell>
          <cell r="CB701">
            <v>0</v>
          </cell>
          <cell r="CC701">
            <v>0</v>
          </cell>
          <cell r="CD701">
            <v>0</v>
          </cell>
          <cell r="CE701">
            <v>0</v>
          </cell>
          <cell r="CF701">
            <v>0</v>
          </cell>
          <cell r="CG701">
            <v>0</v>
          </cell>
          <cell r="CH701">
            <v>0</v>
          </cell>
          <cell r="CI701">
            <v>0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P701">
            <v>0</v>
          </cell>
          <cell r="CQ701">
            <v>0</v>
          </cell>
          <cell r="CR701">
            <v>0</v>
          </cell>
          <cell r="CS701">
            <v>0</v>
          </cell>
          <cell r="CT701">
            <v>0</v>
          </cell>
          <cell r="CU701">
            <v>0</v>
          </cell>
          <cell r="CV701">
            <v>0</v>
          </cell>
          <cell r="CW701">
            <v>0</v>
          </cell>
          <cell r="CX701">
            <v>0</v>
          </cell>
          <cell r="CY701">
            <v>0</v>
          </cell>
          <cell r="CZ701">
            <v>0</v>
          </cell>
          <cell r="DA701">
            <v>0</v>
          </cell>
          <cell r="DB701">
            <v>0</v>
          </cell>
          <cell r="DC701">
            <v>0</v>
          </cell>
          <cell r="DD701">
            <v>0</v>
          </cell>
          <cell r="DE701">
            <v>0</v>
          </cell>
          <cell r="DF701">
            <v>0</v>
          </cell>
          <cell r="DG701">
            <v>0</v>
          </cell>
          <cell r="DH701">
            <v>0</v>
          </cell>
          <cell r="DI701">
            <v>0</v>
          </cell>
          <cell r="DJ701">
            <v>0</v>
          </cell>
          <cell r="DK701">
            <v>0</v>
          </cell>
          <cell r="DL701">
            <v>0</v>
          </cell>
          <cell r="DM701">
            <v>0</v>
          </cell>
          <cell r="DN701">
            <v>0</v>
          </cell>
          <cell r="DO701">
            <v>0</v>
          </cell>
          <cell r="DP701">
            <v>0</v>
          </cell>
          <cell r="DQ701">
            <v>0</v>
          </cell>
          <cell r="DR701">
            <v>0</v>
          </cell>
          <cell r="DS701">
            <v>0</v>
          </cell>
          <cell r="DT701">
            <v>0</v>
          </cell>
          <cell r="DU701">
            <v>0</v>
          </cell>
          <cell r="DV701">
            <v>0</v>
          </cell>
          <cell r="DW701">
            <v>0</v>
          </cell>
          <cell r="DX701">
            <v>0</v>
          </cell>
          <cell r="DY701">
            <v>0</v>
          </cell>
          <cell r="DZ701">
            <v>0</v>
          </cell>
          <cell r="EA701">
            <v>0</v>
          </cell>
          <cell r="EB701">
            <v>0</v>
          </cell>
          <cell r="EC701">
            <v>0</v>
          </cell>
          <cell r="ED701">
            <v>0</v>
          </cell>
        </row>
        <row r="703">
          <cell r="F703">
            <v>-684.85551967774518</v>
          </cell>
          <cell r="G703">
            <v>-858.9537047103513</v>
          </cell>
          <cell r="H703">
            <v>-1136.1327047953382</v>
          </cell>
          <cell r="I703">
            <v>-1525.0011217000429</v>
          </cell>
          <cell r="J703">
            <v>-1938.4143231173512</v>
          </cell>
          <cell r="K703">
            <v>-1742.5126358403359</v>
          </cell>
          <cell r="L703">
            <v>-1509.2936657499522</v>
          </cell>
          <cell r="M703">
            <v>-1734.3936615355778</v>
          </cell>
          <cell r="N703">
            <v>-1485.9097813384142</v>
          </cell>
          <cell r="O703">
            <v>-1158.3711003169883</v>
          </cell>
          <cell r="P703">
            <v>-608.45777184399776</v>
          </cell>
          <cell r="Q703">
            <v>-473.52925808448344</v>
          </cell>
          <cell r="R703">
            <v>-11936.385018274188</v>
          </cell>
          <cell r="S703">
            <v>-414.48116739583202</v>
          </cell>
          <cell r="T703">
            <v>-603.36533045955002</v>
          </cell>
          <cell r="U703">
            <v>-893.01525947009213</v>
          </cell>
          <cell r="V703">
            <v>-1149.0565031198785</v>
          </cell>
          <cell r="W703">
            <v>-1480.454607995227</v>
          </cell>
          <cell r="X703">
            <v>-1371.8638254601974</v>
          </cell>
          <cell r="Y703">
            <v>-1535.7349068685435</v>
          </cell>
          <cell r="Z703">
            <v>-1409.0432380486745</v>
          </cell>
          <cell r="AA703">
            <v>-1153.2700687400065</v>
          </cell>
          <cell r="AB703">
            <v>-1031.5108383246697</v>
          </cell>
          <cell r="AC703">
            <v>-567.63914737687446</v>
          </cell>
          <cell r="AD703">
            <v>-326.95012501976453</v>
          </cell>
          <cell r="AE703">
            <v>-12408.587964687496</v>
          </cell>
          <cell r="AF703">
            <v>-470.79213423607871</v>
          </cell>
          <cell r="AG703">
            <v>-573.64046818064526</v>
          </cell>
          <cell r="AH703">
            <v>-847.15394110023044</v>
          </cell>
          <cell r="AI703">
            <v>-1416.6759560001083</v>
          </cell>
          <cell r="AJ703">
            <v>-1634.5855665602721</v>
          </cell>
          <cell r="AK703">
            <v>-1315.3196278102696</v>
          </cell>
          <cell r="AL703">
            <v>-1282.5777312763967</v>
          </cell>
          <cell r="AM703">
            <v>-1323.2782954094</v>
          </cell>
          <cell r="AN703">
            <v>-1268.5332919361535</v>
          </cell>
          <cell r="AO703">
            <v>-1081.3134652555455</v>
          </cell>
          <cell r="AP703">
            <v>-607.9904540637508</v>
          </cell>
          <cell r="AQ703">
            <v>-586.72703286423348</v>
          </cell>
          <cell r="AR703">
            <v>-11799.76597424224</v>
          </cell>
          <cell r="AS703">
            <v>-350.75043681589887</v>
          </cell>
          <cell r="AT703">
            <v>-538.27639577933587</v>
          </cell>
          <cell r="AU703">
            <v>-968.50569369480945</v>
          </cell>
          <cell r="AV703">
            <v>-1408.1353017296642</v>
          </cell>
          <cell r="AW703">
            <v>-1690.4121841387823</v>
          </cell>
          <cell r="AX703">
            <v>-1676.0660956196953</v>
          </cell>
          <cell r="AY703">
            <v>-1457.0905802394263</v>
          </cell>
          <cell r="AZ703">
            <v>-1142.2110084211454</v>
          </cell>
          <cell r="BA703">
            <v>-1183.3422208891716</v>
          </cell>
          <cell r="BB703">
            <v>-774.57978069293313</v>
          </cell>
          <cell r="BC703">
            <v>-283.7923592494335</v>
          </cell>
          <cell r="BD703">
            <v>-326.6039169698488</v>
          </cell>
          <cell r="BE703">
            <v>-13474.195537801832</v>
          </cell>
          <cell r="BF703">
            <v>-389.02848101384006</v>
          </cell>
          <cell r="BG703">
            <v>-882.71614466002211</v>
          </cell>
          <cell r="BH703">
            <v>-1078.8170548472553</v>
          </cell>
          <cell r="BI703">
            <v>-1537.6794754299335</v>
          </cell>
          <cell r="BJ703">
            <v>-1473.7462504210416</v>
          </cell>
          <cell r="BK703">
            <v>-1532.0157246792223</v>
          </cell>
          <cell r="BL703">
            <v>-1322.0904118800536</v>
          </cell>
          <cell r="BM703">
            <v>-1289.324693119619</v>
          </cell>
          <cell r="BN703">
            <v>-1335.0680696915369</v>
          </cell>
          <cell r="BO703">
            <v>-1343.5161342439242</v>
          </cell>
          <cell r="BP703">
            <v>-607.13327620993368</v>
          </cell>
          <cell r="BQ703">
            <v>-683.05982161010616</v>
          </cell>
          <cell r="BR703">
            <v>-12455.565194733441</v>
          </cell>
          <cell r="BS703">
            <v>-267.41200451832265</v>
          </cell>
          <cell r="BT703">
            <v>-837.48845196934417</v>
          </cell>
          <cell r="BU703">
            <v>-901.06860503647476</v>
          </cell>
          <cell r="BV703">
            <v>-1062.4727753705811</v>
          </cell>
          <cell r="BW703">
            <v>-1836.4673617563676</v>
          </cell>
          <cell r="BX703">
            <v>-1470.9116923802067</v>
          </cell>
          <cell r="BY703">
            <v>-1372.8923238795251</v>
          </cell>
          <cell r="BZ703">
            <v>-1157.7263602863532</v>
          </cell>
          <cell r="CA703">
            <v>-1065.3381833934691</v>
          </cell>
          <cell r="CB703">
            <v>-1161.7921042442322</v>
          </cell>
          <cell r="CC703">
            <v>-717.03467620071024</v>
          </cell>
          <cell r="CD703">
            <v>-604.96065569901839</v>
          </cell>
          <cell r="CE703">
            <v>-12954.147338163108</v>
          </cell>
          <cell r="CF703">
            <v>-536.86267061298713</v>
          </cell>
          <cell r="CG703">
            <v>-597.757515699137</v>
          </cell>
          <cell r="CH703">
            <v>-852.80944613926113</v>
          </cell>
          <cell r="CI703">
            <v>-1318.0220798305236</v>
          </cell>
          <cell r="CJ703">
            <v>-1604.7226544367149</v>
          </cell>
          <cell r="CK703">
            <v>-1692.5812393312808</v>
          </cell>
          <cell r="CL703">
            <v>-1412.5586601011455</v>
          </cell>
          <cell r="CM703">
            <v>-1354.3778867616784</v>
          </cell>
          <cell r="CN703">
            <v>-1310.1079911047127</v>
          </cell>
          <cell r="CO703">
            <v>-1177.4081166835967</v>
          </cell>
          <cell r="CP703">
            <v>-692.99871398229152</v>
          </cell>
          <cell r="CQ703">
            <v>-403.94036348350346</v>
          </cell>
          <cell r="CR703">
            <v>-14429.970495622605</v>
          </cell>
          <cell r="CS703">
            <v>-616.68715522810817</v>
          </cell>
          <cell r="CT703">
            <v>-763.8494692100212</v>
          </cell>
          <cell r="CU703">
            <v>-1071.2254433147609</v>
          </cell>
          <cell r="CV703">
            <v>-1591.5215322393924</v>
          </cell>
          <cell r="CW703">
            <v>-1699.3295216835104</v>
          </cell>
          <cell r="CX703">
            <v>-1639.0062081795186</v>
          </cell>
          <cell r="CY703">
            <v>-1588.5040337396786</v>
          </cell>
          <cell r="CZ703">
            <v>-1460.0208282526582</v>
          </cell>
          <cell r="DA703">
            <v>-1532.0321853794158</v>
          </cell>
          <cell r="DB703">
            <v>-1153.3458603122272</v>
          </cell>
          <cell r="DC703">
            <v>-747.90449805511162</v>
          </cell>
          <cell r="DD703">
            <v>-566.54376002401114</v>
          </cell>
          <cell r="DE703">
            <v>-13768.922099344432</v>
          </cell>
          <cell r="DF703">
            <v>-534.13047099579126</v>
          </cell>
          <cell r="DG703">
            <v>-502.09579155920073</v>
          </cell>
          <cell r="DH703">
            <v>-1098.7191578312777</v>
          </cell>
          <cell r="DI703">
            <v>-1328.8994009112939</v>
          </cell>
          <cell r="DJ703">
            <v>-1951.4963671239093</v>
          </cell>
          <cell r="DK703">
            <v>-1694.4988777693361</v>
          </cell>
          <cell r="DL703">
            <v>-1640.7495201602578</v>
          </cell>
          <cell r="DM703">
            <v>-1095.3168376409449</v>
          </cell>
          <cell r="DN703">
            <v>-1448.5497523336671</v>
          </cell>
          <cell r="DO703">
            <v>-1221.5084359943867</v>
          </cell>
          <cell r="DP703">
            <v>-729.487636749167</v>
          </cell>
          <cell r="DQ703">
            <v>-523.46985027519986</v>
          </cell>
          <cell r="DR703">
            <v>0</v>
          </cell>
          <cell r="DS703">
            <v>0</v>
          </cell>
          <cell r="DT703">
            <v>0</v>
          </cell>
          <cell r="DU703">
            <v>0</v>
          </cell>
          <cell r="DV703">
            <v>0</v>
          </cell>
          <cell r="DW703">
            <v>0</v>
          </cell>
          <cell r="DX703">
            <v>0</v>
          </cell>
          <cell r="DY703">
            <v>0</v>
          </cell>
          <cell r="DZ703">
            <v>0</v>
          </cell>
          <cell r="EA703">
            <v>0</v>
          </cell>
          <cell r="EB703">
            <v>0</v>
          </cell>
          <cell r="EC703">
            <v>0</v>
          </cell>
          <cell r="ED703">
            <v>0</v>
          </cell>
        </row>
        <row r="706"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  <cell r="BZ706">
            <v>0</v>
          </cell>
          <cell r="CA706">
            <v>0</v>
          </cell>
          <cell r="CB706">
            <v>0</v>
          </cell>
          <cell r="CC706">
            <v>0</v>
          </cell>
          <cell r="CD706">
            <v>0</v>
          </cell>
          <cell r="CE706">
            <v>0</v>
          </cell>
          <cell r="CF706">
            <v>0</v>
          </cell>
          <cell r="CG706">
            <v>0</v>
          </cell>
          <cell r="CH706">
            <v>0</v>
          </cell>
          <cell r="CI706">
            <v>0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P706">
            <v>0</v>
          </cell>
          <cell r="CQ706">
            <v>0</v>
          </cell>
          <cell r="CR706">
            <v>0</v>
          </cell>
          <cell r="CS706">
            <v>0</v>
          </cell>
          <cell r="CT706">
            <v>0</v>
          </cell>
          <cell r="CU706">
            <v>0</v>
          </cell>
          <cell r="CV706">
            <v>0</v>
          </cell>
          <cell r="CW706">
            <v>0</v>
          </cell>
          <cell r="CX706">
            <v>0</v>
          </cell>
          <cell r="CY706">
            <v>0</v>
          </cell>
          <cell r="CZ706">
            <v>0</v>
          </cell>
          <cell r="DA706">
            <v>0</v>
          </cell>
          <cell r="DB706">
            <v>0</v>
          </cell>
          <cell r="DC706">
            <v>0</v>
          </cell>
          <cell r="DD706">
            <v>0</v>
          </cell>
          <cell r="DE706">
            <v>0</v>
          </cell>
          <cell r="DF706">
            <v>0</v>
          </cell>
          <cell r="DG706">
            <v>0</v>
          </cell>
          <cell r="DH706">
            <v>0</v>
          </cell>
          <cell r="DI706">
            <v>0</v>
          </cell>
          <cell r="DJ706">
            <v>0</v>
          </cell>
          <cell r="DK706">
            <v>0</v>
          </cell>
          <cell r="DL706">
            <v>0</v>
          </cell>
          <cell r="DM706">
            <v>0</v>
          </cell>
          <cell r="DN706">
            <v>0</v>
          </cell>
          <cell r="DO706">
            <v>0</v>
          </cell>
          <cell r="DP706">
            <v>0</v>
          </cell>
          <cell r="DQ706">
            <v>0</v>
          </cell>
          <cell r="DR706">
            <v>0</v>
          </cell>
          <cell r="DS706">
            <v>0</v>
          </cell>
          <cell r="DT706">
            <v>0</v>
          </cell>
          <cell r="DU706">
            <v>0</v>
          </cell>
          <cell r="DV706">
            <v>0</v>
          </cell>
          <cell r="DW706">
            <v>0</v>
          </cell>
          <cell r="DX706">
            <v>0</v>
          </cell>
          <cell r="DY706">
            <v>0</v>
          </cell>
          <cell r="DZ706">
            <v>0</v>
          </cell>
          <cell r="EA706">
            <v>0</v>
          </cell>
          <cell r="EB706">
            <v>0</v>
          </cell>
          <cell r="EC706">
            <v>0</v>
          </cell>
          <cell r="ED706">
            <v>0</v>
          </cell>
        </row>
        <row r="707"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0</v>
          </cell>
          <cell r="BR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0</v>
          </cell>
          <cell r="BX707">
            <v>0</v>
          </cell>
          <cell r="BY707">
            <v>0</v>
          </cell>
          <cell r="BZ707">
            <v>0</v>
          </cell>
          <cell r="CA707">
            <v>0</v>
          </cell>
          <cell r="CB707">
            <v>0</v>
          </cell>
          <cell r="CC707">
            <v>0</v>
          </cell>
          <cell r="CD707">
            <v>0</v>
          </cell>
          <cell r="CE707">
            <v>0</v>
          </cell>
          <cell r="CF707">
            <v>0</v>
          </cell>
          <cell r="CG707">
            <v>0</v>
          </cell>
          <cell r="CH707">
            <v>0</v>
          </cell>
          <cell r="CI707">
            <v>0</v>
          </cell>
          <cell r="CJ707">
            <v>0</v>
          </cell>
          <cell r="CK707">
            <v>0</v>
          </cell>
          <cell r="CL707">
            <v>0</v>
          </cell>
          <cell r="CM707">
            <v>0</v>
          </cell>
          <cell r="CN707">
            <v>0</v>
          </cell>
          <cell r="CO707">
            <v>0</v>
          </cell>
          <cell r="CP707">
            <v>0</v>
          </cell>
          <cell r="CQ707">
            <v>0</v>
          </cell>
          <cell r="CR707">
            <v>0</v>
          </cell>
          <cell r="CS707">
            <v>0</v>
          </cell>
          <cell r="CT707">
            <v>0</v>
          </cell>
          <cell r="CU707">
            <v>0</v>
          </cell>
          <cell r="CV707">
            <v>0</v>
          </cell>
          <cell r="CW707">
            <v>0</v>
          </cell>
          <cell r="CX707">
            <v>0</v>
          </cell>
          <cell r="CY707">
            <v>0</v>
          </cell>
          <cell r="CZ707">
            <v>0</v>
          </cell>
          <cell r="DA707">
            <v>0</v>
          </cell>
          <cell r="DB707">
            <v>0</v>
          </cell>
          <cell r="DC707">
            <v>0</v>
          </cell>
          <cell r="DD707">
            <v>0</v>
          </cell>
          <cell r="DE707">
            <v>0</v>
          </cell>
          <cell r="DF707">
            <v>0</v>
          </cell>
          <cell r="DG707">
            <v>0</v>
          </cell>
          <cell r="DH707">
            <v>0</v>
          </cell>
          <cell r="DI707">
            <v>0</v>
          </cell>
          <cell r="DJ707">
            <v>0</v>
          </cell>
          <cell r="DK707">
            <v>0</v>
          </cell>
          <cell r="DL707">
            <v>0</v>
          </cell>
          <cell r="DM707">
            <v>0</v>
          </cell>
          <cell r="DN707">
            <v>0</v>
          </cell>
          <cell r="DO707">
            <v>0</v>
          </cell>
          <cell r="DP707">
            <v>0</v>
          </cell>
          <cell r="DQ707">
            <v>0</v>
          </cell>
          <cell r="DR707">
            <v>0</v>
          </cell>
          <cell r="DS707">
            <v>0</v>
          </cell>
          <cell r="DT707">
            <v>0</v>
          </cell>
          <cell r="DU707">
            <v>0</v>
          </cell>
          <cell r="DV707">
            <v>0</v>
          </cell>
          <cell r="DW707">
            <v>0</v>
          </cell>
          <cell r="DX707">
            <v>0</v>
          </cell>
          <cell r="DY707">
            <v>0</v>
          </cell>
          <cell r="DZ707">
            <v>0</v>
          </cell>
          <cell r="EA707">
            <v>0</v>
          </cell>
          <cell r="EB707">
            <v>0</v>
          </cell>
          <cell r="EC707">
            <v>0</v>
          </cell>
          <cell r="ED707">
            <v>0</v>
          </cell>
        </row>
        <row r="708"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  <cell r="BZ708">
            <v>0</v>
          </cell>
          <cell r="CA708">
            <v>0</v>
          </cell>
          <cell r="CB708">
            <v>0</v>
          </cell>
          <cell r="CC708">
            <v>0</v>
          </cell>
          <cell r="CD708">
            <v>0</v>
          </cell>
          <cell r="CE708">
            <v>0</v>
          </cell>
          <cell r="CF708">
            <v>0</v>
          </cell>
          <cell r="CG708">
            <v>0</v>
          </cell>
          <cell r="CH708">
            <v>0</v>
          </cell>
          <cell r="CI708">
            <v>0</v>
          </cell>
          <cell r="CJ708">
            <v>0</v>
          </cell>
          <cell r="CK708">
            <v>0</v>
          </cell>
          <cell r="CL708">
            <v>0</v>
          </cell>
          <cell r="CM708">
            <v>0</v>
          </cell>
          <cell r="CN708">
            <v>0</v>
          </cell>
          <cell r="CO708">
            <v>0</v>
          </cell>
          <cell r="CP708">
            <v>0</v>
          </cell>
          <cell r="CQ708">
            <v>0</v>
          </cell>
          <cell r="CR708">
            <v>0</v>
          </cell>
          <cell r="CS708">
            <v>0</v>
          </cell>
          <cell r="CT708">
            <v>0</v>
          </cell>
          <cell r="CU708">
            <v>0</v>
          </cell>
          <cell r="CV708">
            <v>0</v>
          </cell>
          <cell r="CW708">
            <v>0</v>
          </cell>
          <cell r="CX708">
            <v>0</v>
          </cell>
          <cell r="CY708">
            <v>0</v>
          </cell>
          <cell r="CZ708">
            <v>0</v>
          </cell>
          <cell r="DA708">
            <v>0</v>
          </cell>
          <cell r="DB708">
            <v>0</v>
          </cell>
          <cell r="DC708">
            <v>0</v>
          </cell>
          <cell r="DD708">
            <v>0</v>
          </cell>
          <cell r="DE708">
            <v>0</v>
          </cell>
          <cell r="DF708">
            <v>0</v>
          </cell>
          <cell r="DG708">
            <v>0</v>
          </cell>
          <cell r="DH708">
            <v>0</v>
          </cell>
          <cell r="DI708">
            <v>0</v>
          </cell>
          <cell r="DJ708">
            <v>0</v>
          </cell>
          <cell r="DK708">
            <v>0</v>
          </cell>
          <cell r="DL708">
            <v>0</v>
          </cell>
          <cell r="DM708">
            <v>0</v>
          </cell>
          <cell r="DN708">
            <v>0</v>
          </cell>
          <cell r="DO708">
            <v>0</v>
          </cell>
          <cell r="DP708">
            <v>0</v>
          </cell>
          <cell r="DQ708">
            <v>0</v>
          </cell>
          <cell r="DR708">
            <v>0</v>
          </cell>
          <cell r="DS708">
            <v>0</v>
          </cell>
          <cell r="DT708">
            <v>0</v>
          </cell>
          <cell r="DU708">
            <v>0</v>
          </cell>
          <cell r="DV708">
            <v>0</v>
          </cell>
          <cell r="DW708">
            <v>0</v>
          </cell>
          <cell r="DX708">
            <v>0</v>
          </cell>
          <cell r="DY708">
            <v>0</v>
          </cell>
          <cell r="DZ708">
            <v>0</v>
          </cell>
          <cell r="EA708">
            <v>0</v>
          </cell>
          <cell r="EB708">
            <v>0</v>
          </cell>
          <cell r="EC708">
            <v>0</v>
          </cell>
          <cell r="ED708">
            <v>0</v>
          </cell>
        </row>
        <row r="709"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  <cell r="BW709">
            <v>0</v>
          </cell>
          <cell r="BX709">
            <v>0</v>
          </cell>
          <cell r="BY709">
            <v>0</v>
          </cell>
          <cell r="BZ709">
            <v>0</v>
          </cell>
          <cell r="CA709">
            <v>0</v>
          </cell>
          <cell r="CB709">
            <v>0</v>
          </cell>
          <cell r="CC709">
            <v>0</v>
          </cell>
          <cell r="CD709">
            <v>0</v>
          </cell>
          <cell r="CE709">
            <v>0</v>
          </cell>
          <cell r="CF709">
            <v>0</v>
          </cell>
          <cell r="CG709">
            <v>0</v>
          </cell>
          <cell r="CH709">
            <v>0</v>
          </cell>
          <cell r="CI709">
            <v>0</v>
          </cell>
          <cell r="CJ709">
            <v>0</v>
          </cell>
          <cell r="CK709">
            <v>0</v>
          </cell>
          <cell r="CL709">
            <v>0</v>
          </cell>
          <cell r="CM709">
            <v>0</v>
          </cell>
          <cell r="CN709">
            <v>0</v>
          </cell>
          <cell r="CO709">
            <v>0</v>
          </cell>
          <cell r="CP709">
            <v>0</v>
          </cell>
          <cell r="CQ709">
            <v>0</v>
          </cell>
          <cell r="CR709">
            <v>0</v>
          </cell>
          <cell r="CS709">
            <v>0</v>
          </cell>
          <cell r="CT709">
            <v>0</v>
          </cell>
          <cell r="CU709">
            <v>0</v>
          </cell>
          <cell r="CV709">
            <v>0</v>
          </cell>
          <cell r="CW709">
            <v>0</v>
          </cell>
          <cell r="CX709">
            <v>0</v>
          </cell>
          <cell r="CY709">
            <v>0</v>
          </cell>
          <cell r="CZ709">
            <v>0</v>
          </cell>
          <cell r="DA709">
            <v>0</v>
          </cell>
          <cell r="DB709">
            <v>0</v>
          </cell>
          <cell r="DC709">
            <v>0</v>
          </cell>
          <cell r="DD709">
            <v>0</v>
          </cell>
          <cell r="DE709">
            <v>0</v>
          </cell>
          <cell r="DF709">
            <v>0</v>
          </cell>
          <cell r="DG709">
            <v>0</v>
          </cell>
          <cell r="DH709">
            <v>0</v>
          </cell>
          <cell r="DI709">
            <v>0</v>
          </cell>
          <cell r="DJ709">
            <v>0</v>
          </cell>
          <cell r="DK709">
            <v>0</v>
          </cell>
          <cell r="DL709">
            <v>0</v>
          </cell>
          <cell r="DM709">
            <v>0</v>
          </cell>
          <cell r="DN709">
            <v>0</v>
          </cell>
          <cell r="DO709">
            <v>0</v>
          </cell>
          <cell r="DP709">
            <v>0</v>
          </cell>
          <cell r="DQ709">
            <v>0</v>
          </cell>
          <cell r="DR709">
            <v>0</v>
          </cell>
          <cell r="DS709">
            <v>0</v>
          </cell>
          <cell r="DT709">
            <v>0</v>
          </cell>
          <cell r="DU709">
            <v>0</v>
          </cell>
          <cell r="DV709">
            <v>0</v>
          </cell>
          <cell r="DW709">
            <v>0</v>
          </cell>
          <cell r="DX709">
            <v>0</v>
          </cell>
          <cell r="DY709">
            <v>0</v>
          </cell>
          <cell r="DZ709">
            <v>0</v>
          </cell>
          <cell r="EA709">
            <v>0</v>
          </cell>
          <cell r="EB709">
            <v>0</v>
          </cell>
          <cell r="EC709">
            <v>0</v>
          </cell>
          <cell r="ED709">
            <v>0</v>
          </cell>
        </row>
        <row r="710">
          <cell r="F710">
            <v>0</v>
          </cell>
          <cell r="G710">
            <v>0</v>
          </cell>
          <cell r="H710">
            <v>-3.5284300000000712</v>
          </cell>
          <cell r="I710">
            <v>-4.3911000000000513</v>
          </cell>
          <cell r="J710">
            <v>0</v>
          </cell>
          <cell r="K710">
            <v>0</v>
          </cell>
          <cell r="L710">
            <v>-0.52494999999998981</v>
          </cell>
          <cell r="M710">
            <v>-2.8367100000000107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-10.657469999999194</v>
          </cell>
          <cell r="S710">
            <v>0</v>
          </cell>
          <cell r="T710">
            <v>0</v>
          </cell>
          <cell r="U710">
            <v>-3.2906000000000404</v>
          </cell>
          <cell r="V710">
            <v>-2.9161999999998898</v>
          </cell>
          <cell r="W710">
            <v>0</v>
          </cell>
          <cell r="X710">
            <v>1.1011299999999977</v>
          </cell>
          <cell r="Y710">
            <v>-5.5517999999997301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-6.1302007999997841</v>
          </cell>
          <cell r="AF710">
            <v>0</v>
          </cell>
          <cell r="AG710">
            <v>0</v>
          </cell>
          <cell r="AH710">
            <v>-3.9333700000000036</v>
          </cell>
          <cell r="AI710">
            <v>-1.6162800000000033</v>
          </cell>
          <cell r="AJ710">
            <v>0</v>
          </cell>
          <cell r="AK710">
            <v>0.69274919999999973</v>
          </cell>
          <cell r="AL710">
            <v>-1.2732999999998356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-18.594050000000607</v>
          </cell>
          <cell r="AS710">
            <v>0</v>
          </cell>
          <cell r="AT710">
            <v>0</v>
          </cell>
          <cell r="AU710">
            <v>-2.3017199999999889</v>
          </cell>
          <cell r="AV710">
            <v>-1.764129999999966</v>
          </cell>
          <cell r="AW710">
            <v>0</v>
          </cell>
          <cell r="AX710">
            <v>0</v>
          </cell>
          <cell r="AY710">
            <v>-15.983900000000176</v>
          </cell>
          <cell r="AZ710">
            <v>1.4556999999999789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-10.442369999998846</v>
          </cell>
          <cell r="BF710">
            <v>0</v>
          </cell>
          <cell r="BG710">
            <v>0</v>
          </cell>
          <cell r="BH710">
            <v>6.4200000000028012E-2</v>
          </cell>
          <cell r="BI710">
            <v>-1.6614499999999452</v>
          </cell>
          <cell r="BJ710">
            <v>0</v>
          </cell>
          <cell r="BK710">
            <v>0</v>
          </cell>
          <cell r="BL710">
            <v>-9.5547000000005937</v>
          </cell>
          <cell r="BM710">
            <v>-0.36915999999996529</v>
          </cell>
          <cell r="BN710">
            <v>1.078739999999982</v>
          </cell>
          <cell r="BO710">
            <v>0</v>
          </cell>
          <cell r="BP710">
            <v>0</v>
          </cell>
          <cell r="BQ710">
            <v>0</v>
          </cell>
          <cell r="BR710">
            <v>-18.147994999999355</v>
          </cell>
          <cell r="BS710">
            <v>0</v>
          </cell>
          <cell r="BT710">
            <v>0</v>
          </cell>
          <cell r="BU710">
            <v>-2.6942990000002283</v>
          </cell>
          <cell r="BV710">
            <v>-1.6795999999999367</v>
          </cell>
          <cell r="BW710">
            <v>-1.2906800000000089</v>
          </cell>
          <cell r="BX710">
            <v>5.2084000000000685E-2</v>
          </cell>
          <cell r="BY710">
            <v>-14.906000000000859</v>
          </cell>
          <cell r="BZ710">
            <v>2.3704999999999927</v>
          </cell>
          <cell r="CA710">
            <v>0</v>
          </cell>
          <cell r="CB710">
            <v>0</v>
          </cell>
          <cell r="CC710">
            <v>0</v>
          </cell>
          <cell r="CD710">
            <v>0</v>
          </cell>
          <cell r="CE710">
            <v>-21.828018999998676</v>
          </cell>
          <cell r="CF710">
            <v>0</v>
          </cell>
          <cell r="CG710">
            <v>0</v>
          </cell>
          <cell r="CH710">
            <v>-4.4622000000001663</v>
          </cell>
          <cell r="CI710">
            <v>2.1259499999999889</v>
          </cell>
          <cell r="CJ710">
            <v>-5.0179499999999848</v>
          </cell>
          <cell r="CK710">
            <v>0.69287100000000024</v>
          </cell>
          <cell r="CL710">
            <v>-17.761700000000019</v>
          </cell>
          <cell r="CM710">
            <v>1.5446999999999207</v>
          </cell>
          <cell r="CN710">
            <v>1.0503099999999961</v>
          </cell>
          <cell r="CO710">
            <v>0</v>
          </cell>
          <cell r="CP710">
            <v>0</v>
          </cell>
          <cell r="CQ710">
            <v>0</v>
          </cell>
          <cell r="CR710">
            <v>-9.6973770000004151</v>
          </cell>
          <cell r="CS710">
            <v>0</v>
          </cell>
          <cell r="CT710">
            <v>0</v>
          </cell>
          <cell r="CU710">
            <v>-11.418970999999942</v>
          </cell>
          <cell r="CV710">
            <v>-4.5006000000000768E-2</v>
          </cell>
          <cell r="CW710">
            <v>-2.3143000000000029</v>
          </cell>
          <cell r="CX710">
            <v>2.7630000000000337</v>
          </cell>
          <cell r="CY710">
            <v>-0.77579999999989013</v>
          </cell>
          <cell r="CZ710">
            <v>1.3955500000000711</v>
          </cell>
          <cell r="DA710">
            <v>0.69814999999999827</v>
          </cell>
          <cell r="DB710">
            <v>0</v>
          </cell>
          <cell r="DC710">
            <v>0</v>
          </cell>
          <cell r="DD710">
            <v>0</v>
          </cell>
          <cell r="DE710">
            <v>-78.455245999997715</v>
          </cell>
          <cell r="DF710">
            <v>0</v>
          </cell>
          <cell r="DG710">
            <v>-6.0819999999998799</v>
          </cell>
          <cell r="DH710">
            <v>-23.14449999999988</v>
          </cell>
          <cell r="DI710">
            <v>-19.26489999999967</v>
          </cell>
          <cell r="DJ710">
            <v>-5.6589999999999918</v>
          </cell>
          <cell r="DK710">
            <v>0.6689840000000089</v>
          </cell>
          <cell r="DL710">
            <v>-18.960000000000946</v>
          </cell>
          <cell r="DM710">
            <v>-1.8505000000000109</v>
          </cell>
          <cell r="DN710">
            <v>0</v>
          </cell>
          <cell r="DO710">
            <v>0</v>
          </cell>
          <cell r="DP710">
            <v>-4.163330000000002</v>
          </cell>
          <cell r="DQ710">
            <v>0</v>
          </cell>
          <cell r="DR710">
            <v>0</v>
          </cell>
          <cell r="DS710">
            <v>0</v>
          </cell>
          <cell r="DT710">
            <v>0</v>
          </cell>
          <cell r="DU710">
            <v>0</v>
          </cell>
          <cell r="DV710">
            <v>0</v>
          </cell>
          <cell r="DW710">
            <v>0</v>
          </cell>
          <cell r="DX710">
            <v>0</v>
          </cell>
          <cell r="DY710">
            <v>0</v>
          </cell>
          <cell r="DZ710">
            <v>0</v>
          </cell>
          <cell r="EA710">
            <v>0</v>
          </cell>
          <cell r="EB710">
            <v>0</v>
          </cell>
          <cell r="EC710">
            <v>0</v>
          </cell>
          <cell r="ED710">
            <v>0</v>
          </cell>
        </row>
        <row r="711"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0.23405999999999949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-6.4485230000000229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-3.9125500000000102</v>
          </cell>
          <cell r="Z711">
            <v>0</v>
          </cell>
          <cell r="AA711">
            <v>-2.5359729999999985</v>
          </cell>
          <cell r="AB711">
            <v>0</v>
          </cell>
          <cell r="AC711">
            <v>0</v>
          </cell>
          <cell r="AD711">
            <v>0</v>
          </cell>
          <cell r="AE711">
            <v>0.15390599999955157</v>
          </cell>
          <cell r="AF711">
            <v>0</v>
          </cell>
          <cell r="AG711">
            <v>0</v>
          </cell>
          <cell r="AH711">
            <v>-0.88414599999999766</v>
          </cell>
          <cell r="AI711">
            <v>0</v>
          </cell>
          <cell r="AJ711">
            <v>0</v>
          </cell>
          <cell r="AK711">
            <v>0</v>
          </cell>
          <cell r="AL711">
            <v>0.36747000000002572</v>
          </cell>
          <cell r="AM711">
            <v>0.67058199999999601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-5.3942100000001574</v>
          </cell>
          <cell r="AS711">
            <v>0</v>
          </cell>
          <cell r="AT711">
            <v>0</v>
          </cell>
          <cell r="AU711">
            <v>-3.8683699999999988</v>
          </cell>
          <cell r="AV711">
            <v>0</v>
          </cell>
          <cell r="AW711">
            <v>0</v>
          </cell>
          <cell r="AX711">
            <v>0</v>
          </cell>
          <cell r="AY711">
            <v>-1.0238000000000511</v>
          </cell>
          <cell r="AZ711">
            <v>-0.50204000000002225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2.7707040000004781</v>
          </cell>
          <cell r="BF711">
            <v>0</v>
          </cell>
          <cell r="BG711">
            <v>-0.32194000000000145</v>
          </cell>
          <cell r="BH711">
            <v>-2.9638099999999667</v>
          </cell>
          <cell r="BI711">
            <v>0</v>
          </cell>
          <cell r="BJ711">
            <v>0</v>
          </cell>
          <cell r="BK711">
            <v>0</v>
          </cell>
          <cell r="BL711">
            <v>4.687898000000132</v>
          </cell>
          <cell r="BM711">
            <v>1.3820299999999861</v>
          </cell>
          <cell r="BN711">
            <v>0</v>
          </cell>
          <cell r="BO711">
            <v>-1.3474000000002206E-2</v>
          </cell>
          <cell r="BP711">
            <v>0</v>
          </cell>
          <cell r="BQ711">
            <v>0</v>
          </cell>
          <cell r="BR711">
            <v>6.1221399999999448</v>
          </cell>
          <cell r="BS711">
            <v>0</v>
          </cell>
          <cell r="BT711">
            <v>0</v>
          </cell>
          <cell r="BU711">
            <v>0</v>
          </cell>
          <cell r="BV711">
            <v>0.54919999999998481</v>
          </cell>
          <cell r="BW711">
            <v>0</v>
          </cell>
          <cell r="BX711">
            <v>0</v>
          </cell>
          <cell r="BY711">
            <v>0.70599999999990359</v>
          </cell>
          <cell r="BZ711">
            <v>4.8669399999999996</v>
          </cell>
          <cell r="CA711">
            <v>0</v>
          </cell>
          <cell r="CB711">
            <v>0</v>
          </cell>
          <cell r="CC711">
            <v>0</v>
          </cell>
          <cell r="CD711">
            <v>0</v>
          </cell>
          <cell r="CE711">
            <v>-5.2508850000003804</v>
          </cell>
          <cell r="CF711">
            <v>0</v>
          </cell>
          <cell r="CG711">
            <v>0</v>
          </cell>
          <cell r="CH711">
            <v>-3.5983200000000011</v>
          </cell>
          <cell r="CI711">
            <v>0</v>
          </cell>
          <cell r="CJ711">
            <v>0</v>
          </cell>
          <cell r="CK711">
            <v>0.29589500000000157</v>
          </cell>
          <cell r="CL711">
            <v>0.58349999999995816</v>
          </cell>
          <cell r="CM711">
            <v>-0.68664999999998599</v>
          </cell>
          <cell r="CN711">
            <v>-1.845310000000012</v>
          </cell>
          <cell r="CO711">
            <v>0</v>
          </cell>
          <cell r="CP711">
            <v>0</v>
          </cell>
          <cell r="CQ711">
            <v>0</v>
          </cell>
          <cell r="CR711">
            <v>-7.1201199999998153</v>
          </cell>
          <cell r="CS711">
            <v>0</v>
          </cell>
          <cell r="CT711">
            <v>0</v>
          </cell>
          <cell r="CU711">
            <v>0</v>
          </cell>
          <cell r="CV711">
            <v>0</v>
          </cell>
          <cell r="CW711">
            <v>0</v>
          </cell>
          <cell r="CX711">
            <v>-1.4132199999999955</v>
          </cell>
          <cell r="CY711">
            <v>-5.706899999999905</v>
          </cell>
          <cell r="CZ711">
            <v>0</v>
          </cell>
          <cell r="DA711">
            <v>0</v>
          </cell>
          <cell r="DB711">
            <v>0</v>
          </cell>
          <cell r="DC711">
            <v>0</v>
          </cell>
          <cell r="DD711">
            <v>0</v>
          </cell>
          <cell r="DE711">
            <v>-9.5617799999999988</v>
          </cell>
          <cell r="DF711">
            <v>0</v>
          </cell>
          <cell r="DG711">
            <v>0</v>
          </cell>
          <cell r="DH711">
            <v>0</v>
          </cell>
          <cell r="DI711">
            <v>0</v>
          </cell>
          <cell r="DJ711">
            <v>-5.1373499999999979</v>
          </cell>
          <cell r="DK711">
            <v>0.55852000000001567</v>
          </cell>
          <cell r="DL711">
            <v>1.4970000000000709</v>
          </cell>
          <cell r="DM711">
            <v>-6.4799500000000307</v>
          </cell>
          <cell r="DN711">
            <v>0</v>
          </cell>
          <cell r="DO711">
            <v>0</v>
          </cell>
          <cell r="DP711">
            <v>0</v>
          </cell>
          <cell r="DQ711">
            <v>0</v>
          </cell>
          <cell r="DR711">
            <v>0</v>
          </cell>
          <cell r="DS711">
            <v>0</v>
          </cell>
          <cell r="DT711">
            <v>0</v>
          </cell>
          <cell r="DU711">
            <v>0</v>
          </cell>
          <cell r="DV711">
            <v>0</v>
          </cell>
          <cell r="DW711">
            <v>0</v>
          </cell>
          <cell r="DX711">
            <v>0</v>
          </cell>
          <cell r="DY711">
            <v>0</v>
          </cell>
          <cell r="DZ711">
            <v>0</v>
          </cell>
          <cell r="EA711">
            <v>0</v>
          </cell>
          <cell r="EB711">
            <v>0</v>
          </cell>
          <cell r="EC711">
            <v>0</v>
          </cell>
          <cell r="ED711">
            <v>0</v>
          </cell>
        </row>
        <row r="712"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0.58167000000000257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  <cell r="BZ712">
            <v>0</v>
          </cell>
          <cell r="CA712">
            <v>0</v>
          </cell>
          <cell r="CB712">
            <v>0</v>
          </cell>
          <cell r="CC712">
            <v>0</v>
          </cell>
          <cell r="CD712">
            <v>0</v>
          </cell>
          <cell r="CE712">
            <v>0</v>
          </cell>
          <cell r="CF712">
            <v>0</v>
          </cell>
          <cell r="CG712">
            <v>0</v>
          </cell>
          <cell r="CH712">
            <v>0</v>
          </cell>
          <cell r="CI712">
            <v>0</v>
          </cell>
          <cell r="CJ712">
            <v>0</v>
          </cell>
          <cell r="CK712">
            <v>0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P712">
            <v>0</v>
          </cell>
          <cell r="CQ712">
            <v>0</v>
          </cell>
          <cell r="CR712">
            <v>0</v>
          </cell>
          <cell r="CS712">
            <v>0</v>
          </cell>
          <cell r="CT712">
            <v>0</v>
          </cell>
          <cell r="CU712">
            <v>0</v>
          </cell>
          <cell r="CV712">
            <v>0</v>
          </cell>
          <cell r="CW712">
            <v>0</v>
          </cell>
          <cell r="CX712">
            <v>0</v>
          </cell>
          <cell r="CY712">
            <v>0</v>
          </cell>
          <cell r="CZ712">
            <v>0</v>
          </cell>
          <cell r="DA712">
            <v>0</v>
          </cell>
          <cell r="DB712">
            <v>0</v>
          </cell>
          <cell r="DC712">
            <v>0</v>
          </cell>
          <cell r="DD712">
            <v>0</v>
          </cell>
          <cell r="DE712">
            <v>0</v>
          </cell>
          <cell r="DF712">
            <v>0</v>
          </cell>
          <cell r="DG712">
            <v>0</v>
          </cell>
          <cell r="DH712">
            <v>0</v>
          </cell>
          <cell r="DI712">
            <v>0</v>
          </cell>
          <cell r="DJ712">
            <v>0</v>
          </cell>
          <cell r="DK712">
            <v>0</v>
          </cell>
          <cell r="DL712">
            <v>0</v>
          </cell>
          <cell r="DM712">
            <v>0</v>
          </cell>
          <cell r="DN712">
            <v>0</v>
          </cell>
          <cell r="DO712">
            <v>0</v>
          </cell>
          <cell r="DP712">
            <v>0</v>
          </cell>
          <cell r="DQ712">
            <v>0</v>
          </cell>
          <cell r="DR712">
            <v>0</v>
          </cell>
          <cell r="DS712">
            <v>0</v>
          </cell>
          <cell r="DT712">
            <v>0</v>
          </cell>
          <cell r="DU712">
            <v>0</v>
          </cell>
          <cell r="DV712">
            <v>0</v>
          </cell>
          <cell r="DW712">
            <v>0</v>
          </cell>
          <cell r="DX712">
            <v>0</v>
          </cell>
          <cell r="DY712">
            <v>0</v>
          </cell>
          <cell r="DZ712">
            <v>0</v>
          </cell>
          <cell r="EA712">
            <v>0</v>
          </cell>
          <cell r="EB712">
            <v>0</v>
          </cell>
          <cell r="EC712">
            <v>0</v>
          </cell>
          <cell r="ED712">
            <v>0</v>
          </cell>
        </row>
        <row r="714">
          <cell r="F714">
            <v>0</v>
          </cell>
          <cell r="G714">
            <v>0</v>
          </cell>
          <cell r="H714">
            <v>-3.5284300000000712</v>
          </cell>
          <cell r="I714">
            <v>-4.3911000000002787</v>
          </cell>
          <cell r="J714">
            <v>0</v>
          </cell>
          <cell r="K714">
            <v>0</v>
          </cell>
          <cell r="L714">
            <v>0.2907799999998133</v>
          </cell>
          <cell r="M714">
            <v>-2.8367100000000391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-17.105992999999216</v>
          </cell>
          <cell r="S714">
            <v>0</v>
          </cell>
          <cell r="T714">
            <v>0</v>
          </cell>
          <cell r="U714">
            <v>-3.2906000000000404</v>
          </cell>
          <cell r="V714">
            <v>-2.9161999999998898</v>
          </cell>
          <cell r="W714">
            <v>0</v>
          </cell>
          <cell r="X714">
            <v>1.1011299999999835</v>
          </cell>
          <cell r="Y714">
            <v>-9.4643499999997402</v>
          </cell>
          <cell r="Z714">
            <v>0</v>
          </cell>
          <cell r="AA714">
            <v>-2.5359729999999985</v>
          </cell>
          <cell r="AB714">
            <v>0</v>
          </cell>
          <cell r="AC714">
            <v>0</v>
          </cell>
          <cell r="AD714">
            <v>0</v>
          </cell>
          <cell r="AE714">
            <v>-5.9762948000015967</v>
          </cell>
          <cell r="AF714">
            <v>0</v>
          </cell>
          <cell r="AG714">
            <v>0</v>
          </cell>
          <cell r="AH714">
            <v>-4.8175159999999977</v>
          </cell>
          <cell r="AI714">
            <v>-1.6162799999999891</v>
          </cell>
          <cell r="AJ714">
            <v>0</v>
          </cell>
          <cell r="AK714">
            <v>0.69274920000000151</v>
          </cell>
          <cell r="AL714">
            <v>-0.9058300000001509</v>
          </cell>
          <cell r="AM714">
            <v>0.67058199999999601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-23.988260000000082</v>
          </cell>
          <cell r="AS714">
            <v>0</v>
          </cell>
          <cell r="AT714">
            <v>0</v>
          </cell>
          <cell r="AU714">
            <v>-6.1700900000000161</v>
          </cell>
          <cell r="AV714">
            <v>-1.7641299999999092</v>
          </cell>
          <cell r="AW714">
            <v>0</v>
          </cell>
          <cell r="AX714">
            <v>0</v>
          </cell>
          <cell r="AY714">
            <v>-17.007700000000114</v>
          </cell>
          <cell r="AZ714">
            <v>0.95365999999989981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-7.6716660000001866</v>
          </cell>
          <cell r="BF714">
            <v>0</v>
          </cell>
          <cell r="BG714">
            <v>-0.32194000000000145</v>
          </cell>
          <cell r="BH714">
            <v>-2.8996099999999387</v>
          </cell>
          <cell r="BI714">
            <v>-1.6614500000000589</v>
          </cell>
          <cell r="BJ714">
            <v>0</v>
          </cell>
          <cell r="BK714">
            <v>0</v>
          </cell>
          <cell r="BL714">
            <v>-4.8668020000004617</v>
          </cell>
          <cell r="BM714">
            <v>1.0128700000000208</v>
          </cell>
          <cell r="BN714">
            <v>1.078739999999982</v>
          </cell>
          <cell r="BO714">
            <v>-1.3474000000002206E-2</v>
          </cell>
          <cell r="BP714">
            <v>0</v>
          </cell>
          <cell r="BQ714">
            <v>0</v>
          </cell>
          <cell r="BR714">
            <v>-12.025854999999865</v>
          </cell>
          <cell r="BS714">
            <v>0</v>
          </cell>
          <cell r="BT714">
            <v>0</v>
          </cell>
          <cell r="BU714">
            <v>-2.6942990000002283</v>
          </cell>
          <cell r="BV714">
            <v>-1.1304000000000087</v>
          </cell>
          <cell r="BW714">
            <v>-1.2906800000000089</v>
          </cell>
          <cell r="BX714">
            <v>5.2084000000007791E-2</v>
          </cell>
          <cell r="BY714">
            <v>-14.200000000000728</v>
          </cell>
          <cell r="BZ714">
            <v>7.237440000000106</v>
          </cell>
          <cell r="CA714">
            <v>0</v>
          </cell>
          <cell r="CB714">
            <v>0</v>
          </cell>
          <cell r="CC714">
            <v>0</v>
          </cell>
          <cell r="CD714">
            <v>0</v>
          </cell>
          <cell r="CE714">
            <v>-27.078903999999966</v>
          </cell>
          <cell r="CF714">
            <v>0</v>
          </cell>
          <cell r="CG714">
            <v>0</v>
          </cell>
          <cell r="CH714">
            <v>-8.0605199999999968</v>
          </cell>
          <cell r="CI714">
            <v>2.1259499999999889</v>
          </cell>
          <cell r="CJ714">
            <v>-5.0179500000000417</v>
          </cell>
          <cell r="CK714">
            <v>0.98876599999999826</v>
          </cell>
          <cell r="CL714">
            <v>-17.178200000000288</v>
          </cell>
          <cell r="CM714">
            <v>0.85804999999982101</v>
          </cell>
          <cell r="CN714">
            <v>-0.79500000000001592</v>
          </cell>
          <cell r="CO714">
            <v>0</v>
          </cell>
          <cell r="CP714">
            <v>0</v>
          </cell>
          <cell r="CQ714">
            <v>0</v>
          </cell>
          <cell r="CR714">
            <v>-16.817497000000003</v>
          </cell>
          <cell r="CS714">
            <v>0</v>
          </cell>
          <cell r="CT714">
            <v>0</v>
          </cell>
          <cell r="CU714">
            <v>-11.418970999999942</v>
          </cell>
          <cell r="CV714">
            <v>-4.5006000000000768E-2</v>
          </cell>
          <cell r="CW714">
            <v>-2.3143000000000029</v>
          </cell>
          <cell r="CX714">
            <v>1.3497800000000097</v>
          </cell>
          <cell r="CY714">
            <v>-6.4826999999995678</v>
          </cell>
          <cell r="CZ714">
            <v>1.3955500000000711</v>
          </cell>
          <cell r="DA714">
            <v>0.69814999999999827</v>
          </cell>
          <cell r="DB714">
            <v>0</v>
          </cell>
          <cell r="DC714">
            <v>0</v>
          </cell>
          <cell r="DD714">
            <v>0</v>
          </cell>
          <cell r="DE714">
            <v>-88.017026000004989</v>
          </cell>
          <cell r="DF714">
            <v>0</v>
          </cell>
          <cell r="DG714">
            <v>-6.0819999999998799</v>
          </cell>
          <cell r="DH714">
            <v>-23.14449999999988</v>
          </cell>
          <cell r="DI714">
            <v>-19.264900000000125</v>
          </cell>
          <cell r="DJ714">
            <v>-10.796350000000075</v>
          </cell>
          <cell r="DK714">
            <v>1.2275040000000104</v>
          </cell>
          <cell r="DL714">
            <v>-17.463000000001557</v>
          </cell>
          <cell r="DM714">
            <v>-8.3304500000003827</v>
          </cell>
          <cell r="DN714">
            <v>0</v>
          </cell>
          <cell r="DO714">
            <v>0</v>
          </cell>
          <cell r="DP714">
            <v>-4.163330000000002</v>
          </cell>
          <cell r="DQ714">
            <v>0</v>
          </cell>
          <cell r="DR714">
            <v>0</v>
          </cell>
          <cell r="DS714">
            <v>0</v>
          </cell>
          <cell r="DT714">
            <v>0</v>
          </cell>
          <cell r="DU714">
            <v>0</v>
          </cell>
          <cell r="DV714">
            <v>0</v>
          </cell>
          <cell r="DW714">
            <v>0</v>
          </cell>
          <cell r="DX714">
            <v>0</v>
          </cell>
          <cell r="DY714">
            <v>0</v>
          </cell>
          <cell r="DZ714">
            <v>0</v>
          </cell>
          <cell r="EA714">
            <v>0</v>
          </cell>
          <cell r="EB714">
            <v>0</v>
          </cell>
          <cell r="EC714">
            <v>0</v>
          </cell>
          <cell r="ED714">
            <v>0</v>
          </cell>
        </row>
        <row r="715">
          <cell r="F715" t="str">
            <v>=</v>
          </cell>
          <cell r="G715" t="str">
            <v>=</v>
          </cell>
          <cell r="H715" t="str">
            <v>=</v>
          </cell>
          <cell r="I715" t="str">
            <v>=</v>
          </cell>
          <cell r="J715" t="str">
            <v>=</v>
          </cell>
          <cell r="K715" t="str">
            <v>=</v>
          </cell>
          <cell r="L715" t="str">
            <v>=</v>
          </cell>
          <cell r="M715" t="str">
            <v>=</v>
          </cell>
          <cell r="N715" t="str">
            <v>=</v>
          </cell>
          <cell r="O715" t="str">
            <v>=</v>
          </cell>
          <cell r="P715" t="str">
            <v>=</v>
          </cell>
          <cell r="Q715" t="str">
            <v>=</v>
          </cell>
          <cell r="R715" t="str">
            <v>=</v>
          </cell>
          <cell r="S715" t="str">
            <v>=</v>
          </cell>
          <cell r="T715" t="str">
            <v>=</v>
          </cell>
          <cell r="U715" t="str">
            <v>=</v>
          </cell>
          <cell r="V715" t="str">
            <v>=</v>
          </cell>
          <cell r="W715" t="str">
            <v>=</v>
          </cell>
          <cell r="X715" t="str">
            <v>=</v>
          </cell>
          <cell r="Y715" t="str">
            <v>=</v>
          </cell>
          <cell r="Z715" t="str">
            <v>=</v>
          </cell>
          <cell r="AA715" t="str">
            <v>=</v>
          </cell>
          <cell r="AB715" t="str">
            <v>=</v>
          </cell>
          <cell r="AC715" t="str">
            <v>=</v>
          </cell>
          <cell r="AD715" t="str">
            <v>=</v>
          </cell>
          <cell r="AE715" t="str">
            <v>=</v>
          </cell>
          <cell r="AF715" t="str">
            <v>=</v>
          </cell>
          <cell r="AG715" t="str">
            <v>=</v>
          </cell>
          <cell r="AH715" t="str">
            <v>=</v>
          </cell>
          <cell r="AI715" t="str">
            <v>=</v>
          </cell>
          <cell r="AJ715" t="str">
            <v>=</v>
          </cell>
          <cell r="AK715" t="str">
            <v>=</v>
          </cell>
          <cell r="AL715" t="str">
            <v>=</v>
          </cell>
          <cell r="AM715" t="str">
            <v>=</v>
          </cell>
          <cell r="AN715" t="str">
            <v>=</v>
          </cell>
          <cell r="AO715" t="str">
            <v>=</v>
          </cell>
          <cell r="AP715" t="str">
            <v>=</v>
          </cell>
          <cell r="AQ715" t="str">
            <v>=</v>
          </cell>
          <cell r="AR715" t="str">
            <v>=</v>
          </cell>
          <cell r="AS715" t="str">
            <v>=</v>
          </cell>
          <cell r="AT715" t="str">
            <v>=</v>
          </cell>
          <cell r="AU715" t="str">
            <v>=</v>
          </cell>
          <cell r="AV715" t="str">
            <v>=</v>
          </cell>
          <cell r="AW715" t="str">
            <v>=</v>
          </cell>
          <cell r="AX715" t="str">
            <v>=</v>
          </cell>
          <cell r="AY715" t="str">
            <v>=</v>
          </cell>
          <cell r="AZ715" t="str">
            <v>=</v>
          </cell>
          <cell r="BA715" t="str">
            <v>=</v>
          </cell>
          <cell r="BB715" t="str">
            <v>=</v>
          </cell>
          <cell r="BC715" t="str">
            <v>=</v>
          </cell>
          <cell r="BD715" t="str">
            <v>=</v>
          </cell>
          <cell r="BE715" t="str">
            <v>=</v>
          </cell>
          <cell r="BF715" t="str">
            <v>=</v>
          </cell>
          <cell r="BG715" t="str">
            <v>=</v>
          </cell>
          <cell r="BH715" t="str">
            <v>=</v>
          </cell>
          <cell r="BI715" t="str">
            <v>=</v>
          </cell>
          <cell r="BJ715" t="str">
            <v>=</v>
          </cell>
          <cell r="BK715" t="str">
            <v>=</v>
          </cell>
          <cell r="BL715" t="str">
            <v>=</v>
          </cell>
          <cell r="BM715" t="str">
            <v>=</v>
          </cell>
          <cell r="BN715" t="str">
            <v>=</v>
          </cell>
          <cell r="BO715" t="str">
            <v>=</v>
          </cell>
          <cell r="BP715" t="str">
            <v>=</v>
          </cell>
          <cell r="BQ715" t="str">
            <v>=</v>
          </cell>
          <cell r="BR715" t="str">
            <v>=</v>
          </cell>
          <cell r="BS715" t="str">
            <v>=</v>
          </cell>
          <cell r="BT715" t="str">
            <v>=</v>
          </cell>
          <cell r="BU715" t="str">
            <v>=</v>
          </cell>
          <cell r="BV715" t="str">
            <v>=</v>
          </cell>
          <cell r="BW715" t="str">
            <v>=</v>
          </cell>
          <cell r="BX715" t="str">
            <v>=</v>
          </cell>
          <cell r="BY715" t="str">
            <v>=</v>
          </cell>
          <cell r="BZ715" t="str">
            <v>=</v>
          </cell>
          <cell r="CA715" t="str">
            <v>=</v>
          </cell>
          <cell r="CB715" t="str">
            <v>=</v>
          </cell>
          <cell r="CC715" t="str">
            <v>=</v>
          </cell>
          <cell r="CD715" t="str">
            <v>=</v>
          </cell>
          <cell r="CE715" t="str">
            <v>=</v>
          </cell>
          <cell r="CF715" t="str">
            <v>=</v>
          </cell>
          <cell r="CG715" t="str">
            <v>=</v>
          </cell>
          <cell r="CH715" t="str">
            <v>=</v>
          </cell>
          <cell r="CI715" t="str">
            <v>=</v>
          </cell>
          <cell r="CJ715" t="str">
            <v>=</v>
          </cell>
          <cell r="CK715" t="str">
            <v>=</v>
          </cell>
          <cell r="CL715" t="str">
            <v>=</v>
          </cell>
          <cell r="CM715" t="str">
            <v>=</v>
          </cell>
          <cell r="CN715" t="str">
            <v>=</v>
          </cell>
          <cell r="CO715" t="str">
            <v>=</v>
          </cell>
          <cell r="CP715" t="str">
            <v>=</v>
          </cell>
          <cell r="CQ715" t="str">
            <v>=</v>
          </cell>
          <cell r="CR715" t="str">
            <v>=</v>
          </cell>
          <cell r="CS715" t="str">
            <v>=</v>
          </cell>
          <cell r="CT715" t="str">
            <v>=</v>
          </cell>
          <cell r="CU715" t="str">
            <v>=</v>
          </cell>
          <cell r="CV715" t="str">
            <v>=</v>
          </cell>
          <cell r="CW715" t="str">
            <v>=</v>
          </cell>
          <cell r="CX715" t="str">
            <v>=</v>
          </cell>
          <cell r="CY715" t="str">
            <v>=</v>
          </cell>
          <cell r="CZ715" t="str">
            <v>=</v>
          </cell>
          <cell r="DA715" t="str">
            <v>=</v>
          </cell>
          <cell r="DB715" t="str">
            <v>=</v>
          </cell>
          <cell r="DC715" t="str">
            <v>=</v>
          </cell>
          <cell r="DD715" t="str">
            <v>=</v>
          </cell>
          <cell r="DE715" t="str">
            <v>=</v>
          </cell>
          <cell r="DF715" t="str">
            <v>=</v>
          </cell>
          <cell r="DG715" t="str">
            <v>=</v>
          </cell>
          <cell r="DH715" t="str">
            <v>=</v>
          </cell>
          <cell r="DI715" t="str">
            <v>=</v>
          </cell>
          <cell r="DJ715" t="str">
            <v>=</v>
          </cell>
          <cell r="DK715" t="str">
            <v>=</v>
          </cell>
          <cell r="DL715" t="str">
            <v>=</v>
          </cell>
          <cell r="DM715" t="str">
            <v>=</v>
          </cell>
          <cell r="DN715" t="str">
            <v>=</v>
          </cell>
          <cell r="DO715" t="str">
            <v>=</v>
          </cell>
          <cell r="DP715" t="str">
            <v>=</v>
          </cell>
          <cell r="DQ715" t="str">
            <v>=</v>
          </cell>
          <cell r="DR715" t="str">
            <v>=</v>
          </cell>
          <cell r="DS715" t="str">
            <v>=</v>
          </cell>
          <cell r="DT715" t="str">
            <v>=</v>
          </cell>
          <cell r="DU715" t="str">
            <v>=</v>
          </cell>
          <cell r="DV715" t="str">
            <v>=</v>
          </cell>
          <cell r="DW715" t="str">
            <v>=</v>
          </cell>
          <cell r="DX715" t="str">
            <v>=</v>
          </cell>
          <cell r="DY715" t="str">
            <v>=</v>
          </cell>
          <cell r="DZ715" t="str">
            <v>=</v>
          </cell>
          <cell r="EA715" t="str">
            <v>=</v>
          </cell>
          <cell r="EB715" t="str">
            <v>=</v>
          </cell>
          <cell r="EC715" t="str">
            <v>=</v>
          </cell>
          <cell r="ED715" t="str">
            <v>=</v>
          </cell>
        </row>
        <row r="716">
          <cell r="F716">
            <v>52.576131603680551</v>
          </cell>
          <cell r="G716">
            <v>69.401482769288123</v>
          </cell>
          <cell r="H716">
            <v>107.70913492701948</v>
          </cell>
          <cell r="I716">
            <v>123.80429532565176</v>
          </cell>
          <cell r="J716">
            <v>136.18825264647603</v>
          </cell>
          <cell r="K716">
            <v>57.533217824995518</v>
          </cell>
          <cell r="L716">
            <v>111.29307578038424</v>
          </cell>
          <cell r="M716">
            <v>-32.589549614116549</v>
          </cell>
          <cell r="N716">
            <v>45.685033611953259</v>
          </cell>
          <cell r="O716">
            <v>80.813838754780591</v>
          </cell>
          <cell r="P716">
            <v>47.175724785774946</v>
          </cell>
          <cell r="Q716">
            <v>106.75707516260445</v>
          </cell>
          <cell r="R716">
            <v>1267.4269088804722</v>
          </cell>
          <cell r="S716">
            <v>68.31131876539439</v>
          </cell>
          <cell r="T716">
            <v>195.97980806045234</v>
          </cell>
          <cell r="U716">
            <v>141.1679267603904</v>
          </cell>
          <cell r="V716">
            <v>95.379204848781228</v>
          </cell>
          <cell r="W716">
            <v>220.53519788756967</v>
          </cell>
          <cell r="X716">
            <v>72.455013130791485</v>
          </cell>
          <cell r="Y716">
            <v>109.26928568724543</v>
          </cell>
          <cell r="Z716">
            <v>54.539518616162241</v>
          </cell>
          <cell r="AA716">
            <v>28.726133631542325</v>
          </cell>
          <cell r="AB716">
            <v>94.304568919353187</v>
          </cell>
          <cell r="AC716">
            <v>79.643095413222909</v>
          </cell>
          <cell r="AD716">
            <v>107.115837152116</v>
          </cell>
          <cell r="AE716">
            <v>1186.787372469902</v>
          </cell>
          <cell r="AF716">
            <v>26.486459698528051</v>
          </cell>
          <cell r="AG716">
            <v>45.188430975191295</v>
          </cell>
          <cell r="AH716">
            <v>187.55722429323941</v>
          </cell>
          <cell r="AI716">
            <v>81.485458953306079</v>
          </cell>
          <cell r="AJ716">
            <v>219.91284602880478</v>
          </cell>
          <cell r="AK716">
            <v>125.6592010743916</v>
          </cell>
          <cell r="AL716">
            <v>85.759635349735618</v>
          </cell>
          <cell r="AM716">
            <v>7.932647630572319</v>
          </cell>
          <cell r="AN716">
            <v>105.46939507406205</v>
          </cell>
          <cell r="AO716">
            <v>199.97025706898421</v>
          </cell>
          <cell r="AP716">
            <v>85.927257486619055</v>
          </cell>
          <cell r="AQ716">
            <v>15.438558842986822</v>
          </cell>
          <cell r="AR716">
            <v>1100.9150563329458</v>
          </cell>
          <cell r="AS716">
            <v>88.097177540883422</v>
          </cell>
          <cell r="AT716">
            <v>-52.020379789173603</v>
          </cell>
          <cell r="AU716">
            <v>44.227046908810735</v>
          </cell>
          <cell r="AV716">
            <v>93.812496960163116</v>
          </cell>
          <cell r="AW716">
            <v>181.92347931303084</v>
          </cell>
          <cell r="AX716">
            <v>77.720890899188817</v>
          </cell>
          <cell r="AY716">
            <v>78.455883977003396</v>
          </cell>
          <cell r="AZ716">
            <v>89.268524832092226</v>
          </cell>
          <cell r="BA716">
            <v>83.620973370969296</v>
          </cell>
          <cell r="BB716">
            <v>273.06247171480209</v>
          </cell>
          <cell r="BC716">
            <v>145.70873167086393</v>
          </cell>
          <cell r="BD716">
            <v>-2.9622410638257861</v>
          </cell>
          <cell r="BE716">
            <v>1269.1866174638271</v>
          </cell>
          <cell r="BF716">
            <v>121.74791016243398</v>
          </cell>
          <cell r="BG716">
            <v>34.236746810376644</v>
          </cell>
          <cell r="BH716">
            <v>69.868793282657862</v>
          </cell>
          <cell r="BI716">
            <v>168.24183158576488</v>
          </cell>
          <cell r="BJ716">
            <v>252.55238915234804</v>
          </cell>
          <cell r="BK716">
            <v>88.657096108421683</v>
          </cell>
          <cell r="BL716">
            <v>247.89855141472071</v>
          </cell>
          <cell r="BM716">
            <v>53.518011434003711</v>
          </cell>
          <cell r="BN716">
            <v>81.256696258671582</v>
          </cell>
          <cell r="BO716">
            <v>76.113550532609224</v>
          </cell>
          <cell r="BP716">
            <v>83.222048169933259</v>
          </cell>
          <cell r="BQ716">
            <v>-8.1270074378699064</v>
          </cell>
          <cell r="BR716">
            <v>1056.9939372688532</v>
          </cell>
          <cell r="BS716">
            <v>157.05897750612348</v>
          </cell>
          <cell r="BT716">
            <v>115.31879245117307</v>
          </cell>
          <cell r="BU716">
            <v>166.50161705259234</v>
          </cell>
          <cell r="BV716">
            <v>60.636495039798319</v>
          </cell>
          <cell r="BW716">
            <v>127.17040595412254</v>
          </cell>
          <cell r="BX716">
            <v>43.652827070094645</v>
          </cell>
          <cell r="BY716">
            <v>92.775224219076335</v>
          </cell>
          <cell r="BZ716">
            <v>22.052452653646469</v>
          </cell>
          <cell r="CA716">
            <v>85.190787997096777</v>
          </cell>
          <cell r="CB716">
            <v>98.827096328139305</v>
          </cell>
          <cell r="CC716">
            <v>86.465596969239414</v>
          </cell>
          <cell r="CD716">
            <v>1.343664032407105</v>
          </cell>
          <cell r="CE716">
            <v>1685.6652285307646</v>
          </cell>
          <cell r="CF716">
            <v>-71.661027858965099</v>
          </cell>
          <cell r="CG716">
            <v>85.34437486063689</v>
          </cell>
          <cell r="CH716">
            <v>340.11214783135802</v>
          </cell>
          <cell r="CI716">
            <v>166.17660964466631</v>
          </cell>
          <cell r="CJ716">
            <v>286.54625005368143</v>
          </cell>
          <cell r="CK716">
            <v>103.92526884097606</v>
          </cell>
          <cell r="CL716">
            <v>105.63464633002877</v>
          </cell>
          <cell r="CM716">
            <v>112.18979813624173</v>
          </cell>
          <cell r="CN716">
            <v>146.70690841507167</v>
          </cell>
          <cell r="CO716">
            <v>98.460099244490266</v>
          </cell>
          <cell r="CP716">
            <v>158.77964902296662</v>
          </cell>
          <cell r="CQ716">
            <v>153.45050401426852</v>
          </cell>
          <cell r="CR716">
            <v>1841.0709766447544</v>
          </cell>
          <cell r="CS716">
            <v>-11.875032068230212</v>
          </cell>
          <cell r="CT716">
            <v>59.288115069270134</v>
          </cell>
          <cell r="CU716">
            <v>202.73013679683208</v>
          </cell>
          <cell r="CV716">
            <v>159.1360022816807</v>
          </cell>
          <cell r="CW716">
            <v>345.61697445716709</v>
          </cell>
          <cell r="CX716">
            <v>587.89196583162993</v>
          </cell>
          <cell r="CY716">
            <v>79.932349004782736</v>
          </cell>
          <cell r="CZ716">
            <v>65.374454595148563</v>
          </cell>
          <cell r="DA716">
            <v>77.146831071004272</v>
          </cell>
          <cell r="DB716">
            <v>131.41587082017213</v>
          </cell>
          <cell r="DC716">
            <v>132.0680327443406</v>
          </cell>
          <cell r="DD716">
            <v>12.345276045612991</v>
          </cell>
          <cell r="DE716">
            <v>2133.2524461895227</v>
          </cell>
          <cell r="DF716">
            <v>45.353450229391456</v>
          </cell>
          <cell r="DG716">
            <v>145.36848584190011</v>
          </cell>
          <cell r="DH716">
            <v>184.32764843758196</v>
          </cell>
          <cell r="DI716">
            <v>157.16787207033485</v>
          </cell>
          <cell r="DJ716">
            <v>404.06643635220826</v>
          </cell>
          <cell r="DK716">
            <v>635.31643029302359</v>
          </cell>
          <cell r="DL716">
            <v>147.27691100072116</v>
          </cell>
          <cell r="DM716">
            <v>30.872276443056762</v>
          </cell>
          <cell r="DN716">
            <v>132.73061152733862</v>
          </cell>
          <cell r="DO716">
            <v>111.99119499884546</v>
          </cell>
          <cell r="DP716">
            <v>35.803094550035894</v>
          </cell>
          <cell r="DQ716">
            <v>102.97803445160389</v>
          </cell>
          <cell r="DR716">
            <v>0</v>
          </cell>
          <cell r="DS716">
            <v>0</v>
          </cell>
          <cell r="DT716">
            <v>0</v>
          </cell>
          <cell r="DU716">
            <v>0</v>
          </cell>
          <cell r="DV716">
            <v>0</v>
          </cell>
          <cell r="DW716">
            <v>0</v>
          </cell>
          <cell r="DX716">
            <v>0</v>
          </cell>
          <cell r="DY716">
            <v>0</v>
          </cell>
          <cell r="DZ716">
            <v>0</v>
          </cell>
          <cell r="EA716">
            <v>0</v>
          </cell>
          <cell r="EB716">
            <v>0</v>
          </cell>
          <cell r="EC716">
            <v>0</v>
          </cell>
          <cell r="ED716">
            <v>0</v>
          </cell>
        </row>
        <row r="717">
          <cell r="F717" t="str">
            <v>=</v>
          </cell>
          <cell r="G717" t="str">
            <v>=</v>
          </cell>
          <cell r="H717" t="str">
            <v>=</v>
          </cell>
          <cell r="I717" t="str">
            <v>=</v>
          </cell>
          <cell r="J717" t="str">
            <v>=</v>
          </cell>
          <cell r="K717" t="str">
            <v>=</v>
          </cell>
          <cell r="L717" t="str">
            <v>=</v>
          </cell>
          <cell r="M717" t="str">
            <v>=</v>
          </cell>
          <cell r="N717" t="str">
            <v>=</v>
          </cell>
          <cell r="O717" t="str">
            <v>=</v>
          </cell>
          <cell r="P717" t="str">
            <v>=</v>
          </cell>
          <cell r="Q717" t="str">
            <v>=</v>
          </cell>
          <cell r="R717" t="str">
            <v>=</v>
          </cell>
          <cell r="S717" t="str">
            <v>=</v>
          </cell>
          <cell r="T717" t="str">
            <v>=</v>
          </cell>
          <cell r="U717" t="str">
            <v>=</v>
          </cell>
          <cell r="V717" t="str">
            <v>=</v>
          </cell>
          <cell r="W717" t="str">
            <v>=</v>
          </cell>
          <cell r="X717" t="str">
            <v>=</v>
          </cell>
          <cell r="Y717" t="str">
            <v>=</v>
          </cell>
          <cell r="Z717" t="str">
            <v>=</v>
          </cell>
          <cell r="AA717" t="str">
            <v>=</v>
          </cell>
          <cell r="AB717" t="str">
            <v>=</v>
          </cell>
          <cell r="AC717" t="str">
            <v>=</v>
          </cell>
          <cell r="AD717" t="str">
            <v>=</v>
          </cell>
          <cell r="AE717" t="str">
            <v>=</v>
          </cell>
          <cell r="AF717" t="str">
            <v>=</v>
          </cell>
          <cell r="AG717" t="str">
            <v>=</v>
          </cell>
          <cell r="AH717" t="str">
            <v>=</v>
          </cell>
          <cell r="AI717" t="str">
            <v>=</v>
          </cell>
          <cell r="AJ717" t="str">
            <v>=</v>
          </cell>
          <cell r="AK717" t="str">
            <v>=</v>
          </cell>
          <cell r="AL717" t="str">
            <v>=</v>
          </cell>
          <cell r="AM717" t="str">
            <v>=</v>
          </cell>
          <cell r="AN717" t="str">
            <v>=</v>
          </cell>
          <cell r="AO717" t="str">
            <v>=</v>
          </cell>
          <cell r="AP717" t="str">
            <v>=</v>
          </cell>
          <cell r="AQ717" t="str">
            <v>=</v>
          </cell>
          <cell r="AR717" t="str">
            <v>=</v>
          </cell>
          <cell r="AS717" t="str">
            <v>=</v>
          </cell>
          <cell r="AT717" t="str">
            <v>=</v>
          </cell>
          <cell r="AU717" t="str">
            <v>=</v>
          </cell>
          <cell r="AV717" t="str">
            <v>=</v>
          </cell>
          <cell r="AW717" t="str">
            <v>=</v>
          </cell>
          <cell r="AX717" t="str">
            <v>=</v>
          </cell>
          <cell r="AY717" t="str">
            <v>=</v>
          </cell>
          <cell r="AZ717" t="str">
            <v>=</v>
          </cell>
          <cell r="BA717" t="str">
            <v>=</v>
          </cell>
          <cell r="BB717" t="str">
            <v>=</v>
          </cell>
          <cell r="BC717" t="str">
            <v>=</v>
          </cell>
          <cell r="BD717" t="str">
            <v>=</v>
          </cell>
          <cell r="BE717" t="str">
            <v>=</v>
          </cell>
          <cell r="BF717" t="str">
            <v>=</v>
          </cell>
          <cell r="BG717" t="str">
            <v>=</v>
          </cell>
          <cell r="BH717" t="str">
            <v>=</v>
          </cell>
          <cell r="BI717" t="str">
            <v>=</v>
          </cell>
          <cell r="BJ717" t="str">
            <v>=</v>
          </cell>
          <cell r="BK717" t="str">
            <v>=</v>
          </cell>
          <cell r="BL717" t="str">
            <v>=</v>
          </cell>
          <cell r="BM717" t="str">
            <v>=</v>
          </cell>
          <cell r="BN717" t="str">
            <v>=</v>
          </cell>
          <cell r="BO717" t="str">
            <v>=</v>
          </cell>
          <cell r="BP717" t="str">
            <v>=</v>
          </cell>
          <cell r="BQ717" t="str">
            <v>=</v>
          </cell>
          <cell r="BR717" t="str">
            <v>=</v>
          </cell>
          <cell r="BS717" t="str">
            <v>=</v>
          </cell>
          <cell r="BT717" t="str">
            <v>=</v>
          </cell>
          <cell r="BU717" t="str">
            <v>=</v>
          </cell>
          <cell r="BV717" t="str">
            <v>=</v>
          </cell>
          <cell r="BW717" t="str">
            <v>=</v>
          </cell>
          <cell r="BX717" t="str">
            <v>=</v>
          </cell>
          <cell r="BY717" t="str">
            <v>=</v>
          </cell>
          <cell r="BZ717" t="str">
            <v>=</v>
          </cell>
          <cell r="CA717" t="str">
            <v>=</v>
          </cell>
          <cell r="CB717" t="str">
            <v>=</v>
          </cell>
          <cell r="CC717" t="str">
            <v>=</v>
          </cell>
          <cell r="CD717" t="str">
            <v>=</v>
          </cell>
          <cell r="CE717" t="str">
            <v>=</v>
          </cell>
          <cell r="CF717" t="str">
            <v>=</v>
          </cell>
          <cell r="CG717" t="str">
            <v>=</v>
          </cell>
          <cell r="CH717" t="str">
            <v>=</v>
          </cell>
          <cell r="CI717" t="str">
            <v>=</v>
          </cell>
          <cell r="CJ717" t="str">
            <v>=</v>
          </cell>
          <cell r="CK717" t="str">
            <v>=</v>
          </cell>
          <cell r="CL717" t="str">
            <v>=</v>
          </cell>
          <cell r="CM717" t="str">
            <v>=</v>
          </cell>
          <cell r="CN717" t="str">
            <v>=</v>
          </cell>
          <cell r="CO717" t="str">
            <v>=</v>
          </cell>
          <cell r="CP717" t="str">
            <v>=</v>
          </cell>
          <cell r="CQ717" t="str">
            <v>=</v>
          </cell>
          <cell r="CR717" t="str">
            <v>=</v>
          </cell>
          <cell r="CS717" t="str">
            <v>=</v>
          </cell>
          <cell r="CT717" t="str">
            <v>=</v>
          </cell>
          <cell r="CU717" t="str">
            <v>=</v>
          </cell>
          <cell r="CV717" t="str">
            <v>=</v>
          </cell>
          <cell r="CW717" t="str">
            <v>=</v>
          </cell>
          <cell r="CX717" t="str">
            <v>=</v>
          </cell>
          <cell r="CY717" t="str">
            <v>=</v>
          </cell>
          <cell r="CZ717" t="str">
            <v>=</v>
          </cell>
          <cell r="DA717" t="str">
            <v>=</v>
          </cell>
          <cell r="DB717" t="str">
            <v>=</v>
          </cell>
          <cell r="DC717" t="str">
            <v>=</v>
          </cell>
          <cell r="DD717" t="str">
            <v>=</v>
          </cell>
          <cell r="DE717" t="str">
            <v>=</v>
          </cell>
          <cell r="DF717" t="str">
            <v>=</v>
          </cell>
          <cell r="DG717" t="str">
            <v>=</v>
          </cell>
          <cell r="DH717" t="str">
            <v>=</v>
          </cell>
          <cell r="DI717" t="str">
            <v>=</v>
          </cell>
          <cell r="DJ717" t="str">
            <v>=</v>
          </cell>
          <cell r="DK717" t="str">
            <v>=</v>
          </cell>
          <cell r="DL717" t="str">
            <v>=</v>
          </cell>
          <cell r="DM717" t="str">
            <v>=</v>
          </cell>
          <cell r="DN717" t="str">
            <v>=</v>
          </cell>
          <cell r="DO717" t="str">
            <v>=</v>
          </cell>
          <cell r="DP717" t="str">
            <v>=</v>
          </cell>
          <cell r="DQ717" t="str">
            <v>=</v>
          </cell>
          <cell r="DR717" t="str">
            <v>=</v>
          </cell>
          <cell r="DS717" t="str">
            <v>=</v>
          </cell>
          <cell r="DT717" t="str">
            <v>=</v>
          </cell>
          <cell r="DU717" t="str">
            <v>=</v>
          </cell>
          <cell r="DV717" t="str">
            <v>=</v>
          </cell>
          <cell r="DW717" t="str">
            <v>=</v>
          </cell>
          <cell r="DX717" t="str">
            <v>=</v>
          </cell>
          <cell r="DY717" t="str">
            <v>=</v>
          </cell>
          <cell r="DZ717" t="str">
            <v>=</v>
          </cell>
          <cell r="EA717" t="str">
            <v>=</v>
          </cell>
          <cell r="EB717" t="str">
            <v>=</v>
          </cell>
          <cell r="EC717" t="str">
            <v>=</v>
          </cell>
          <cell r="ED717" t="str">
            <v>=</v>
          </cell>
        </row>
        <row r="718">
          <cell r="F718" t="str">
            <v/>
          </cell>
          <cell r="G718" t="str">
            <v/>
          </cell>
          <cell r="H718" t="str">
            <v/>
          </cell>
          <cell r="I718" t="str">
            <v/>
          </cell>
          <cell r="J718" t="str">
            <v/>
          </cell>
          <cell r="K718" t="str">
            <v/>
          </cell>
          <cell r="L718" t="str">
            <v/>
          </cell>
          <cell r="M718" t="str">
            <v/>
          </cell>
          <cell r="N718" t="str">
            <v/>
          </cell>
          <cell r="O718" t="str">
            <v/>
          </cell>
          <cell r="P718" t="str">
            <v/>
          </cell>
          <cell r="Q718" t="str">
            <v/>
          </cell>
          <cell r="R718" t="str">
            <v/>
          </cell>
          <cell r="S718" t="str">
            <v/>
          </cell>
          <cell r="T718" t="str">
            <v/>
          </cell>
          <cell r="U718" t="str">
            <v/>
          </cell>
          <cell r="V718" t="str">
            <v/>
          </cell>
          <cell r="W718" t="str">
            <v/>
          </cell>
          <cell r="X718" t="str">
            <v/>
          </cell>
          <cell r="Y718" t="str">
            <v/>
          </cell>
          <cell r="Z718" t="str">
            <v/>
          </cell>
          <cell r="AA718" t="str">
            <v/>
          </cell>
          <cell r="AB718" t="str">
            <v/>
          </cell>
          <cell r="AC718" t="str">
            <v/>
          </cell>
          <cell r="AD718" t="str">
            <v/>
          </cell>
          <cell r="AE718" t="str">
            <v/>
          </cell>
          <cell r="AF718" t="str">
            <v/>
          </cell>
          <cell r="AG718" t="str">
            <v/>
          </cell>
          <cell r="AH718" t="str">
            <v/>
          </cell>
          <cell r="AI718" t="str">
            <v/>
          </cell>
          <cell r="AJ718" t="str">
            <v/>
          </cell>
          <cell r="AK718" t="str">
            <v/>
          </cell>
          <cell r="AL718" t="str">
            <v/>
          </cell>
          <cell r="AM718" t="str">
            <v/>
          </cell>
          <cell r="AN718" t="str">
            <v/>
          </cell>
          <cell r="AO718" t="str">
            <v/>
          </cell>
          <cell r="AP718" t="str">
            <v/>
          </cell>
          <cell r="AQ718" t="str">
            <v/>
          </cell>
          <cell r="AR718" t="str">
            <v/>
          </cell>
          <cell r="AS718" t="str">
            <v/>
          </cell>
          <cell r="AT718" t="str">
            <v/>
          </cell>
          <cell r="AU718" t="str">
            <v/>
          </cell>
          <cell r="AV718" t="str">
            <v/>
          </cell>
          <cell r="AW718" t="str">
            <v/>
          </cell>
          <cell r="AX718" t="str">
            <v/>
          </cell>
          <cell r="AY718" t="str">
            <v/>
          </cell>
          <cell r="AZ718" t="str">
            <v/>
          </cell>
          <cell r="BA718" t="str">
            <v/>
          </cell>
          <cell r="BB718" t="str">
            <v/>
          </cell>
          <cell r="BC718" t="str">
            <v/>
          </cell>
          <cell r="BD718" t="str">
            <v/>
          </cell>
          <cell r="BE718" t="str">
            <v/>
          </cell>
          <cell r="BF718" t="str">
            <v/>
          </cell>
          <cell r="BG718" t="str">
            <v/>
          </cell>
          <cell r="BH718" t="str">
            <v/>
          </cell>
          <cell r="BI718" t="str">
            <v/>
          </cell>
          <cell r="BJ718" t="str">
            <v/>
          </cell>
          <cell r="BK718" t="str">
            <v/>
          </cell>
          <cell r="BL718" t="str">
            <v/>
          </cell>
          <cell r="BM718" t="str">
            <v/>
          </cell>
          <cell r="BN718" t="str">
            <v/>
          </cell>
          <cell r="BO718" t="str">
            <v/>
          </cell>
          <cell r="BP718" t="str">
            <v/>
          </cell>
          <cell r="BQ718" t="str">
            <v/>
          </cell>
          <cell r="BR718" t="str">
            <v/>
          </cell>
          <cell r="BS718" t="str">
            <v/>
          </cell>
          <cell r="BT718" t="str">
            <v/>
          </cell>
          <cell r="BU718" t="str">
            <v/>
          </cell>
          <cell r="BV718" t="str">
            <v/>
          </cell>
          <cell r="BW718" t="str">
            <v/>
          </cell>
          <cell r="BX718" t="str">
            <v/>
          </cell>
          <cell r="BY718" t="str">
            <v/>
          </cell>
          <cell r="BZ718" t="str">
            <v/>
          </cell>
          <cell r="CA718" t="str">
            <v/>
          </cell>
          <cell r="CB718" t="str">
            <v/>
          </cell>
          <cell r="CC718" t="str">
            <v/>
          </cell>
          <cell r="CD718" t="str">
            <v/>
          </cell>
          <cell r="CE718" t="str">
            <v/>
          </cell>
          <cell r="CF718" t="str">
            <v/>
          </cell>
          <cell r="CG718" t="str">
            <v/>
          </cell>
          <cell r="CH718" t="str">
            <v/>
          </cell>
          <cell r="CI718" t="str">
            <v/>
          </cell>
          <cell r="CJ718" t="str">
            <v/>
          </cell>
          <cell r="CK718" t="str">
            <v/>
          </cell>
          <cell r="CL718" t="str">
            <v/>
          </cell>
          <cell r="CM718" t="str">
            <v/>
          </cell>
          <cell r="CN718" t="str">
            <v/>
          </cell>
          <cell r="CO718" t="str">
            <v/>
          </cell>
          <cell r="CP718" t="str">
            <v/>
          </cell>
          <cell r="CQ718" t="str">
            <v/>
          </cell>
          <cell r="CR718" t="str">
            <v/>
          </cell>
          <cell r="CS718" t="str">
            <v/>
          </cell>
          <cell r="CT718" t="str">
            <v/>
          </cell>
          <cell r="CU718" t="str">
            <v/>
          </cell>
          <cell r="CV718" t="str">
            <v/>
          </cell>
          <cell r="CW718" t="str">
            <v/>
          </cell>
          <cell r="CX718" t="str">
            <v/>
          </cell>
          <cell r="CY718" t="str">
            <v/>
          </cell>
          <cell r="CZ718" t="str">
            <v/>
          </cell>
          <cell r="DA718" t="str">
            <v/>
          </cell>
          <cell r="DB718" t="str">
            <v/>
          </cell>
          <cell r="DC718" t="str">
            <v/>
          </cell>
          <cell r="DD718" t="str">
            <v/>
          </cell>
          <cell r="DE718" t="str">
            <v/>
          </cell>
          <cell r="DF718" t="str">
            <v/>
          </cell>
          <cell r="DG718" t="str">
            <v/>
          </cell>
          <cell r="DH718" t="str">
            <v/>
          </cell>
          <cell r="DI718" t="str">
            <v/>
          </cell>
          <cell r="DJ718" t="str">
            <v/>
          </cell>
          <cell r="DK718" t="str">
            <v/>
          </cell>
          <cell r="DL718" t="str">
            <v/>
          </cell>
          <cell r="DM718" t="str">
            <v/>
          </cell>
          <cell r="DN718" t="str">
            <v/>
          </cell>
          <cell r="DO718" t="str">
            <v/>
          </cell>
          <cell r="DP718" t="str">
            <v/>
          </cell>
          <cell r="DQ718" t="str">
            <v/>
          </cell>
          <cell r="DR718" t="str">
            <v/>
          </cell>
          <cell r="DS718" t="str">
            <v/>
          </cell>
          <cell r="DT718" t="str">
            <v/>
          </cell>
          <cell r="DU718" t="str">
            <v/>
          </cell>
          <cell r="DV718" t="str">
            <v/>
          </cell>
          <cell r="DW718" t="str">
            <v/>
          </cell>
          <cell r="DX718" t="str">
            <v/>
          </cell>
          <cell r="DY718" t="str">
            <v/>
          </cell>
          <cell r="DZ718" t="str">
            <v/>
          </cell>
          <cell r="EA718" t="str">
            <v/>
          </cell>
          <cell r="EB718" t="str">
            <v/>
          </cell>
          <cell r="EC718" t="str">
            <v/>
          </cell>
          <cell r="ED718" t="str">
            <v/>
          </cell>
        </row>
        <row r="719">
          <cell r="F719" t="str">
            <v/>
          </cell>
          <cell r="G719" t="str">
            <v/>
          </cell>
          <cell r="H719" t="str">
            <v/>
          </cell>
          <cell r="I719" t="str">
            <v/>
          </cell>
          <cell r="J719" t="str">
            <v/>
          </cell>
          <cell r="K719" t="str">
            <v/>
          </cell>
          <cell r="L719" t="str">
            <v/>
          </cell>
          <cell r="M719" t="str">
            <v/>
          </cell>
          <cell r="N719" t="str">
            <v/>
          </cell>
          <cell r="O719" t="str">
            <v/>
          </cell>
          <cell r="P719" t="str">
            <v/>
          </cell>
          <cell r="Q719" t="str">
            <v/>
          </cell>
          <cell r="R719" t="str">
            <v/>
          </cell>
          <cell r="S719" t="str">
            <v/>
          </cell>
          <cell r="T719" t="str">
            <v/>
          </cell>
          <cell r="U719" t="str">
            <v/>
          </cell>
          <cell r="V719" t="str">
            <v/>
          </cell>
          <cell r="W719" t="str">
            <v/>
          </cell>
          <cell r="X719" t="str">
            <v/>
          </cell>
          <cell r="Y719" t="str">
            <v/>
          </cell>
          <cell r="Z719" t="str">
            <v/>
          </cell>
          <cell r="AA719" t="str">
            <v/>
          </cell>
          <cell r="AB719" t="str">
            <v/>
          </cell>
          <cell r="AC719" t="str">
            <v/>
          </cell>
          <cell r="AD719" t="str">
            <v/>
          </cell>
          <cell r="AE719" t="str">
            <v/>
          </cell>
          <cell r="AF719" t="str">
            <v/>
          </cell>
          <cell r="AG719" t="str">
            <v/>
          </cell>
          <cell r="AH719" t="str">
            <v/>
          </cell>
          <cell r="AI719" t="str">
            <v/>
          </cell>
          <cell r="AJ719" t="str">
            <v/>
          </cell>
          <cell r="AK719" t="str">
            <v/>
          </cell>
          <cell r="AL719" t="str">
            <v/>
          </cell>
          <cell r="AM719" t="str">
            <v/>
          </cell>
          <cell r="AN719" t="str">
            <v/>
          </cell>
          <cell r="AO719" t="str">
            <v/>
          </cell>
          <cell r="AP719" t="str">
            <v/>
          </cell>
          <cell r="AQ719" t="str">
            <v/>
          </cell>
          <cell r="AR719" t="str">
            <v/>
          </cell>
          <cell r="AS719" t="str">
            <v/>
          </cell>
          <cell r="AT719" t="str">
            <v/>
          </cell>
          <cell r="AU719" t="str">
            <v/>
          </cell>
          <cell r="AV719" t="str">
            <v/>
          </cell>
          <cell r="AW719" t="str">
            <v/>
          </cell>
          <cell r="AX719" t="str">
            <v/>
          </cell>
          <cell r="AY719" t="str">
            <v/>
          </cell>
          <cell r="AZ719" t="str">
            <v/>
          </cell>
          <cell r="BA719" t="str">
            <v/>
          </cell>
          <cell r="BB719" t="str">
            <v/>
          </cell>
          <cell r="BC719" t="str">
            <v/>
          </cell>
          <cell r="BD719" t="str">
            <v/>
          </cell>
          <cell r="BE719" t="str">
            <v/>
          </cell>
          <cell r="BF719" t="str">
            <v/>
          </cell>
          <cell r="BG719" t="str">
            <v/>
          </cell>
          <cell r="BH719" t="str">
            <v/>
          </cell>
          <cell r="BI719" t="str">
            <v/>
          </cell>
          <cell r="BJ719" t="str">
            <v/>
          </cell>
          <cell r="BK719" t="str">
            <v/>
          </cell>
          <cell r="BL719" t="str">
            <v/>
          </cell>
          <cell r="BM719" t="str">
            <v/>
          </cell>
          <cell r="BN719" t="str">
            <v/>
          </cell>
          <cell r="BO719" t="str">
            <v/>
          </cell>
          <cell r="BP719" t="str">
            <v/>
          </cell>
          <cell r="BQ719" t="str">
            <v/>
          </cell>
          <cell r="BR719" t="str">
            <v/>
          </cell>
          <cell r="BS719" t="str">
            <v/>
          </cell>
          <cell r="BT719" t="str">
            <v/>
          </cell>
          <cell r="BU719" t="str">
            <v/>
          </cell>
          <cell r="BV719" t="str">
            <v/>
          </cell>
          <cell r="BW719" t="str">
            <v/>
          </cell>
          <cell r="BX719" t="str">
            <v/>
          </cell>
          <cell r="BY719" t="str">
            <v/>
          </cell>
          <cell r="BZ719" t="str">
            <v/>
          </cell>
          <cell r="CA719" t="str">
            <v/>
          </cell>
          <cell r="CB719" t="str">
            <v/>
          </cell>
          <cell r="CC719" t="str">
            <v/>
          </cell>
          <cell r="CD719" t="str">
            <v/>
          </cell>
          <cell r="CE719" t="str">
            <v/>
          </cell>
          <cell r="CF719" t="str">
            <v/>
          </cell>
          <cell r="CG719" t="str">
            <v/>
          </cell>
          <cell r="CH719" t="str">
            <v/>
          </cell>
          <cell r="CI719" t="str">
            <v/>
          </cell>
          <cell r="CJ719" t="str">
            <v/>
          </cell>
          <cell r="CK719" t="str">
            <v/>
          </cell>
          <cell r="CL719" t="str">
            <v/>
          </cell>
          <cell r="CM719" t="str">
            <v/>
          </cell>
          <cell r="CN719" t="str">
            <v/>
          </cell>
          <cell r="CO719" t="str">
            <v/>
          </cell>
          <cell r="CP719" t="str">
            <v/>
          </cell>
          <cell r="CQ719" t="str">
            <v/>
          </cell>
          <cell r="CR719" t="str">
            <v/>
          </cell>
          <cell r="CS719" t="str">
            <v/>
          </cell>
          <cell r="CT719" t="str">
            <v/>
          </cell>
          <cell r="CU719" t="str">
            <v/>
          </cell>
          <cell r="CV719" t="str">
            <v/>
          </cell>
          <cell r="CW719" t="str">
            <v/>
          </cell>
          <cell r="CX719" t="str">
            <v/>
          </cell>
          <cell r="CY719" t="str">
            <v/>
          </cell>
          <cell r="CZ719" t="str">
            <v/>
          </cell>
          <cell r="DA719" t="str">
            <v/>
          </cell>
          <cell r="DB719" t="str">
            <v/>
          </cell>
          <cell r="DC719" t="str">
            <v/>
          </cell>
          <cell r="DD719" t="str">
            <v/>
          </cell>
          <cell r="DE719" t="str">
            <v/>
          </cell>
          <cell r="DF719" t="str">
            <v/>
          </cell>
          <cell r="DG719" t="str">
            <v/>
          </cell>
          <cell r="DH719" t="str">
            <v/>
          </cell>
          <cell r="DI719" t="str">
            <v/>
          </cell>
          <cell r="DJ719" t="str">
            <v/>
          </cell>
          <cell r="DK719" t="str">
            <v/>
          </cell>
          <cell r="DL719" t="str">
            <v/>
          </cell>
          <cell r="DM719" t="str">
            <v/>
          </cell>
          <cell r="DN719" t="str">
            <v/>
          </cell>
          <cell r="DO719" t="str">
            <v/>
          </cell>
          <cell r="DP719" t="str">
            <v/>
          </cell>
          <cell r="DQ719" t="str">
            <v/>
          </cell>
          <cell r="DR719" t="str">
            <v/>
          </cell>
          <cell r="DS719" t="str">
            <v/>
          </cell>
          <cell r="DT719" t="str">
            <v/>
          </cell>
          <cell r="DU719" t="str">
            <v/>
          </cell>
          <cell r="DV719" t="str">
            <v/>
          </cell>
          <cell r="DW719" t="str">
            <v/>
          </cell>
          <cell r="DX719" t="str">
            <v/>
          </cell>
          <cell r="DY719" t="str">
            <v/>
          </cell>
          <cell r="DZ719" t="str">
            <v/>
          </cell>
          <cell r="EA719" t="str">
            <v/>
          </cell>
          <cell r="EB719" t="str">
            <v/>
          </cell>
          <cell r="EC719" t="str">
            <v/>
          </cell>
          <cell r="ED719" t="str">
            <v/>
          </cell>
        </row>
        <row r="720">
          <cell r="J720" t="str">
            <v>"The Rack"</v>
          </cell>
          <cell r="W720" t="str">
            <v>"The Rack"</v>
          </cell>
          <cell r="AJ720" t="str">
            <v>"The Rack"</v>
          </cell>
          <cell r="AW720" t="str">
            <v>"The Rack"</v>
          </cell>
          <cell r="BJ720" t="str">
            <v>"The Rack"</v>
          </cell>
          <cell r="BW720" t="str">
            <v>"The Rack"</v>
          </cell>
          <cell r="CJ720" t="str">
            <v>"The Rack"</v>
          </cell>
          <cell r="CW720" t="str">
            <v>"The Rack"</v>
          </cell>
          <cell r="DJ720" t="str">
            <v>"The Rack"</v>
          </cell>
          <cell r="DW720" t="str">
            <v>"The Rack"</v>
          </cell>
        </row>
        <row r="723"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  <cell r="BZ723">
            <v>0</v>
          </cell>
          <cell r="CA723">
            <v>0</v>
          </cell>
          <cell r="CB723">
            <v>0</v>
          </cell>
          <cell r="CC723">
            <v>0</v>
          </cell>
          <cell r="CD723">
            <v>0</v>
          </cell>
          <cell r="CE723">
            <v>0</v>
          </cell>
          <cell r="CF723">
            <v>0</v>
          </cell>
          <cell r="CG723">
            <v>0</v>
          </cell>
          <cell r="CH723">
            <v>0</v>
          </cell>
          <cell r="CI723">
            <v>0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P723">
            <v>0</v>
          </cell>
          <cell r="CQ723">
            <v>0</v>
          </cell>
          <cell r="CR723">
            <v>0</v>
          </cell>
          <cell r="CS723">
            <v>0</v>
          </cell>
          <cell r="CT723">
            <v>0</v>
          </cell>
          <cell r="CU723">
            <v>0</v>
          </cell>
          <cell r="CV723">
            <v>0</v>
          </cell>
          <cell r="CW723">
            <v>0</v>
          </cell>
          <cell r="CX723">
            <v>0</v>
          </cell>
          <cell r="CY723">
            <v>0</v>
          </cell>
          <cell r="CZ723">
            <v>0</v>
          </cell>
          <cell r="DA723">
            <v>0</v>
          </cell>
          <cell r="DB723">
            <v>0</v>
          </cell>
          <cell r="DC723">
            <v>0</v>
          </cell>
          <cell r="DD723">
            <v>0</v>
          </cell>
          <cell r="DE723">
            <v>0</v>
          </cell>
          <cell r="DF723">
            <v>0</v>
          </cell>
          <cell r="DG723">
            <v>0</v>
          </cell>
          <cell r="DH723">
            <v>0</v>
          </cell>
          <cell r="DI723">
            <v>0</v>
          </cell>
          <cell r="DJ723">
            <v>0</v>
          </cell>
          <cell r="DK723">
            <v>0</v>
          </cell>
          <cell r="DL723">
            <v>0</v>
          </cell>
          <cell r="DM723">
            <v>0</v>
          </cell>
          <cell r="DN723">
            <v>0</v>
          </cell>
          <cell r="DO723">
            <v>0</v>
          </cell>
          <cell r="DP723">
            <v>0</v>
          </cell>
          <cell r="DQ723">
            <v>0</v>
          </cell>
          <cell r="DR723">
            <v>0</v>
          </cell>
          <cell r="DS723">
            <v>0</v>
          </cell>
          <cell r="DT723">
            <v>0</v>
          </cell>
          <cell r="DU723">
            <v>0</v>
          </cell>
          <cell r="DV723">
            <v>0</v>
          </cell>
          <cell r="DW723">
            <v>0</v>
          </cell>
          <cell r="DX723">
            <v>0</v>
          </cell>
          <cell r="DY723">
            <v>0</v>
          </cell>
          <cell r="DZ723">
            <v>0</v>
          </cell>
          <cell r="EA723">
            <v>0</v>
          </cell>
          <cell r="EB723">
            <v>0</v>
          </cell>
          <cell r="EC723">
            <v>0</v>
          </cell>
          <cell r="ED723">
            <v>0</v>
          </cell>
        </row>
        <row r="724"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  <cell r="BZ724">
            <v>0</v>
          </cell>
          <cell r="CA724">
            <v>0</v>
          </cell>
          <cell r="CB724">
            <v>0</v>
          </cell>
          <cell r="CC724">
            <v>0</v>
          </cell>
          <cell r="CD724">
            <v>0</v>
          </cell>
          <cell r="CE724">
            <v>0</v>
          </cell>
          <cell r="CF724">
            <v>0</v>
          </cell>
          <cell r="CG724">
            <v>0</v>
          </cell>
          <cell r="CH724">
            <v>0</v>
          </cell>
          <cell r="CI724">
            <v>0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P724">
            <v>0</v>
          </cell>
          <cell r="CQ724">
            <v>0</v>
          </cell>
          <cell r="CR724">
            <v>0</v>
          </cell>
          <cell r="CS724">
            <v>0</v>
          </cell>
          <cell r="CT724">
            <v>0</v>
          </cell>
          <cell r="CU724">
            <v>0</v>
          </cell>
          <cell r="CV724">
            <v>0</v>
          </cell>
          <cell r="CW724">
            <v>0</v>
          </cell>
          <cell r="CX724">
            <v>0</v>
          </cell>
          <cell r="CY724">
            <v>0</v>
          </cell>
          <cell r="CZ724">
            <v>0</v>
          </cell>
          <cell r="DA724">
            <v>0</v>
          </cell>
          <cell r="DB724">
            <v>0</v>
          </cell>
          <cell r="DC724">
            <v>0</v>
          </cell>
          <cell r="DD724">
            <v>0</v>
          </cell>
          <cell r="DE724">
            <v>0</v>
          </cell>
          <cell r="DF724">
            <v>0</v>
          </cell>
          <cell r="DG724">
            <v>0</v>
          </cell>
          <cell r="DH724">
            <v>0</v>
          </cell>
          <cell r="DI724">
            <v>0</v>
          </cell>
          <cell r="DJ724">
            <v>0</v>
          </cell>
          <cell r="DK724">
            <v>0</v>
          </cell>
          <cell r="DL724">
            <v>0</v>
          </cell>
          <cell r="DM724">
            <v>0</v>
          </cell>
          <cell r="DN724">
            <v>0</v>
          </cell>
          <cell r="DO724">
            <v>0</v>
          </cell>
          <cell r="DP724">
            <v>0</v>
          </cell>
          <cell r="DQ724">
            <v>0</v>
          </cell>
          <cell r="DR724">
            <v>0</v>
          </cell>
          <cell r="DS724">
            <v>0</v>
          </cell>
          <cell r="DT724">
            <v>0</v>
          </cell>
          <cell r="DU724">
            <v>0</v>
          </cell>
          <cell r="DV724">
            <v>0</v>
          </cell>
          <cell r="DW724">
            <v>0</v>
          </cell>
          <cell r="DX724">
            <v>0</v>
          </cell>
          <cell r="DY724">
            <v>0</v>
          </cell>
          <cell r="DZ724">
            <v>0</v>
          </cell>
          <cell r="EA724">
            <v>0</v>
          </cell>
          <cell r="EB724">
            <v>0</v>
          </cell>
          <cell r="EC724">
            <v>0</v>
          </cell>
          <cell r="ED724">
            <v>0</v>
          </cell>
        </row>
        <row r="725"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  <cell r="BZ725">
            <v>0</v>
          </cell>
          <cell r="CA725">
            <v>0</v>
          </cell>
          <cell r="CB725">
            <v>0</v>
          </cell>
          <cell r="CC725">
            <v>0</v>
          </cell>
          <cell r="CD725">
            <v>0</v>
          </cell>
          <cell r="CE725">
            <v>0</v>
          </cell>
          <cell r="CF725">
            <v>0</v>
          </cell>
          <cell r="CG725">
            <v>0</v>
          </cell>
          <cell r="CH725">
            <v>0</v>
          </cell>
          <cell r="CI725">
            <v>0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P725">
            <v>0</v>
          </cell>
          <cell r="CQ725">
            <v>0</v>
          </cell>
          <cell r="CR725">
            <v>0</v>
          </cell>
          <cell r="CS725">
            <v>0</v>
          </cell>
          <cell r="CT725">
            <v>0</v>
          </cell>
          <cell r="CU725">
            <v>0</v>
          </cell>
          <cell r="CV725">
            <v>0</v>
          </cell>
          <cell r="CW725">
            <v>0</v>
          </cell>
          <cell r="CX725">
            <v>0</v>
          </cell>
          <cell r="CY725">
            <v>0</v>
          </cell>
          <cell r="CZ725">
            <v>0</v>
          </cell>
          <cell r="DA725">
            <v>0</v>
          </cell>
          <cell r="DB725">
            <v>0</v>
          </cell>
          <cell r="DC725">
            <v>0</v>
          </cell>
          <cell r="DD725">
            <v>0</v>
          </cell>
          <cell r="DE725">
            <v>0</v>
          </cell>
          <cell r="DF725">
            <v>0</v>
          </cell>
          <cell r="DG725">
            <v>0</v>
          </cell>
          <cell r="DH725">
            <v>0</v>
          </cell>
          <cell r="DI725">
            <v>0</v>
          </cell>
          <cell r="DJ725">
            <v>0</v>
          </cell>
          <cell r="DK725">
            <v>0</v>
          </cell>
          <cell r="DL725">
            <v>0</v>
          </cell>
          <cell r="DM725">
            <v>0</v>
          </cell>
          <cell r="DN725">
            <v>0</v>
          </cell>
          <cell r="DO725">
            <v>0</v>
          </cell>
          <cell r="DP725">
            <v>0</v>
          </cell>
          <cell r="DQ725">
            <v>0</v>
          </cell>
          <cell r="DR725">
            <v>0</v>
          </cell>
          <cell r="DS725">
            <v>0</v>
          </cell>
          <cell r="DT725">
            <v>0</v>
          </cell>
          <cell r="DU725">
            <v>0</v>
          </cell>
          <cell r="DV725">
            <v>0</v>
          </cell>
          <cell r="DW725">
            <v>0</v>
          </cell>
          <cell r="DX725">
            <v>0</v>
          </cell>
          <cell r="DY725">
            <v>0</v>
          </cell>
          <cell r="DZ725">
            <v>0</v>
          </cell>
          <cell r="EA725">
            <v>0</v>
          </cell>
          <cell r="EB725">
            <v>0</v>
          </cell>
          <cell r="EC725">
            <v>0</v>
          </cell>
          <cell r="ED725">
            <v>0</v>
          </cell>
        </row>
        <row r="726"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  <cell r="BZ726">
            <v>0</v>
          </cell>
          <cell r="CA726">
            <v>0</v>
          </cell>
          <cell r="CB726">
            <v>0</v>
          </cell>
          <cell r="CC726">
            <v>0</v>
          </cell>
          <cell r="CD726">
            <v>0</v>
          </cell>
          <cell r="CE726">
            <v>0</v>
          </cell>
          <cell r="CF726">
            <v>0</v>
          </cell>
          <cell r="CG726">
            <v>0</v>
          </cell>
          <cell r="CH726">
            <v>0</v>
          </cell>
          <cell r="CI726">
            <v>0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0</v>
          </cell>
          <cell r="CO726">
            <v>0</v>
          </cell>
          <cell r="CP726">
            <v>0</v>
          </cell>
          <cell r="CQ726">
            <v>0</v>
          </cell>
          <cell r="CR726">
            <v>0</v>
          </cell>
          <cell r="CS726">
            <v>0</v>
          </cell>
          <cell r="CT726">
            <v>0</v>
          </cell>
          <cell r="CU726">
            <v>0</v>
          </cell>
          <cell r="CV726">
            <v>0</v>
          </cell>
          <cell r="CW726">
            <v>0</v>
          </cell>
          <cell r="CX726">
            <v>0</v>
          </cell>
          <cell r="CY726">
            <v>0</v>
          </cell>
          <cell r="CZ726">
            <v>0</v>
          </cell>
          <cell r="DA726">
            <v>0</v>
          </cell>
          <cell r="DB726">
            <v>0</v>
          </cell>
          <cell r="DC726">
            <v>0</v>
          </cell>
          <cell r="DD726">
            <v>0</v>
          </cell>
          <cell r="DE726">
            <v>0</v>
          </cell>
          <cell r="DF726">
            <v>0</v>
          </cell>
          <cell r="DG726">
            <v>0</v>
          </cell>
          <cell r="DH726">
            <v>0</v>
          </cell>
          <cell r="DI726">
            <v>0</v>
          </cell>
          <cell r="DJ726">
            <v>0</v>
          </cell>
          <cell r="DK726">
            <v>0</v>
          </cell>
          <cell r="DL726">
            <v>0</v>
          </cell>
          <cell r="DM726">
            <v>0</v>
          </cell>
          <cell r="DN726">
            <v>0</v>
          </cell>
          <cell r="DO726">
            <v>0</v>
          </cell>
          <cell r="DP726">
            <v>0</v>
          </cell>
          <cell r="DQ726">
            <v>0</v>
          </cell>
          <cell r="DR726">
            <v>0</v>
          </cell>
          <cell r="DS726">
            <v>0</v>
          </cell>
          <cell r="DT726">
            <v>0</v>
          </cell>
          <cell r="DU726">
            <v>0</v>
          </cell>
          <cell r="DV726">
            <v>0</v>
          </cell>
          <cell r="DW726">
            <v>0</v>
          </cell>
          <cell r="DX726">
            <v>0</v>
          </cell>
          <cell r="DY726">
            <v>0</v>
          </cell>
          <cell r="DZ726">
            <v>0</v>
          </cell>
          <cell r="EA726">
            <v>0</v>
          </cell>
          <cell r="EB726">
            <v>0</v>
          </cell>
          <cell r="EC726">
            <v>0</v>
          </cell>
          <cell r="ED726">
            <v>0</v>
          </cell>
        </row>
        <row r="727">
          <cell r="F727">
            <v>-291.21000000007916</v>
          </cell>
          <cell r="G727">
            <v>12.879999999946449</v>
          </cell>
          <cell r="H727">
            <v>-13.510000000009313</v>
          </cell>
          <cell r="I727">
            <v>17.71999999997206</v>
          </cell>
          <cell r="J727">
            <v>-240.92999999999302</v>
          </cell>
          <cell r="K727">
            <v>-51.96999999997206</v>
          </cell>
          <cell r="L727">
            <v>-51.310000000055879</v>
          </cell>
          <cell r="M727">
            <v>-38.410000000032596</v>
          </cell>
          <cell r="N727">
            <v>-69.319999999948777</v>
          </cell>
          <cell r="O727">
            <v>-5.3919999999925494</v>
          </cell>
          <cell r="P727">
            <v>-14.320000000065193</v>
          </cell>
          <cell r="Q727">
            <v>-109.32999999995809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  <cell r="BZ727">
            <v>0</v>
          </cell>
          <cell r="CA727">
            <v>0</v>
          </cell>
          <cell r="CB727">
            <v>0</v>
          </cell>
          <cell r="CC727">
            <v>0</v>
          </cell>
          <cell r="CD727">
            <v>0</v>
          </cell>
          <cell r="CE727">
            <v>0</v>
          </cell>
          <cell r="CF727">
            <v>0</v>
          </cell>
          <cell r="CG727">
            <v>0</v>
          </cell>
          <cell r="CH727">
            <v>0</v>
          </cell>
          <cell r="CI727">
            <v>0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P727">
            <v>0</v>
          </cell>
          <cell r="CQ727">
            <v>0</v>
          </cell>
          <cell r="CR727">
            <v>0</v>
          </cell>
          <cell r="CS727">
            <v>0</v>
          </cell>
          <cell r="CT727">
            <v>0</v>
          </cell>
          <cell r="CU727">
            <v>0</v>
          </cell>
          <cell r="CV727">
            <v>0</v>
          </cell>
          <cell r="CW727">
            <v>0</v>
          </cell>
          <cell r="CX727">
            <v>0</v>
          </cell>
          <cell r="CY727">
            <v>0</v>
          </cell>
          <cell r="CZ727">
            <v>0</v>
          </cell>
          <cell r="DA727">
            <v>0</v>
          </cell>
          <cell r="DB727">
            <v>0</v>
          </cell>
          <cell r="DC727">
            <v>0</v>
          </cell>
          <cell r="DD727">
            <v>0</v>
          </cell>
          <cell r="DE727">
            <v>0</v>
          </cell>
          <cell r="DF727">
            <v>0</v>
          </cell>
          <cell r="DG727">
            <v>0</v>
          </cell>
          <cell r="DH727">
            <v>0</v>
          </cell>
          <cell r="DI727">
            <v>0</v>
          </cell>
          <cell r="DJ727">
            <v>0</v>
          </cell>
          <cell r="DK727">
            <v>0</v>
          </cell>
          <cell r="DL727">
            <v>0</v>
          </cell>
          <cell r="DM727">
            <v>0</v>
          </cell>
          <cell r="DN727">
            <v>0</v>
          </cell>
          <cell r="DO727">
            <v>0</v>
          </cell>
          <cell r="DP727">
            <v>0</v>
          </cell>
          <cell r="DQ727">
            <v>0</v>
          </cell>
          <cell r="DR727">
            <v>0</v>
          </cell>
          <cell r="DS727">
            <v>0</v>
          </cell>
          <cell r="DT727">
            <v>0</v>
          </cell>
          <cell r="DU727">
            <v>0</v>
          </cell>
          <cell r="DV727">
            <v>0</v>
          </cell>
          <cell r="DW727">
            <v>0</v>
          </cell>
          <cell r="DX727">
            <v>0</v>
          </cell>
          <cell r="DY727">
            <v>0</v>
          </cell>
          <cell r="DZ727">
            <v>0</v>
          </cell>
          <cell r="EA727">
            <v>0</v>
          </cell>
          <cell r="EB727">
            <v>0</v>
          </cell>
          <cell r="EC727">
            <v>0</v>
          </cell>
          <cell r="ED727">
            <v>0</v>
          </cell>
        </row>
        <row r="728">
          <cell r="F728">
            <v>-3440.2999999998137</v>
          </cell>
          <cell r="G728">
            <v>-724.39999999944121</v>
          </cell>
          <cell r="H728">
            <v>-1565.2000000011176</v>
          </cell>
          <cell r="I728">
            <v>-1343.8999999994412</v>
          </cell>
          <cell r="J728">
            <v>-3285.7000000001863</v>
          </cell>
          <cell r="K728">
            <v>-2656.2999999998137</v>
          </cell>
          <cell r="L728">
            <v>-2988.2000000001863</v>
          </cell>
          <cell r="M728">
            <v>27.400000000372529</v>
          </cell>
          <cell r="N728">
            <v>-4600.7999999998137</v>
          </cell>
          <cell r="O728">
            <v>-3465.5999999996275</v>
          </cell>
          <cell r="P728">
            <v>-1702.5</v>
          </cell>
          <cell r="Q728">
            <v>-429.5</v>
          </cell>
          <cell r="R728">
            <v>-27059.40000000596</v>
          </cell>
          <cell r="S728">
            <v>-2386.5</v>
          </cell>
          <cell r="T728">
            <v>-1571.0999999996275</v>
          </cell>
          <cell r="U728">
            <v>-1525.6000000005588</v>
          </cell>
          <cell r="V728">
            <v>-910.60000000055879</v>
          </cell>
          <cell r="W728">
            <v>-2112.5999999996275</v>
          </cell>
          <cell r="X728">
            <v>-4712</v>
          </cell>
          <cell r="Y728">
            <v>-2039.6000000014901</v>
          </cell>
          <cell r="Z728">
            <v>-2801.2999999998137</v>
          </cell>
          <cell r="AA728">
            <v>-4467.0999999996275</v>
          </cell>
          <cell r="AB728">
            <v>-1550</v>
          </cell>
          <cell r="AC728">
            <v>-1847.1000000005588</v>
          </cell>
          <cell r="AD728">
            <v>-1135.9000000003725</v>
          </cell>
          <cell r="AE728">
            <v>-23826.459999993443</v>
          </cell>
          <cell r="AF728">
            <v>-2396.0999999996275</v>
          </cell>
          <cell r="AG728">
            <v>-911.5</v>
          </cell>
          <cell r="AH728">
            <v>-1122.160000000149</v>
          </cell>
          <cell r="AI728">
            <v>-1453.5000000009313</v>
          </cell>
          <cell r="AJ728">
            <v>-2138.1999999992549</v>
          </cell>
          <cell r="AK728">
            <v>-3094.8999999994412</v>
          </cell>
          <cell r="AL728">
            <v>-1792.7999999998137</v>
          </cell>
          <cell r="AM728">
            <v>-2498.5999999996275</v>
          </cell>
          <cell r="AN728">
            <v>-3833</v>
          </cell>
          <cell r="AO728">
            <v>-942.90000000037253</v>
          </cell>
          <cell r="AP728">
            <v>-2161.2000000001863</v>
          </cell>
          <cell r="AQ728">
            <v>-1481.6000000005588</v>
          </cell>
          <cell r="AR728">
            <v>-27370.90000000596</v>
          </cell>
          <cell r="AS728">
            <v>-3117.2999999998137</v>
          </cell>
          <cell r="AT728">
            <v>-795.5</v>
          </cell>
          <cell r="AU728">
            <v>-467.20000000018626</v>
          </cell>
          <cell r="AV728">
            <v>-1198.2000000001863</v>
          </cell>
          <cell r="AW728">
            <v>-1333.2000000001863</v>
          </cell>
          <cell r="AX728">
            <v>-3236.4000000003725</v>
          </cell>
          <cell r="AY728">
            <v>-2617</v>
          </cell>
          <cell r="AZ728">
            <v>-2708.5999999986961</v>
          </cell>
          <cell r="BA728">
            <v>-6205.8999999994412</v>
          </cell>
          <cell r="BB728">
            <v>-2769.1000000005588</v>
          </cell>
          <cell r="BC728">
            <v>-1327.6000000005588</v>
          </cell>
          <cell r="BD728">
            <v>-1594.8999999994412</v>
          </cell>
          <cell r="BE728">
            <v>-26260.850000008941</v>
          </cell>
          <cell r="BF728">
            <v>-2198.7999999998137</v>
          </cell>
          <cell r="BG728">
            <v>-927.29999999981374</v>
          </cell>
          <cell r="BH728">
            <v>-1834.9499999992549</v>
          </cell>
          <cell r="BI728">
            <v>-467.79999999981374</v>
          </cell>
          <cell r="BJ728">
            <v>-2205.5</v>
          </cell>
          <cell r="BK728">
            <v>-4660.9000000003725</v>
          </cell>
          <cell r="BL728">
            <v>-2172.8000000007451</v>
          </cell>
          <cell r="BM728">
            <v>-2597.2999999998137</v>
          </cell>
          <cell r="BN728">
            <v>-4318.2000000001863</v>
          </cell>
          <cell r="BO728">
            <v>-2543.0999999996275</v>
          </cell>
          <cell r="BP728">
            <v>-1424.3000000007451</v>
          </cell>
          <cell r="BQ728">
            <v>-909.90000000037253</v>
          </cell>
          <cell r="BR728">
            <v>-31527.699999973178</v>
          </cell>
          <cell r="BS728">
            <v>-2074.6000000005588</v>
          </cell>
          <cell r="BT728">
            <v>-1814.2000000001863</v>
          </cell>
          <cell r="BU728">
            <v>-1088.4000000003725</v>
          </cell>
          <cell r="BV728">
            <v>-1137.4000000003725</v>
          </cell>
          <cell r="BW728">
            <v>-5188.1999999992549</v>
          </cell>
          <cell r="BX728">
            <v>-4845</v>
          </cell>
          <cell r="BY728">
            <v>-1788.8000000007451</v>
          </cell>
          <cell r="BZ728">
            <v>-2875.8999999994412</v>
          </cell>
          <cell r="CA728">
            <v>-5644.9000000003725</v>
          </cell>
          <cell r="CB728">
            <v>-3068.7999999998137</v>
          </cell>
          <cell r="CC728">
            <v>-1447.9000000003725</v>
          </cell>
          <cell r="CD728">
            <v>-553.60000000055879</v>
          </cell>
          <cell r="CE728">
            <v>-27362.75</v>
          </cell>
          <cell r="CF728">
            <v>-2163.2000000011176</v>
          </cell>
          <cell r="CG728">
            <v>-1750.5000000009313</v>
          </cell>
          <cell r="CH728">
            <v>-1985.4500000001863</v>
          </cell>
          <cell r="CI728">
            <v>-1180.3999999994412</v>
          </cell>
          <cell r="CJ728">
            <v>-2678.6000000005588</v>
          </cell>
          <cell r="CK728">
            <v>-4021.5999999996275</v>
          </cell>
          <cell r="CL728">
            <v>-1333.4000000003725</v>
          </cell>
          <cell r="CM728">
            <v>-1269.2000000011176</v>
          </cell>
          <cell r="CN728">
            <v>-4823.8999999994412</v>
          </cell>
          <cell r="CO728">
            <v>-2417.2000000001863</v>
          </cell>
          <cell r="CP728">
            <v>-2299.4000000003725</v>
          </cell>
          <cell r="CQ728">
            <v>-1439.9000000003725</v>
          </cell>
          <cell r="CR728">
            <v>-33222.399999991059</v>
          </cell>
          <cell r="CS728">
            <v>-3784.5999999996275</v>
          </cell>
          <cell r="CT728">
            <v>-1932.9999999990687</v>
          </cell>
          <cell r="CU728">
            <v>-722.40000000037253</v>
          </cell>
          <cell r="CV728">
            <v>-1657.4000000003725</v>
          </cell>
          <cell r="CW728">
            <v>-2231</v>
          </cell>
          <cell r="CX728">
            <v>-5815.4000000003725</v>
          </cell>
          <cell r="CY728">
            <v>-3750.2000000011176</v>
          </cell>
          <cell r="CZ728">
            <v>-2740.4000000003725</v>
          </cell>
          <cell r="DA728">
            <v>-4313.4000000003725</v>
          </cell>
          <cell r="DB728">
            <v>-2375.7999999998137</v>
          </cell>
          <cell r="DC728">
            <v>-1824.5</v>
          </cell>
          <cell r="DD728">
            <v>-2074.3000000007451</v>
          </cell>
          <cell r="DE728">
            <v>-29831.300000011921</v>
          </cell>
          <cell r="DF728">
            <v>-3632.3000000007451</v>
          </cell>
          <cell r="DG728">
            <v>-2694.7000000001863</v>
          </cell>
          <cell r="DH728">
            <v>-1534.2999999998137</v>
          </cell>
          <cell r="DI728">
            <v>-1208</v>
          </cell>
          <cell r="DJ728">
            <v>-749.20000000018626</v>
          </cell>
          <cell r="DK728">
            <v>-2844.6000000005588</v>
          </cell>
          <cell r="DL728">
            <v>-2787.2999999988824</v>
          </cell>
          <cell r="DM728">
            <v>-1973.5</v>
          </cell>
          <cell r="DN728">
            <v>-4747.5</v>
          </cell>
          <cell r="DO728">
            <v>-4122.3000000007451</v>
          </cell>
          <cell r="DP728">
            <v>-2459.8000000007451</v>
          </cell>
          <cell r="DQ728">
            <v>-1077.7999999988824</v>
          </cell>
          <cell r="DR728">
            <v>0</v>
          </cell>
          <cell r="DS728">
            <v>0</v>
          </cell>
          <cell r="DT728">
            <v>0</v>
          </cell>
          <cell r="DU728">
            <v>0</v>
          </cell>
          <cell r="DV728">
            <v>0</v>
          </cell>
          <cell r="DW728">
            <v>0</v>
          </cell>
          <cell r="DX728">
            <v>0</v>
          </cell>
          <cell r="DY728">
            <v>0</v>
          </cell>
          <cell r="DZ728">
            <v>0</v>
          </cell>
          <cell r="EA728">
            <v>0</v>
          </cell>
          <cell r="EB728">
            <v>0</v>
          </cell>
          <cell r="EC728">
            <v>0</v>
          </cell>
          <cell r="ED728">
            <v>0</v>
          </cell>
        </row>
        <row r="729">
          <cell r="F729">
            <v>-436.70000000018626</v>
          </cell>
          <cell r="G729">
            <v>-742.20000000018626</v>
          </cell>
          <cell r="H729">
            <v>-1821.6000000000931</v>
          </cell>
          <cell r="I729">
            <v>-622</v>
          </cell>
          <cell r="J729">
            <v>-1344.5999999996275</v>
          </cell>
          <cell r="K729">
            <v>-2974.5999999996275</v>
          </cell>
          <cell r="L729">
            <v>-4210.4000000003725</v>
          </cell>
          <cell r="M729">
            <v>-2228.7000000001863</v>
          </cell>
          <cell r="N729">
            <v>-2340.5999999996275</v>
          </cell>
          <cell r="O729">
            <v>-1370</v>
          </cell>
          <cell r="P729">
            <v>-1815.6000000005588</v>
          </cell>
          <cell r="Q729">
            <v>-568.39999999944121</v>
          </cell>
          <cell r="R729">
            <v>-17501.90000000596</v>
          </cell>
          <cell r="S729">
            <v>-974.59999999962747</v>
          </cell>
          <cell r="T729">
            <v>-699.89999999990687</v>
          </cell>
          <cell r="U729">
            <v>-2234.3000000002794</v>
          </cell>
          <cell r="V729">
            <v>-900.39999999944121</v>
          </cell>
          <cell r="W729">
            <v>-437.90000000037253</v>
          </cell>
          <cell r="X729">
            <v>-2458.7000000001863</v>
          </cell>
          <cell r="Y729">
            <v>-1763.7000000001863</v>
          </cell>
          <cell r="Z729">
            <v>-3054</v>
          </cell>
          <cell r="AA729">
            <v>-2444.1000000000931</v>
          </cell>
          <cell r="AB729">
            <v>-1311</v>
          </cell>
          <cell r="AC729">
            <v>-514.20000000018626</v>
          </cell>
          <cell r="AD729">
            <v>-709.09999999962747</v>
          </cell>
          <cell r="AE729">
            <v>-14803.69999999553</v>
          </cell>
          <cell r="AF729">
            <v>-603.89999999990687</v>
          </cell>
          <cell r="AG729">
            <v>-1009.3999999999069</v>
          </cell>
          <cell r="AH729">
            <v>1130.7000000001863</v>
          </cell>
          <cell r="AI729">
            <v>136.40000000037253</v>
          </cell>
          <cell r="AJ729">
            <v>-568.60000000009313</v>
          </cell>
          <cell r="AK729">
            <v>-2347.8999999999069</v>
          </cell>
          <cell r="AL729">
            <v>-3921.5</v>
          </cell>
          <cell r="AM729">
            <v>-3312.7000000001863</v>
          </cell>
          <cell r="AN729">
            <v>-2776.7999999998137</v>
          </cell>
          <cell r="AO729">
            <v>-755.70000000018626</v>
          </cell>
          <cell r="AP729">
            <v>-211.39999999990687</v>
          </cell>
          <cell r="AQ729">
            <v>-562.89999999944121</v>
          </cell>
          <cell r="AR729">
            <v>-19691.840000003576</v>
          </cell>
          <cell r="AS729">
            <v>-577.29999999981374</v>
          </cell>
          <cell r="AT729">
            <v>-319.1999999997206</v>
          </cell>
          <cell r="AU729">
            <v>-1401.6000000000931</v>
          </cell>
          <cell r="AV729">
            <v>1014</v>
          </cell>
          <cell r="AW729">
            <v>385.85999999986961</v>
          </cell>
          <cell r="AX729">
            <v>-2193.6000000000931</v>
          </cell>
          <cell r="AY729">
            <v>-7667.5999999996275</v>
          </cell>
          <cell r="AZ729">
            <v>-3981.4000000003725</v>
          </cell>
          <cell r="BA729">
            <v>-2574.3999999999069</v>
          </cell>
          <cell r="BB729">
            <v>-1013.5999999996275</v>
          </cell>
          <cell r="BC729">
            <v>-1392.3000000002794</v>
          </cell>
          <cell r="BD729">
            <v>29.300000000745058</v>
          </cell>
          <cell r="BE729">
            <v>-16086.559999994934</v>
          </cell>
          <cell r="BF729">
            <v>-1626.5</v>
          </cell>
          <cell r="BG729">
            <v>-714.29999999981374</v>
          </cell>
          <cell r="BH729">
            <v>-600.89999999990687</v>
          </cell>
          <cell r="BI729">
            <v>-126.60000000009313</v>
          </cell>
          <cell r="BJ729">
            <v>-54.359999999869615</v>
          </cell>
          <cell r="BK729">
            <v>-2128.7000000001863</v>
          </cell>
          <cell r="BL729">
            <v>-4049.5</v>
          </cell>
          <cell r="BM729">
            <v>-2968.4000000003725</v>
          </cell>
          <cell r="BN729">
            <v>-1716</v>
          </cell>
          <cell r="BO729">
            <v>-483.5</v>
          </cell>
          <cell r="BP729">
            <v>-1112.2000000001863</v>
          </cell>
          <cell r="BQ729">
            <v>-505.59999999962747</v>
          </cell>
          <cell r="BR729">
            <v>-19670</v>
          </cell>
          <cell r="BS729">
            <v>-1735.7000000001863</v>
          </cell>
          <cell r="BT729">
            <v>-882.8000000002794</v>
          </cell>
          <cell r="BU729">
            <v>-1385.3999999999069</v>
          </cell>
          <cell r="BV729">
            <v>-251.90000000037253</v>
          </cell>
          <cell r="BW729">
            <v>-925</v>
          </cell>
          <cell r="BX729">
            <v>-1570.5999999996275</v>
          </cell>
          <cell r="BY729">
            <v>-5088.7000000001863</v>
          </cell>
          <cell r="BZ729">
            <v>-2620.2000000001863</v>
          </cell>
          <cell r="CA729">
            <v>-1910.7000000001863</v>
          </cell>
          <cell r="CB729">
            <v>-1638.9000000003725</v>
          </cell>
          <cell r="CC729">
            <v>-993</v>
          </cell>
          <cell r="CD729">
            <v>-667.09999999962747</v>
          </cell>
          <cell r="CE729">
            <v>-22451.100000008941</v>
          </cell>
          <cell r="CF729">
            <v>-2213.2999999998137</v>
          </cell>
          <cell r="CG729">
            <v>-1220.6000000000931</v>
          </cell>
          <cell r="CH729">
            <v>97.100000000093132</v>
          </cell>
          <cell r="CI729">
            <v>-373</v>
          </cell>
          <cell r="CJ729">
            <v>-308.89999999990687</v>
          </cell>
          <cell r="CK729">
            <v>-2209.8000000002794</v>
          </cell>
          <cell r="CL729">
            <v>-4808.0999999996275</v>
          </cell>
          <cell r="CM729">
            <v>-3170.2999999998137</v>
          </cell>
          <cell r="CN729">
            <v>-2377.1000000000931</v>
          </cell>
          <cell r="CO729">
            <v>-1178.2000000001863</v>
          </cell>
          <cell r="CP729">
            <v>-1346.2000000001863</v>
          </cell>
          <cell r="CQ729">
            <v>-3342.7000000001863</v>
          </cell>
          <cell r="CR729">
            <v>0</v>
          </cell>
          <cell r="CS729">
            <v>0</v>
          </cell>
          <cell r="CT729">
            <v>0</v>
          </cell>
          <cell r="CU729">
            <v>0</v>
          </cell>
          <cell r="CV729">
            <v>0</v>
          </cell>
          <cell r="CW729">
            <v>0</v>
          </cell>
          <cell r="CX729">
            <v>0</v>
          </cell>
          <cell r="CY729">
            <v>0</v>
          </cell>
          <cell r="CZ729">
            <v>0</v>
          </cell>
          <cell r="DA729">
            <v>0</v>
          </cell>
          <cell r="DB729">
            <v>0</v>
          </cell>
          <cell r="DC729">
            <v>0</v>
          </cell>
          <cell r="DD729">
            <v>0</v>
          </cell>
          <cell r="DE729">
            <v>0</v>
          </cell>
          <cell r="DF729">
            <v>0</v>
          </cell>
          <cell r="DG729">
            <v>0</v>
          </cell>
          <cell r="DH729">
            <v>0</v>
          </cell>
          <cell r="DI729">
            <v>0</v>
          </cell>
          <cell r="DJ729">
            <v>0</v>
          </cell>
          <cell r="DK729">
            <v>0</v>
          </cell>
          <cell r="DL729">
            <v>0</v>
          </cell>
          <cell r="DM729">
            <v>0</v>
          </cell>
          <cell r="DN729">
            <v>0</v>
          </cell>
          <cell r="DO729">
            <v>0</v>
          </cell>
          <cell r="DP729">
            <v>0</v>
          </cell>
          <cell r="DQ729">
            <v>0</v>
          </cell>
          <cell r="DR729">
            <v>0</v>
          </cell>
          <cell r="DS729">
            <v>0</v>
          </cell>
          <cell r="DT729">
            <v>0</v>
          </cell>
          <cell r="DU729">
            <v>0</v>
          </cell>
          <cell r="DV729">
            <v>0</v>
          </cell>
          <cell r="DW729">
            <v>0</v>
          </cell>
          <cell r="DX729">
            <v>0</v>
          </cell>
          <cell r="DY729">
            <v>0</v>
          </cell>
          <cell r="DZ729">
            <v>0</v>
          </cell>
          <cell r="EA729">
            <v>0</v>
          </cell>
          <cell r="EB729">
            <v>0</v>
          </cell>
          <cell r="EC729">
            <v>0</v>
          </cell>
          <cell r="ED729">
            <v>0</v>
          </cell>
        </row>
        <row r="730">
          <cell r="F730">
            <v>1626.4000000003725</v>
          </cell>
          <cell r="G730">
            <v>-417</v>
          </cell>
          <cell r="H730">
            <v>-300.90000000037253</v>
          </cell>
          <cell r="I730">
            <v>-582.20000000018626</v>
          </cell>
          <cell r="J730">
            <v>-81.799999999813735</v>
          </cell>
          <cell r="K730">
            <v>-559.1999999997206</v>
          </cell>
          <cell r="L730">
            <v>-1785.1999999997206</v>
          </cell>
          <cell r="M730">
            <v>-2261.7999999998137</v>
          </cell>
          <cell r="N730">
            <v>-150.33999999985099</v>
          </cell>
          <cell r="O730">
            <v>-423.49999999953434</v>
          </cell>
          <cell r="P730">
            <v>-1497.2000000001863</v>
          </cell>
          <cell r="Q730">
            <v>-802.49999999953434</v>
          </cell>
          <cell r="R730">
            <v>-7200.4899999983609</v>
          </cell>
          <cell r="S730">
            <v>-460.39999999944121</v>
          </cell>
          <cell r="T730">
            <v>985.29999999981374</v>
          </cell>
          <cell r="U730">
            <v>-654.09999999962747</v>
          </cell>
          <cell r="V730">
            <v>-424.09999999962747</v>
          </cell>
          <cell r="W730">
            <v>-277.04999999981374</v>
          </cell>
          <cell r="X730">
            <v>-371.6999999997206</v>
          </cell>
          <cell r="Y730">
            <v>-2440.6999999997206</v>
          </cell>
          <cell r="Z730">
            <v>-1672.2000000001863</v>
          </cell>
          <cell r="AA730">
            <v>-363.4000000001397</v>
          </cell>
          <cell r="AB730">
            <v>-278.44000000040978</v>
          </cell>
          <cell r="AC730">
            <v>-754.39999999990687</v>
          </cell>
          <cell r="AD730">
            <v>-489.3000000002794</v>
          </cell>
          <cell r="AE730">
            <v>-6017.5800000056624</v>
          </cell>
          <cell r="AF730">
            <v>-863.00000000046566</v>
          </cell>
          <cell r="AG730">
            <v>-231.09999999962747</v>
          </cell>
          <cell r="AH730">
            <v>-227.5</v>
          </cell>
          <cell r="AI730">
            <v>-0.69999999972060323</v>
          </cell>
          <cell r="AJ730">
            <v>41.340000000083819</v>
          </cell>
          <cell r="AK730">
            <v>-566.79999999981374</v>
          </cell>
          <cell r="AL730">
            <v>-1892.0000000004657</v>
          </cell>
          <cell r="AM730">
            <v>-1454.2999999998137</v>
          </cell>
          <cell r="AN730">
            <v>-20.270000000251457</v>
          </cell>
          <cell r="AO730">
            <v>-223.84999999962747</v>
          </cell>
          <cell r="AP730">
            <v>-329.70000000018626</v>
          </cell>
          <cell r="AQ730">
            <v>-249.70000000018626</v>
          </cell>
          <cell r="AR730">
            <v>-5678.1299999952316</v>
          </cell>
          <cell r="AS730">
            <v>-524.29999999981374</v>
          </cell>
          <cell r="AT730">
            <v>-1171.2999999998137</v>
          </cell>
          <cell r="AU730">
            <v>-319.20000000018626</v>
          </cell>
          <cell r="AV730">
            <v>-0.89999999990686774</v>
          </cell>
          <cell r="AW730">
            <v>34.199999999720603</v>
          </cell>
          <cell r="AX730">
            <v>-453.29999999981374</v>
          </cell>
          <cell r="AY730">
            <v>-138.5</v>
          </cell>
          <cell r="AZ730">
            <v>-556.39999999990687</v>
          </cell>
          <cell r="BA730">
            <v>-307.88000000012107</v>
          </cell>
          <cell r="BB730">
            <v>-238.75</v>
          </cell>
          <cell r="BC730">
            <v>-1061.5</v>
          </cell>
          <cell r="BD730">
            <v>-940.29999999981374</v>
          </cell>
          <cell r="BE730">
            <v>-5172.859999999404</v>
          </cell>
          <cell r="BF730">
            <v>-1325.3999999999069</v>
          </cell>
          <cell r="BG730">
            <v>-376.39999999990687</v>
          </cell>
          <cell r="BH730">
            <v>-273.90000000037253</v>
          </cell>
          <cell r="BI730">
            <v>-426.89999999990687</v>
          </cell>
          <cell r="BJ730">
            <v>-271.33999999985099</v>
          </cell>
          <cell r="BK730">
            <v>-139.1999999997206</v>
          </cell>
          <cell r="BL730">
            <v>-1099.8000000002794</v>
          </cell>
          <cell r="BM730">
            <v>-1226.5999999996275</v>
          </cell>
          <cell r="BN730">
            <v>89.359999999869615</v>
          </cell>
          <cell r="BO730">
            <v>191.82000000029802</v>
          </cell>
          <cell r="BP730">
            <v>-678.1999999997206</v>
          </cell>
          <cell r="BQ730">
            <v>363.70000000018626</v>
          </cell>
          <cell r="BR730">
            <v>-6451.4700000025332</v>
          </cell>
          <cell r="BS730">
            <v>-914.70000000018626</v>
          </cell>
          <cell r="BT730">
            <v>-410.10000000009313</v>
          </cell>
          <cell r="BU730">
            <v>-149.5</v>
          </cell>
          <cell r="BV730">
            <v>-69.5</v>
          </cell>
          <cell r="BW730">
            <v>37.899999999906868</v>
          </cell>
          <cell r="BX730">
            <v>-324.3000000002794</v>
          </cell>
          <cell r="BY730">
            <v>-2228.5</v>
          </cell>
          <cell r="BZ730">
            <v>-2337.1000000000931</v>
          </cell>
          <cell r="CA730">
            <v>404.07000000006519</v>
          </cell>
          <cell r="CB730">
            <v>6.7600000002421439</v>
          </cell>
          <cell r="CC730">
            <v>-222.39999999990687</v>
          </cell>
          <cell r="CD730">
            <v>-244.10000000009313</v>
          </cell>
          <cell r="CE730">
            <v>-6833.8399999961257</v>
          </cell>
          <cell r="CF730">
            <v>592.59999999962747</v>
          </cell>
          <cell r="CG730">
            <v>-257.29999999981374</v>
          </cell>
          <cell r="CH730">
            <v>-774.79999999981374</v>
          </cell>
          <cell r="CI730">
            <v>-287.89999999990687</v>
          </cell>
          <cell r="CJ730">
            <v>32.960000000195578</v>
          </cell>
          <cell r="CK730">
            <v>-488.99999999953434</v>
          </cell>
          <cell r="CL730">
            <v>-1633.3000000002794</v>
          </cell>
          <cell r="CM730">
            <v>-2236.8999999999069</v>
          </cell>
          <cell r="CN730">
            <v>-281</v>
          </cell>
          <cell r="CO730">
            <v>-476.60000000009313</v>
          </cell>
          <cell r="CP730">
            <v>-498</v>
          </cell>
          <cell r="CQ730">
            <v>-524.60000000009313</v>
          </cell>
          <cell r="CR730">
            <v>-8138.0599999949336</v>
          </cell>
          <cell r="CS730">
            <v>-538</v>
          </cell>
          <cell r="CT730">
            <v>-456.70000000018626</v>
          </cell>
          <cell r="CU730">
            <v>-452.3000000002794</v>
          </cell>
          <cell r="CV730">
            <v>52.200000000186265</v>
          </cell>
          <cell r="CW730">
            <v>353</v>
          </cell>
          <cell r="CX730">
            <v>-201.39999999990687</v>
          </cell>
          <cell r="CY730">
            <v>-3180.5</v>
          </cell>
          <cell r="CZ730">
            <v>-2072.6000000005588</v>
          </cell>
          <cell r="DA730">
            <v>-108.95000000018626</v>
          </cell>
          <cell r="DB730">
            <v>-454.60999999986961</v>
          </cell>
          <cell r="DC730">
            <v>-997.70000000018626</v>
          </cell>
          <cell r="DD730">
            <v>-80.5</v>
          </cell>
          <cell r="DE730">
            <v>0</v>
          </cell>
          <cell r="DF730">
            <v>0</v>
          </cell>
          <cell r="DG730">
            <v>0</v>
          </cell>
          <cell r="DH730">
            <v>0</v>
          </cell>
          <cell r="DI730">
            <v>0</v>
          </cell>
          <cell r="DJ730">
            <v>0</v>
          </cell>
          <cell r="DK730">
            <v>0</v>
          </cell>
          <cell r="DL730">
            <v>0</v>
          </cell>
          <cell r="DM730">
            <v>0</v>
          </cell>
          <cell r="DN730">
            <v>0</v>
          </cell>
          <cell r="DO730">
            <v>0</v>
          </cell>
          <cell r="DP730">
            <v>0</v>
          </cell>
          <cell r="DQ730">
            <v>0</v>
          </cell>
          <cell r="DR730">
            <v>0</v>
          </cell>
          <cell r="DS730">
            <v>0</v>
          </cell>
          <cell r="DT730">
            <v>0</v>
          </cell>
          <cell r="DU730">
            <v>0</v>
          </cell>
          <cell r="DV730">
            <v>0</v>
          </cell>
          <cell r="DW730">
            <v>0</v>
          </cell>
          <cell r="DX730">
            <v>0</v>
          </cell>
          <cell r="DY730">
            <v>0</v>
          </cell>
          <cell r="DZ730">
            <v>0</v>
          </cell>
          <cell r="EA730">
            <v>0</v>
          </cell>
          <cell r="EB730">
            <v>0</v>
          </cell>
          <cell r="EC730">
            <v>0</v>
          </cell>
          <cell r="ED730">
            <v>0</v>
          </cell>
        </row>
        <row r="731"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  <cell r="BZ731">
            <v>0</v>
          </cell>
          <cell r="CA731">
            <v>0</v>
          </cell>
          <cell r="CB731">
            <v>0</v>
          </cell>
          <cell r="CC731">
            <v>0</v>
          </cell>
          <cell r="CD731">
            <v>0</v>
          </cell>
          <cell r="CE731">
            <v>0</v>
          </cell>
          <cell r="CF731">
            <v>0</v>
          </cell>
          <cell r="CG731">
            <v>0</v>
          </cell>
          <cell r="CH731">
            <v>0</v>
          </cell>
          <cell r="CI731">
            <v>0</v>
          </cell>
          <cell r="CJ731">
            <v>0</v>
          </cell>
          <cell r="CK731">
            <v>0</v>
          </cell>
          <cell r="CL731">
            <v>0</v>
          </cell>
          <cell r="CM731">
            <v>0</v>
          </cell>
          <cell r="CN731">
            <v>0</v>
          </cell>
          <cell r="CO731">
            <v>0</v>
          </cell>
          <cell r="CP731">
            <v>0</v>
          </cell>
          <cell r="CQ731">
            <v>0</v>
          </cell>
          <cell r="CR731">
            <v>0</v>
          </cell>
          <cell r="CS731">
            <v>0</v>
          </cell>
          <cell r="CT731">
            <v>0</v>
          </cell>
          <cell r="CU731">
            <v>0</v>
          </cell>
          <cell r="CV731">
            <v>0</v>
          </cell>
          <cell r="CW731">
            <v>0</v>
          </cell>
          <cell r="CX731">
            <v>0</v>
          </cell>
          <cell r="CY731">
            <v>0</v>
          </cell>
          <cell r="CZ731">
            <v>0</v>
          </cell>
          <cell r="DA731">
            <v>0</v>
          </cell>
          <cell r="DB731">
            <v>0</v>
          </cell>
          <cell r="DC731">
            <v>0</v>
          </cell>
          <cell r="DD731">
            <v>0</v>
          </cell>
          <cell r="DE731">
            <v>0</v>
          </cell>
          <cell r="DF731">
            <v>0</v>
          </cell>
          <cell r="DG731">
            <v>0</v>
          </cell>
          <cell r="DH731">
            <v>0</v>
          </cell>
          <cell r="DI731">
            <v>0</v>
          </cell>
          <cell r="DJ731">
            <v>0</v>
          </cell>
          <cell r="DK731">
            <v>0</v>
          </cell>
          <cell r="DL731">
            <v>0</v>
          </cell>
          <cell r="DM731">
            <v>0</v>
          </cell>
          <cell r="DN731">
            <v>0</v>
          </cell>
          <cell r="DO731">
            <v>0</v>
          </cell>
          <cell r="DP731">
            <v>0</v>
          </cell>
          <cell r="DQ731">
            <v>0</v>
          </cell>
          <cell r="DR731">
            <v>0</v>
          </cell>
          <cell r="DS731">
            <v>0</v>
          </cell>
          <cell r="DT731">
            <v>0</v>
          </cell>
          <cell r="DU731">
            <v>0</v>
          </cell>
          <cell r="DV731">
            <v>0</v>
          </cell>
          <cell r="DW731">
            <v>0</v>
          </cell>
          <cell r="DX731">
            <v>0</v>
          </cell>
          <cell r="DY731">
            <v>0</v>
          </cell>
          <cell r="DZ731">
            <v>0</v>
          </cell>
          <cell r="EA731">
            <v>0</v>
          </cell>
          <cell r="EB731">
            <v>0</v>
          </cell>
          <cell r="EC731">
            <v>0</v>
          </cell>
          <cell r="ED731">
            <v>0</v>
          </cell>
        </row>
        <row r="732">
          <cell r="F732">
            <v>-679.19999999995343</v>
          </cell>
          <cell r="G732">
            <v>-526.60000000009313</v>
          </cell>
          <cell r="H732">
            <v>-163.19999999995343</v>
          </cell>
          <cell r="I732">
            <v>-190.60000000009313</v>
          </cell>
          <cell r="J732">
            <v>-1026.5</v>
          </cell>
          <cell r="K732">
            <v>-481.39999999990687</v>
          </cell>
          <cell r="L732">
            <v>-258.79999999981374</v>
          </cell>
          <cell r="M732">
            <v>-318.20000000018626</v>
          </cell>
          <cell r="N732">
            <v>-659.5999999998603</v>
          </cell>
          <cell r="O732">
            <v>-363.9000000001397</v>
          </cell>
          <cell r="P732">
            <v>-376.60000000009313</v>
          </cell>
          <cell r="Q732">
            <v>-25.800000000046566</v>
          </cell>
          <cell r="R732">
            <v>-2404.5999999977648</v>
          </cell>
          <cell r="S732">
            <v>-340.39999999990687</v>
          </cell>
          <cell r="T732">
            <v>-87</v>
          </cell>
          <cell r="U732">
            <v>-148.89999999990687</v>
          </cell>
          <cell r="V732">
            <v>56.399999999906868</v>
          </cell>
          <cell r="W732">
            <v>-379.4000000001397</v>
          </cell>
          <cell r="X732">
            <v>-530.80000000004657</v>
          </cell>
          <cell r="Y732">
            <v>9.7000000001862645</v>
          </cell>
          <cell r="Z732">
            <v>-129.79999999981374</v>
          </cell>
          <cell r="AA732">
            <v>-137</v>
          </cell>
          <cell r="AB732">
            <v>-401.80000000004657</v>
          </cell>
          <cell r="AC732">
            <v>-277.5999999998603</v>
          </cell>
          <cell r="AD732">
            <v>-38</v>
          </cell>
          <cell r="AE732">
            <v>-4524.6999999992549</v>
          </cell>
          <cell r="AF732">
            <v>-251.89999999990687</v>
          </cell>
          <cell r="AG732">
            <v>-489.89999999990687</v>
          </cell>
          <cell r="AH732">
            <v>-274.69999999995343</v>
          </cell>
          <cell r="AI732">
            <v>-606.5</v>
          </cell>
          <cell r="AJ732">
            <v>-745</v>
          </cell>
          <cell r="AK732">
            <v>-767.10000000009313</v>
          </cell>
          <cell r="AL732">
            <v>-640.70000000018626</v>
          </cell>
          <cell r="AM732">
            <v>-19.299999999813735</v>
          </cell>
          <cell r="AN732">
            <v>-303.69999999995343</v>
          </cell>
          <cell r="AO732">
            <v>-453.4000000001397</v>
          </cell>
          <cell r="AP732">
            <v>51.100000000093132</v>
          </cell>
          <cell r="AQ732">
            <v>-23.600000000093132</v>
          </cell>
          <cell r="AR732">
            <v>-7388.8999999985099</v>
          </cell>
          <cell r="AS732">
            <v>-827.20000000018626</v>
          </cell>
          <cell r="AT732">
            <v>-511.20000000018626</v>
          </cell>
          <cell r="AU732">
            <v>-216.5</v>
          </cell>
          <cell r="AV732">
            <v>-1435.6000000000931</v>
          </cell>
          <cell r="AW732">
            <v>-511.39999999990687</v>
          </cell>
          <cell r="AX732">
            <v>-982.10000000009313</v>
          </cell>
          <cell r="AY732">
            <v>-416</v>
          </cell>
          <cell r="AZ732">
            <v>-110.59999999962747</v>
          </cell>
          <cell r="BA732">
            <v>-546</v>
          </cell>
          <cell r="BB732">
            <v>-754.20000000018626</v>
          </cell>
          <cell r="BC732">
            <v>-957.89999999990687</v>
          </cell>
          <cell r="BD732">
            <v>-120.19999999995343</v>
          </cell>
          <cell r="BE732">
            <v>-4133.9000000059605</v>
          </cell>
          <cell r="BF732">
            <v>-466.40000000037253</v>
          </cell>
          <cell r="BG732">
            <v>-486.69999999995343</v>
          </cell>
          <cell r="BH732">
            <v>-204</v>
          </cell>
          <cell r="BI732">
            <v>-10.699999999953434</v>
          </cell>
          <cell r="BJ732">
            <v>-173.30000000004657</v>
          </cell>
          <cell r="BK732">
            <v>-967.80000000004657</v>
          </cell>
          <cell r="BL732">
            <v>-304.70000000018626</v>
          </cell>
          <cell r="BM732">
            <v>-71</v>
          </cell>
          <cell r="BN732">
            <v>-730.10000000009313</v>
          </cell>
          <cell r="BO732">
            <v>-210.30000000004657</v>
          </cell>
          <cell r="BP732">
            <v>-402.70000000018626</v>
          </cell>
          <cell r="BQ732">
            <v>-106.20000000018626</v>
          </cell>
          <cell r="BR732">
            <v>-4055.3000000007451</v>
          </cell>
          <cell r="BS732">
            <v>-592.20000000018626</v>
          </cell>
          <cell r="BT732">
            <v>-145.10000000009313</v>
          </cell>
          <cell r="BU732">
            <v>-284.89999999990687</v>
          </cell>
          <cell r="BV732">
            <v>-487.89999999990687</v>
          </cell>
          <cell r="BW732">
            <v>-608.80000000004657</v>
          </cell>
          <cell r="BX732">
            <v>119</v>
          </cell>
          <cell r="BY732">
            <v>-361.59999999962747</v>
          </cell>
          <cell r="BZ732">
            <v>-216</v>
          </cell>
          <cell r="CA732">
            <v>-211.80000000004657</v>
          </cell>
          <cell r="CB732">
            <v>-649.69999999995343</v>
          </cell>
          <cell r="CC732">
            <v>-579.60000000009313</v>
          </cell>
          <cell r="CD732">
            <v>-36.699999999953434</v>
          </cell>
          <cell r="CE732">
            <v>-5243.4000000022352</v>
          </cell>
          <cell r="CF732">
            <v>-712</v>
          </cell>
          <cell r="CG732">
            <v>-552</v>
          </cell>
          <cell r="CH732">
            <v>-1555.3000000000466</v>
          </cell>
          <cell r="CI732">
            <v>-165</v>
          </cell>
          <cell r="CJ732">
            <v>-769.10000000009313</v>
          </cell>
          <cell r="CK732">
            <v>-119.80000000004657</v>
          </cell>
          <cell r="CL732">
            <v>-217</v>
          </cell>
          <cell r="CM732">
            <v>-195.59999999962747</v>
          </cell>
          <cell r="CN732">
            <v>-201.0999999998603</v>
          </cell>
          <cell r="CO732">
            <v>-344</v>
          </cell>
          <cell r="CP732">
            <v>-385.4000000001397</v>
          </cell>
          <cell r="CQ732">
            <v>-27.100000000093132</v>
          </cell>
          <cell r="CR732">
            <v>-4607.0999999977648</v>
          </cell>
          <cell r="CS732">
            <v>-358</v>
          </cell>
          <cell r="CT732">
            <v>-742.19999999995343</v>
          </cell>
          <cell r="CU732">
            <v>-289.30000000004657</v>
          </cell>
          <cell r="CV732">
            <v>78.599999999860302</v>
          </cell>
          <cell r="CW732">
            <v>-707</v>
          </cell>
          <cell r="CX732">
            <v>128.29999999981374</v>
          </cell>
          <cell r="CY732">
            <v>-270.79999999981374</v>
          </cell>
          <cell r="CZ732">
            <v>-430.59999999962747</v>
          </cell>
          <cell r="DA732">
            <v>-810.60000000009313</v>
          </cell>
          <cell r="DB732">
            <v>-675.5999999998603</v>
          </cell>
          <cell r="DC732">
            <v>-455.80000000004657</v>
          </cell>
          <cell r="DD732">
            <v>-74.099999999860302</v>
          </cell>
          <cell r="DE732">
            <v>-3840.4999999962747</v>
          </cell>
          <cell r="DF732">
            <v>-133</v>
          </cell>
          <cell r="DG732">
            <v>-286</v>
          </cell>
          <cell r="DH732">
            <v>-126.5</v>
          </cell>
          <cell r="DI732">
            <v>-226.60000000009313</v>
          </cell>
          <cell r="DJ732">
            <v>-886.80000000004657</v>
          </cell>
          <cell r="DK732">
            <v>-690.5999999998603</v>
          </cell>
          <cell r="DL732">
            <v>-325.29999999981374</v>
          </cell>
          <cell r="DM732">
            <v>-247</v>
          </cell>
          <cell r="DN732">
            <v>-317.69999999995343</v>
          </cell>
          <cell r="DO732">
            <v>-526.89999999990687</v>
          </cell>
          <cell r="DP732">
            <v>-75</v>
          </cell>
          <cell r="DQ732">
            <v>0.89999999990686774</v>
          </cell>
          <cell r="DR732">
            <v>0</v>
          </cell>
          <cell r="DS732">
            <v>0</v>
          </cell>
          <cell r="DT732">
            <v>0</v>
          </cell>
          <cell r="DU732">
            <v>0</v>
          </cell>
          <cell r="DV732">
            <v>0</v>
          </cell>
          <cell r="DW732">
            <v>0</v>
          </cell>
          <cell r="DX732">
            <v>0</v>
          </cell>
          <cell r="DY732">
            <v>0</v>
          </cell>
          <cell r="DZ732">
            <v>0</v>
          </cell>
          <cell r="EA732">
            <v>0</v>
          </cell>
          <cell r="EB732">
            <v>0</v>
          </cell>
          <cell r="EC732">
            <v>0</v>
          </cell>
          <cell r="ED732">
            <v>0</v>
          </cell>
        </row>
        <row r="734">
          <cell r="F734">
            <v>-565.87999999988824</v>
          </cell>
          <cell r="G734">
            <v>-139.4000000001397</v>
          </cell>
          <cell r="H734">
            <v>7.0499999999883585</v>
          </cell>
          <cell r="I734">
            <v>-13.260000000009313</v>
          </cell>
          <cell r="J734">
            <v>0</v>
          </cell>
          <cell r="K734">
            <v>-2.5749999999970896</v>
          </cell>
          <cell r="L734">
            <v>-184.19999999995343</v>
          </cell>
          <cell r="M734">
            <v>-452</v>
          </cell>
          <cell r="N734">
            <v>-167.19999999995343</v>
          </cell>
          <cell r="O734">
            <v>-204</v>
          </cell>
          <cell r="P734">
            <v>72.669999999983702</v>
          </cell>
          <cell r="Q734">
            <v>-49.600000000093132</v>
          </cell>
          <cell r="R734">
            <v>-1257.4599999990314</v>
          </cell>
          <cell r="S734">
            <v>-44.700000000011642</v>
          </cell>
          <cell r="T734">
            <v>-79.800000000046566</v>
          </cell>
          <cell r="U734">
            <v>4.1099999999860302</v>
          </cell>
          <cell r="V734">
            <v>53.760000000009313</v>
          </cell>
          <cell r="W734">
            <v>0</v>
          </cell>
          <cell r="X734">
            <v>-61</v>
          </cell>
          <cell r="Y734">
            <v>-218.39999999990687</v>
          </cell>
          <cell r="Z734">
            <v>-538.30000000004657</v>
          </cell>
          <cell r="AA734">
            <v>-185.39999999990687</v>
          </cell>
          <cell r="AB734">
            <v>-331.29999999981374</v>
          </cell>
          <cell r="AC734">
            <v>78.96999999997206</v>
          </cell>
          <cell r="AD734">
            <v>64.600000000093132</v>
          </cell>
          <cell r="AE734">
            <v>-1586.2099999990314</v>
          </cell>
          <cell r="AF734">
            <v>-26.900000000023283</v>
          </cell>
          <cell r="AG734">
            <v>-3.5399999999208376</v>
          </cell>
          <cell r="AH734">
            <v>10.409999999974389</v>
          </cell>
          <cell r="AI734">
            <v>108.19999999995343</v>
          </cell>
          <cell r="AJ734">
            <v>0</v>
          </cell>
          <cell r="AK734">
            <v>-107.80000000004657</v>
          </cell>
          <cell r="AL734">
            <v>-680.60000000009313</v>
          </cell>
          <cell r="AM734">
            <v>-557.5</v>
          </cell>
          <cell r="AN734">
            <v>-274.59999999962747</v>
          </cell>
          <cell r="AO734">
            <v>-222.89999999990687</v>
          </cell>
          <cell r="AP734">
            <v>105.62000000011176</v>
          </cell>
          <cell r="AQ734">
            <v>63.399999999906868</v>
          </cell>
          <cell r="AR734">
            <v>-1462.8400000017136</v>
          </cell>
          <cell r="AS734">
            <v>264.80000000004657</v>
          </cell>
          <cell r="AT734">
            <v>-120.10000000009313</v>
          </cell>
          <cell r="AU734">
            <v>5.970000000030268</v>
          </cell>
          <cell r="AV734">
            <v>14.5</v>
          </cell>
          <cell r="AW734">
            <v>0</v>
          </cell>
          <cell r="AX734">
            <v>-104.31000000005588</v>
          </cell>
          <cell r="AY734">
            <v>-589.89999999990687</v>
          </cell>
          <cell r="AZ734">
            <v>-264</v>
          </cell>
          <cell r="BA734">
            <v>-561</v>
          </cell>
          <cell r="BB734">
            <v>-435.30000000004657</v>
          </cell>
          <cell r="BC734">
            <v>-89.399999999906868</v>
          </cell>
          <cell r="BD734">
            <v>415.89999999990687</v>
          </cell>
          <cell r="BE734">
            <v>-1539.2400000020862</v>
          </cell>
          <cell r="BF734">
            <v>21</v>
          </cell>
          <cell r="BG734">
            <v>-72.699999999953434</v>
          </cell>
          <cell r="BH734">
            <v>2.5999999999767169</v>
          </cell>
          <cell r="BI734">
            <v>-34.039999999920838</v>
          </cell>
          <cell r="BJ734">
            <v>0</v>
          </cell>
          <cell r="BK734">
            <v>0</v>
          </cell>
          <cell r="BL734">
            <v>-177.0999999998603</v>
          </cell>
          <cell r="BM734">
            <v>-650</v>
          </cell>
          <cell r="BN734">
            <v>-300.60000000009313</v>
          </cell>
          <cell r="BO734">
            <v>-297.9000000001397</v>
          </cell>
          <cell r="BP734">
            <v>-57</v>
          </cell>
          <cell r="BQ734">
            <v>26.5</v>
          </cell>
          <cell r="BR734">
            <v>-1006.6170000005513</v>
          </cell>
          <cell r="BS734">
            <v>1000.3000000000466</v>
          </cell>
          <cell r="BT734">
            <v>-9.3399999999674037</v>
          </cell>
          <cell r="BU734">
            <v>-72.630000000004657</v>
          </cell>
          <cell r="BV734">
            <v>-102.19999999995343</v>
          </cell>
          <cell r="BW734">
            <v>0</v>
          </cell>
          <cell r="BX734">
            <v>4.852999999995518</v>
          </cell>
          <cell r="BY734">
            <v>-561.69999999995343</v>
          </cell>
          <cell r="BZ734">
            <v>-550.5</v>
          </cell>
          <cell r="CA734">
            <v>-503</v>
          </cell>
          <cell r="CB734">
            <v>-142.4000000001397</v>
          </cell>
          <cell r="CC734">
            <v>49</v>
          </cell>
          <cell r="CD734">
            <v>-119</v>
          </cell>
          <cell r="CE734">
            <v>-1650.6899999994785</v>
          </cell>
          <cell r="CF734">
            <v>-1234.8999999999069</v>
          </cell>
          <cell r="CG734">
            <v>962.5</v>
          </cell>
          <cell r="CH734">
            <v>1005.9399999999441</v>
          </cell>
          <cell r="CI734">
            <v>-48</v>
          </cell>
          <cell r="CJ734">
            <v>0</v>
          </cell>
          <cell r="CK734">
            <v>-59.03000000002794</v>
          </cell>
          <cell r="CL734">
            <v>-445.19999999995343</v>
          </cell>
          <cell r="CM734">
            <v>-470</v>
          </cell>
          <cell r="CN734">
            <v>-743.59999999962747</v>
          </cell>
          <cell r="CO734">
            <v>-100.10000000009313</v>
          </cell>
          <cell r="CP734">
            <v>159.30000000004657</v>
          </cell>
          <cell r="CQ734">
            <v>-677.60000000009313</v>
          </cell>
          <cell r="CR734">
            <v>-1587.9500000029802</v>
          </cell>
          <cell r="CS734">
            <v>-133.10000000009313</v>
          </cell>
          <cell r="CT734">
            <v>71.699999999953434</v>
          </cell>
          <cell r="CU734">
            <v>15.349999999976717</v>
          </cell>
          <cell r="CV734">
            <v>-0.90000000002328306</v>
          </cell>
          <cell r="CW734">
            <v>0</v>
          </cell>
          <cell r="CX734">
            <v>-68</v>
          </cell>
          <cell r="CY734">
            <v>-283.20000000018626</v>
          </cell>
          <cell r="CZ734">
            <v>-685.40000000037253</v>
          </cell>
          <cell r="DA734">
            <v>-353.39999999990687</v>
          </cell>
          <cell r="DB734">
            <v>-277.60000000009313</v>
          </cell>
          <cell r="DC734">
            <v>66.300000000046566</v>
          </cell>
          <cell r="DD734">
            <v>60.300000000046566</v>
          </cell>
          <cell r="DE734">
            <v>-2083.1999999992549</v>
          </cell>
          <cell r="DF734">
            <v>59</v>
          </cell>
          <cell r="DG734">
            <v>-34.5</v>
          </cell>
          <cell r="DH734">
            <v>0.59999999997671694</v>
          </cell>
          <cell r="DI734">
            <v>-82.899999999906868</v>
          </cell>
          <cell r="DJ734">
            <v>0</v>
          </cell>
          <cell r="DK734">
            <v>-9.0999999999767169</v>
          </cell>
          <cell r="DL734">
            <v>-584.69999999995343</v>
          </cell>
          <cell r="DM734">
            <v>-569.79999999981374</v>
          </cell>
          <cell r="DN734">
            <v>-560.30000000004657</v>
          </cell>
          <cell r="DO734">
            <v>-163.19999999995343</v>
          </cell>
          <cell r="DP734">
            <v>-148.80000000004657</v>
          </cell>
          <cell r="DQ734">
            <v>10.5</v>
          </cell>
          <cell r="DR734">
            <v>0</v>
          </cell>
          <cell r="DS734">
            <v>0</v>
          </cell>
          <cell r="DT734">
            <v>0</v>
          </cell>
          <cell r="DU734">
            <v>0</v>
          </cell>
          <cell r="DV734">
            <v>0</v>
          </cell>
          <cell r="DW734">
            <v>0</v>
          </cell>
          <cell r="DX734">
            <v>0</v>
          </cell>
          <cell r="DY734">
            <v>0</v>
          </cell>
          <cell r="DZ734">
            <v>0</v>
          </cell>
          <cell r="EA734">
            <v>0</v>
          </cell>
          <cell r="EB734">
            <v>0</v>
          </cell>
          <cell r="EC734">
            <v>0</v>
          </cell>
          <cell r="ED734">
            <v>0</v>
          </cell>
        </row>
        <row r="735"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  <cell r="BZ735">
            <v>0</v>
          </cell>
          <cell r="CA735">
            <v>0</v>
          </cell>
          <cell r="CB735">
            <v>0</v>
          </cell>
          <cell r="CC735">
            <v>0</v>
          </cell>
          <cell r="CD735">
            <v>0</v>
          </cell>
          <cell r="CE735">
            <v>0</v>
          </cell>
          <cell r="CF735">
            <v>0</v>
          </cell>
          <cell r="CG735">
            <v>0</v>
          </cell>
          <cell r="CH735">
            <v>0</v>
          </cell>
          <cell r="CI735">
            <v>0</v>
          </cell>
          <cell r="CJ735">
            <v>0</v>
          </cell>
          <cell r="CK735">
            <v>0</v>
          </cell>
          <cell r="CL735">
            <v>0</v>
          </cell>
          <cell r="CM735">
            <v>0</v>
          </cell>
          <cell r="CN735">
            <v>0</v>
          </cell>
          <cell r="CO735">
            <v>0</v>
          </cell>
          <cell r="CP735">
            <v>0</v>
          </cell>
          <cell r="CQ735">
            <v>0</v>
          </cell>
          <cell r="CR735">
            <v>0</v>
          </cell>
          <cell r="CS735">
            <v>0</v>
          </cell>
          <cell r="CT735">
            <v>0</v>
          </cell>
          <cell r="CU735">
            <v>0</v>
          </cell>
          <cell r="CV735">
            <v>0</v>
          </cell>
          <cell r="CW735">
            <v>0</v>
          </cell>
          <cell r="CX735">
            <v>0</v>
          </cell>
          <cell r="CY735">
            <v>0</v>
          </cell>
          <cell r="CZ735">
            <v>0</v>
          </cell>
          <cell r="DA735">
            <v>0</v>
          </cell>
          <cell r="DB735">
            <v>0</v>
          </cell>
          <cell r="DC735">
            <v>0</v>
          </cell>
          <cell r="DD735">
            <v>0</v>
          </cell>
          <cell r="DE735">
            <v>0</v>
          </cell>
          <cell r="DF735">
            <v>0</v>
          </cell>
          <cell r="DG735">
            <v>0</v>
          </cell>
          <cell r="DH735">
            <v>0</v>
          </cell>
          <cell r="DI735">
            <v>0</v>
          </cell>
          <cell r="DJ735">
            <v>0</v>
          </cell>
          <cell r="DK735">
            <v>0</v>
          </cell>
          <cell r="DL735">
            <v>0</v>
          </cell>
          <cell r="DM735">
            <v>0</v>
          </cell>
          <cell r="DN735">
            <v>0</v>
          </cell>
          <cell r="DO735">
            <v>0</v>
          </cell>
          <cell r="DP735">
            <v>0</v>
          </cell>
          <cell r="DQ735">
            <v>0</v>
          </cell>
          <cell r="DR735">
            <v>0</v>
          </cell>
          <cell r="DS735">
            <v>0</v>
          </cell>
          <cell r="DT735">
            <v>0</v>
          </cell>
          <cell r="DU735">
            <v>0</v>
          </cell>
          <cell r="DV735">
            <v>0</v>
          </cell>
          <cell r="DW735">
            <v>0</v>
          </cell>
          <cell r="DX735">
            <v>0</v>
          </cell>
          <cell r="DY735">
            <v>0</v>
          </cell>
          <cell r="DZ735">
            <v>0</v>
          </cell>
          <cell r="EA735">
            <v>0</v>
          </cell>
          <cell r="EB735">
            <v>0</v>
          </cell>
          <cell r="EC735">
            <v>0</v>
          </cell>
          <cell r="ED735">
            <v>0</v>
          </cell>
        </row>
        <row r="736">
          <cell r="F736">
            <v>-966.76000000000931</v>
          </cell>
          <cell r="G736">
            <v>16.533999999985099</v>
          </cell>
          <cell r="H736">
            <v>146.73900000029244</v>
          </cell>
          <cell r="I736">
            <v>-6.2870000000111759</v>
          </cell>
          <cell r="J736">
            <v>94.869999999878928</v>
          </cell>
          <cell r="K736">
            <v>-319.73999999999069</v>
          </cell>
          <cell r="L736">
            <v>-752.30999999982305</v>
          </cell>
          <cell r="M736">
            <v>-595.78999999980442</v>
          </cell>
          <cell r="N736">
            <v>-217.82499999995343</v>
          </cell>
          <cell r="O736">
            <v>-146.06000000028871</v>
          </cell>
          <cell r="P736">
            <v>194.0140000001993</v>
          </cell>
          <cell r="Q736">
            <v>-218.90999999991618</v>
          </cell>
          <cell r="R736">
            <v>-2279.7859999984503</v>
          </cell>
          <cell r="S736">
            <v>-252.70000000018626</v>
          </cell>
          <cell r="T736">
            <v>-226.24400000018068</v>
          </cell>
          <cell r="U736">
            <v>-58.439999999944121</v>
          </cell>
          <cell r="V736">
            <v>100.59899999992922</v>
          </cell>
          <cell r="W736">
            <v>30.204000000143424</v>
          </cell>
          <cell r="X736">
            <v>-66.800000000046566</v>
          </cell>
          <cell r="Y736">
            <v>-1017.1099999998696</v>
          </cell>
          <cell r="Z736">
            <v>-316.4499999997206</v>
          </cell>
          <cell r="AA736">
            <v>-185.54000000003725</v>
          </cell>
          <cell r="AB736">
            <v>-119.41999999992549</v>
          </cell>
          <cell r="AC736">
            <v>106.53999999980442</v>
          </cell>
          <cell r="AD736">
            <v>-274.42500000004657</v>
          </cell>
          <cell r="AE736">
            <v>-1741.4520000033081</v>
          </cell>
          <cell r="AF736">
            <v>13.489999999990687</v>
          </cell>
          <cell r="AG736">
            <v>-43.540000000037253</v>
          </cell>
          <cell r="AH736">
            <v>509.13599999970756</v>
          </cell>
          <cell r="AI736">
            <v>-117.10300000011921</v>
          </cell>
          <cell r="AJ736">
            <v>148.38999999989755</v>
          </cell>
          <cell r="AK736">
            <v>-357.88999999989755</v>
          </cell>
          <cell r="AL736">
            <v>-573.57999999984168</v>
          </cell>
          <cell r="AM736">
            <v>-646.20999999996275</v>
          </cell>
          <cell r="AN736">
            <v>-289.20000000018626</v>
          </cell>
          <cell r="AO736">
            <v>-138.50499999988824</v>
          </cell>
          <cell r="AP736">
            <v>-128.55000000004657</v>
          </cell>
          <cell r="AQ736">
            <v>-117.89000000013039</v>
          </cell>
          <cell r="AR736">
            <v>-1128.1199999935925</v>
          </cell>
          <cell r="AS736">
            <v>-269.65999999991618</v>
          </cell>
          <cell r="AT736">
            <v>465.81999999983236</v>
          </cell>
          <cell r="AU736">
            <v>-157.56400000001304</v>
          </cell>
          <cell r="AV736">
            <v>-22.126999999862164</v>
          </cell>
          <cell r="AW736">
            <v>23.699999999953434</v>
          </cell>
          <cell r="AX736">
            <v>-431.79999999981374</v>
          </cell>
          <cell r="AY736">
            <v>411.21000000019558</v>
          </cell>
          <cell r="AZ736">
            <v>-759.84000000008382</v>
          </cell>
          <cell r="BA736">
            <v>117.19999999995343</v>
          </cell>
          <cell r="BB736">
            <v>-11.875</v>
          </cell>
          <cell r="BC736">
            <v>-192.41999999992549</v>
          </cell>
          <cell r="BD736">
            <v>-300.76399999996647</v>
          </cell>
          <cell r="BE736">
            <v>-2292.3209999985993</v>
          </cell>
          <cell r="BF736">
            <v>77.050000000279397</v>
          </cell>
          <cell r="BG736">
            <v>-78.380000000353903</v>
          </cell>
          <cell r="BH736">
            <v>5.5129999998025596</v>
          </cell>
          <cell r="BI736">
            <v>-28.198999999789521</v>
          </cell>
          <cell r="BJ736">
            <v>113.79999999981374</v>
          </cell>
          <cell r="BK736">
            <v>-236.60499999998137</v>
          </cell>
          <cell r="BL736">
            <v>-737.97999999974854</v>
          </cell>
          <cell r="BM736">
            <v>-812.84000000008382</v>
          </cell>
          <cell r="BN736">
            <v>-42.599999999860302</v>
          </cell>
          <cell r="BO736">
            <v>-197.53000000002794</v>
          </cell>
          <cell r="BP736">
            <v>-147.18000000016764</v>
          </cell>
          <cell r="BQ736">
            <v>-207.36999999987893</v>
          </cell>
          <cell r="BR736">
            <v>-4034.1360000036657</v>
          </cell>
          <cell r="BS736">
            <v>-855.60000000009313</v>
          </cell>
          <cell r="BT736">
            <v>-23.774999999906868</v>
          </cell>
          <cell r="BU736">
            <v>-144.83499999996275</v>
          </cell>
          <cell r="BV736">
            <v>-111.45400000014342</v>
          </cell>
          <cell r="BW736">
            <v>8.3000000000465661</v>
          </cell>
          <cell r="BX736">
            <v>-194.10000000009313</v>
          </cell>
          <cell r="BY736">
            <v>-912.56000000028871</v>
          </cell>
          <cell r="BZ736">
            <v>-810.93999999994412</v>
          </cell>
          <cell r="CA736">
            <v>-563.48999999999069</v>
          </cell>
          <cell r="CB736">
            <v>-163.0659999998752</v>
          </cell>
          <cell r="CC736">
            <v>-190.08000000007451</v>
          </cell>
          <cell r="CD736">
            <v>-72.536000000080094</v>
          </cell>
          <cell r="CE736">
            <v>-3278.0020000003278</v>
          </cell>
          <cell r="CF736">
            <v>-74.199999999953434</v>
          </cell>
          <cell r="CG736">
            <v>-228.52100000018254</v>
          </cell>
          <cell r="CH736">
            <v>-149.98699999996461</v>
          </cell>
          <cell r="CI736">
            <v>23.084000000264496</v>
          </cell>
          <cell r="CJ736">
            <v>26.900000000139698</v>
          </cell>
          <cell r="CK736">
            <v>-212.30000000004657</v>
          </cell>
          <cell r="CL736">
            <v>-684.84000000008382</v>
          </cell>
          <cell r="CM736">
            <v>-990.26000000024214</v>
          </cell>
          <cell r="CN736">
            <v>-317.10000000009313</v>
          </cell>
          <cell r="CO736">
            <v>-306.57400000002235</v>
          </cell>
          <cell r="CP736">
            <v>-166.98999999999069</v>
          </cell>
          <cell r="CQ736">
            <v>-197.21399999991991</v>
          </cell>
          <cell r="CR736">
            <v>-2370.090999994427</v>
          </cell>
          <cell r="CS736">
            <v>73.070000000065193</v>
          </cell>
          <cell r="CT736">
            <v>-87.079999999841675</v>
          </cell>
          <cell r="CU736">
            <v>-78.46999999997206</v>
          </cell>
          <cell r="CV736">
            <v>32.050000000046566</v>
          </cell>
          <cell r="CW736">
            <v>-113.04000000027008</v>
          </cell>
          <cell r="CX736">
            <v>214.20000000018626</v>
          </cell>
          <cell r="CY736">
            <v>-1015.6000000000931</v>
          </cell>
          <cell r="CZ736">
            <v>-502.09000000031665</v>
          </cell>
          <cell r="DA736">
            <v>-262.20000000018626</v>
          </cell>
          <cell r="DB736">
            <v>-155.23500000010245</v>
          </cell>
          <cell r="DC736">
            <v>-192.86000000010245</v>
          </cell>
          <cell r="DD736">
            <v>-282.83599999989383</v>
          </cell>
          <cell r="DE736">
            <v>-2705.074000004679</v>
          </cell>
          <cell r="DF736">
            <v>-20.155999999959022</v>
          </cell>
          <cell r="DG736">
            <v>-140.69000000017695</v>
          </cell>
          <cell r="DH736">
            <v>-209.0840000002645</v>
          </cell>
          <cell r="DI736">
            <v>-218.80000000004657</v>
          </cell>
          <cell r="DJ736">
            <v>10.695999999996275</v>
          </cell>
          <cell r="DK736">
            <v>396.65999999991618</v>
          </cell>
          <cell r="DL736">
            <v>-1132.3099999995902</v>
          </cell>
          <cell r="DM736">
            <v>-711.91999999992549</v>
          </cell>
          <cell r="DN736">
            <v>-506.24999999976717</v>
          </cell>
          <cell r="DO736">
            <v>-317.18000000016764</v>
          </cell>
          <cell r="DP736">
            <v>229.47000000020489</v>
          </cell>
          <cell r="DQ736">
            <v>-85.510000000242144</v>
          </cell>
          <cell r="DR736">
            <v>0</v>
          </cell>
          <cell r="DS736">
            <v>0</v>
          </cell>
          <cell r="DT736">
            <v>0</v>
          </cell>
          <cell r="DU736">
            <v>0</v>
          </cell>
          <cell r="DV736">
            <v>0</v>
          </cell>
          <cell r="DW736">
            <v>0</v>
          </cell>
          <cell r="DX736">
            <v>0</v>
          </cell>
          <cell r="DY736">
            <v>0</v>
          </cell>
          <cell r="DZ736">
            <v>0</v>
          </cell>
          <cell r="EA736">
            <v>0</v>
          </cell>
          <cell r="EB736">
            <v>0</v>
          </cell>
          <cell r="EC736">
            <v>0</v>
          </cell>
          <cell r="ED736">
            <v>0</v>
          </cell>
        </row>
        <row r="737">
          <cell r="F737">
            <v>0</v>
          </cell>
          <cell r="G737">
            <v>3.2260000000242144</v>
          </cell>
          <cell r="H737">
            <v>0.17300000000977889</v>
          </cell>
          <cell r="I737">
            <v>0.29099999999743886</v>
          </cell>
          <cell r="J737">
            <v>0</v>
          </cell>
          <cell r="K737">
            <v>0</v>
          </cell>
          <cell r="L737">
            <v>-1.0449999999837019</v>
          </cell>
          <cell r="M737">
            <v>-51.89000000001397</v>
          </cell>
          <cell r="N737">
            <v>0</v>
          </cell>
          <cell r="O737">
            <v>3.6190000000060536</v>
          </cell>
          <cell r="P737">
            <v>0</v>
          </cell>
          <cell r="Q737">
            <v>0</v>
          </cell>
          <cell r="R737">
            <v>-41.790000000037253</v>
          </cell>
          <cell r="S737">
            <v>0.13000000000465661</v>
          </cell>
          <cell r="T737">
            <v>0.72500000000582077</v>
          </cell>
          <cell r="U737">
            <v>48.845000000001164</v>
          </cell>
          <cell r="V737">
            <v>0.46700000000419095</v>
          </cell>
          <cell r="W737">
            <v>0</v>
          </cell>
          <cell r="X737">
            <v>0</v>
          </cell>
          <cell r="Y737">
            <v>-63.340000000025611</v>
          </cell>
          <cell r="Z737">
            <v>-28.459999999904539</v>
          </cell>
          <cell r="AA737">
            <v>0</v>
          </cell>
          <cell r="AB737">
            <v>1.9000000000232831E-2</v>
          </cell>
          <cell r="AC737">
            <v>-0.17600000000675209</v>
          </cell>
          <cell r="AD737">
            <v>0</v>
          </cell>
          <cell r="AE737">
            <v>-74.466000000014901</v>
          </cell>
          <cell r="AF737">
            <v>0.16999999998370185</v>
          </cell>
          <cell r="AG737">
            <v>0.8000000000174623</v>
          </cell>
          <cell r="AH737">
            <v>0</v>
          </cell>
          <cell r="AI737">
            <v>0.17499999998835847</v>
          </cell>
          <cell r="AJ737">
            <v>0</v>
          </cell>
          <cell r="AK737">
            <v>0</v>
          </cell>
          <cell r="AL737">
            <v>-1.6350000000093132</v>
          </cell>
          <cell r="AM737">
            <v>-19.289999999979045</v>
          </cell>
          <cell r="AN737">
            <v>7.6000000000931323E-2</v>
          </cell>
          <cell r="AO737">
            <v>0.23800000001210719</v>
          </cell>
          <cell r="AP737">
            <v>-55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  <cell r="BZ737">
            <v>0</v>
          </cell>
          <cell r="CA737">
            <v>0</v>
          </cell>
          <cell r="CB737">
            <v>0</v>
          </cell>
          <cell r="CC737">
            <v>0</v>
          </cell>
          <cell r="CD737">
            <v>0</v>
          </cell>
          <cell r="CE737">
            <v>0</v>
          </cell>
          <cell r="CF737">
            <v>0</v>
          </cell>
          <cell r="CG737">
            <v>0</v>
          </cell>
          <cell r="CH737">
            <v>0</v>
          </cell>
          <cell r="CI737">
            <v>0</v>
          </cell>
          <cell r="CJ737">
            <v>0</v>
          </cell>
          <cell r="CK737">
            <v>0</v>
          </cell>
          <cell r="CL737">
            <v>0</v>
          </cell>
          <cell r="CM737">
            <v>0</v>
          </cell>
          <cell r="CN737">
            <v>0</v>
          </cell>
          <cell r="CO737">
            <v>0</v>
          </cell>
          <cell r="CP737">
            <v>0</v>
          </cell>
          <cell r="CQ737">
            <v>0</v>
          </cell>
          <cell r="CR737">
            <v>0</v>
          </cell>
          <cell r="CS737">
            <v>0</v>
          </cell>
          <cell r="CT737">
            <v>0</v>
          </cell>
          <cell r="CU737">
            <v>0</v>
          </cell>
          <cell r="CV737">
            <v>0</v>
          </cell>
          <cell r="CW737">
            <v>0</v>
          </cell>
          <cell r="CX737">
            <v>0</v>
          </cell>
          <cell r="CY737">
            <v>0</v>
          </cell>
          <cell r="CZ737">
            <v>0</v>
          </cell>
          <cell r="DA737">
            <v>0</v>
          </cell>
          <cell r="DB737">
            <v>0</v>
          </cell>
          <cell r="DC737">
            <v>0</v>
          </cell>
          <cell r="DD737">
            <v>0</v>
          </cell>
          <cell r="DE737">
            <v>0</v>
          </cell>
          <cell r="DF737">
            <v>0</v>
          </cell>
          <cell r="DG737">
            <v>0</v>
          </cell>
          <cell r="DH737">
            <v>0</v>
          </cell>
          <cell r="DI737">
            <v>0</v>
          </cell>
          <cell r="DJ737">
            <v>0</v>
          </cell>
          <cell r="DK737">
            <v>0</v>
          </cell>
          <cell r="DL737">
            <v>0</v>
          </cell>
          <cell r="DM737">
            <v>0</v>
          </cell>
          <cell r="DN737">
            <v>0</v>
          </cell>
          <cell r="DO737">
            <v>0</v>
          </cell>
          <cell r="DP737">
            <v>0</v>
          </cell>
          <cell r="DQ737">
            <v>0</v>
          </cell>
          <cell r="DR737">
            <v>0</v>
          </cell>
          <cell r="DS737">
            <v>0</v>
          </cell>
          <cell r="DT737">
            <v>0</v>
          </cell>
          <cell r="DU737">
            <v>0</v>
          </cell>
          <cell r="DV737">
            <v>0</v>
          </cell>
          <cell r="DW737">
            <v>0</v>
          </cell>
          <cell r="DX737">
            <v>0</v>
          </cell>
          <cell r="DY737">
            <v>0</v>
          </cell>
          <cell r="DZ737">
            <v>0</v>
          </cell>
          <cell r="EA737">
            <v>0</v>
          </cell>
          <cell r="EB737">
            <v>0</v>
          </cell>
          <cell r="EC737">
            <v>0</v>
          </cell>
          <cell r="ED737">
            <v>0</v>
          </cell>
        </row>
        <row r="738">
          <cell r="F738">
            <v>3.3129999999946449</v>
          </cell>
          <cell r="G738">
            <v>119.32800000000861</v>
          </cell>
          <cell r="H738">
            <v>1.8159999999916181</v>
          </cell>
          <cell r="I738">
            <v>0.14600000000791624</v>
          </cell>
          <cell r="J738">
            <v>19.48599999997532</v>
          </cell>
          <cell r="K738">
            <v>-8.7540000000153668</v>
          </cell>
          <cell r="L738">
            <v>-97.42000000004191</v>
          </cell>
          <cell r="M738">
            <v>-128.16499999997905</v>
          </cell>
          <cell r="N738">
            <v>-9.4999999999708962</v>
          </cell>
          <cell r="O738">
            <v>2.9619999999704305</v>
          </cell>
          <cell r="P738">
            <v>41.5</v>
          </cell>
          <cell r="Q738">
            <v>7.0000000006984919E-2</v>
          </cell>
          <cell r="R738">
            <v>-1032.5310000004247</v>
          </cell>
          <cell r="S738">
            <v>-94.98499999998603</v>
          </cell>
          <cell r="T738">
            <v>-415.63000000000466</v>
          </cell>
          <cell r="U738">
            <v>3.635999999998603</v>
          </cell>
          <cell r="V738">
            <v>-33.99800000002142</v>
          </cell>
          <cell r="W738">
            <v>3.7779999999911524</v>
          </cell>
          <cell r="X738">
            <v>-11.855999999970663</v>
          </cell>
          <cell r="Y738">
            <v>-212.69000000006054</v>
          </cell>
          <cell r="Z738">
            <v>-276.15999999997439</v>
          </cell>
          <cell r="AA738">
            <v>5.0850000000209548</v>
          </cell>
          <cell r="AB738">
            <v>-1.2810000000172295</v>
          </cell>
          <cell r="AC738">
            <v>0.73000000001047738</v>
          </cell>
          <cell r="AD738">
            <v>0.83999999996740371</v>
          </cell>
          <cell r="AE738">
            <v>-234.35100000118837</v>
          </cell>
          <cell r="AF738">
            <v>98.792999999976018</v>
          </cell>
          <cell r="AG738">
            <v>-0.65000000002328306</v>
          </cell>
          <cell r="AH738">
            <v>-39.423999999999069</v>
          </cell>
          <cell r="AI738">
            <v>-89.129000000015367</v>
          </cell>
          <cell r="AJ738">
            <v>1.2069999999948777</v>
          </cell>
          <cell r="AK738">
            <v>32.849999999976717</v>
          </cell>
          <cell r="AL738">
            <v>-9.7249999999767169</v>
          </cell>
          <cell r="AM738">
            <v>-132.51499999995576</v>
          </cell>
          <cell r="AN738">
            <v>-1.4000000024680048E-2</v>
          </cell>
          <cell r="AO738">
            <v>-31.098999999987427</v>
          </cell>
          <cell r="AP738">
            <v>-59.860000000015134</v>
          </cell>
          <cell r="AQ738">
            <v>-4.7850000000034925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  <cell r="BZ738">
            <v>0</v>
          </cell>
          <cell r="CA738">
            <v>0</v>
          </cell>
          <cell r="CB738">
            <v>0</v>
          </cell>
          <cell r="CC738">
            <v>0</v>
          </cell>
          <cell r="CD738">
            <v>0</v>
          </cell>
          <cell r="CE738">
            <v>0</v>
          </cell>
          <cell r="CF738">
            <v>0</v>
          </cell>
          <cell r="CG738">
            <v>0</v>
          </cell>
          <cell r="CH738">
            <v>0</v>
          </cell>
          <cell r="CI738">
            <v>0</v>
          </cell>
          <cell r="CJ738">
            <v>0</v>
          </cell>
          <cell r="CK738">
            <v>0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P738">
            <v>0</v>
          </cell>
          <cell r="CQ738">
            <v>0</v>
          </cell>
          <cell r="CR738">
            <v>0</v>
          </cell>
          <cell r="CS738">
            <v>0</v>
          </cell>
          <cell r="CT738">
            <v>0</v>
          </cell>
          <cell r="CU738">
            <v>0</v>
          </cell>
          <cell r="CV738">
            <v>0</v>
          </cell>
          <cell r="CW738">
            <v>0</v>
          </cell>
          <cell r="CX738">
            <v>0</v>
          </cell>
          <cell r="CY738">
            <v>0</v>
          </cell>
          <cell r="CZ738">
            <v>0</v>
          </cell>
          <cell r="DA738">
            <v>0</v>
          </cell>
          <cell r="DB738">
            <v>0</v>
          </cell>
          <cell r="DC738">
            <v>0</v>
          </cell>
          <cell r="DD738">
            <v>0</v>
          </cell>
          <cell r="DE738">
            <v>0</v>
          </cell>
          <cell r="DF738">
            <v>0</v>
          </cell>
          <cell r="DG738">
            <v>0</v>
          </cell>
          <cell r="DH738">
            <v>0</v>
          </cell>
          <cell r="DI738">
            <v>0</v>
          </cell>
          <cell r="DJ738">
            <v>0</v>
          </cell>
          <cell r="DK738">
            <v>0</v>
          </cell>
          <cell r="DL738">
            <v>0</v>
          </cell>
          <cell r="DM738">
            <v>0</v>
          </cell>
          <cell r="DN738">
            <v>0</v>
          </cell>
          <cell r="DO738">
            <v>0</v>
          </cell>
          <cell r="DP738">
            <v>0</v>
          </cell>
          <cell r="DQ738">
            <v>0</v>
          </cell>
          <cell r="DR738">
            <v>0</v>
          </cell>
          <cell r="DS738">
            <v>0</v>
          </cell>
          <cell r="DT738">
            <v>0</v>
          </cell>
          <cell r="DU738">
            <v>0</v>
          </cell>
          <cell r="DV738">
            <v>0</v>
          </cell>
          <cell r="DW738">
            <v>0</v>
          </cell>
          <cell r="DX738">
            <v>0</v>
          </cell>
          <cell r="DY738">
            <v>0</v>
          </cell>
          <cell r="DZ738">
            <v>0</v>
          </cell>
          <cell r="EA738">
            <v>0</v>
          </cell>
          <cell r="EB738">
            <v>0</v>
          </cell>
          <cell r="EC738">
            <v>0</v>
          </cell>
          <cell r="ED738">
            <v>0</v>
          </cell>
        </row>
        <row r="739">
          <cell r="F739">
            <v>11.950000000069849</v>
          </cell>
          <cell r="G739">
            <v>-0.25</v>
          </cell>
          <cell r="H739">
            <v>1.1749999999883585</v>
          </cell>
          <cell r="I739">
            <v>-66.450000000011642</v>
          </cell>
          <cell r="J739">
            <v>0</v>
          </cell>
          <cell r="K739">
            <v>22.279999999998836</v>
          </cell>
          <cell r="L739">
            <v>-86.53000000002794</v>
          </cell>
          <cell r="M739">
            <v>-138.52500000002328</v>
          </cell>
          <cell r="N739">
            <v>-12.75</v>
          </cell>
          <cell r="O739">
            <v>-126.77500000002328</v>
          </cell>
          <cell r="P739">
            <v>-9.4999999972060323E-2</v>
          </cell>
          <cell r="Q739">
            <v>-12.25</v>
          </cell>
          <cell r="R739">
            <v>-717.15500000026077</v>
          </cell>
          <cell r="S739">
            <v>9.9499999999534339</v>
          </cell>
          <cell r="T739">
            <v>54.939999999944121</v>
          </cell>
          <cell r="U739">
            <v>1.9400000000023283</v>
          </cell>
          <cell r="V739">
            <v>-30.769999999989523</v>
          </cell>
          <cell r="W739">
            <v>0</v>
          </cell>
          <cell r="X739">
            <v>-78.564999999973224</v>
          </cell>
          <cell r="Y739">
            <v>-93.700000000011642</v>
          </cell>
          <cell r="Z739">
            <v>-224.75</v>
          </cell>
          <cell r="AA739">
            <v>-21.099999999976717</v>
          </cell>
          <cell r="AB739">
            <v>-102.94999999995343</v>
          </cell>
          <cell r="AC739">
            <v>-47.599999999976717</v>
          </cell>
          <cell r="AD739">
            <v>-184.55000000004657</v>
          </cell>
          <cell r="AE739">
            <v>-54.005000000353903</v>
          </cell>
          <cell r="AF739">
            <v>-43.349999999976717</v>
          </cell>
          <cell r="AG739">
            <v>-4.7000000000116415</v>
          </cell>
          <cell r="AH739">
            <v>-6.2200000000011642</v>
          </cell>
          <cell r="AI739">
            <v>-0.25</v>
          </cell>
          <cell r="AJ739">
            <v>0</v>
          </cell>
          <cell r="AK739">
            <v>4.6099999999860302</v>
          </cell>
          <cell r="AL739">
            <v>-139.25</v>
          </cell>
          <cell r="AM739">
            <v>-114.60000000003492</v>
          </cell>
          <cell r="AN739">
            <v>-56.120000000024447</v>
          </cell>
          <cell r="AO739">
            <v>7.875</v>
          </cell>
          <cell r="AP739">
            <v>13.850000000034925</v>
          </cell>
          <cell r="AQ739">
            <v>284.15000000002328</v>
          </cell>
          <cell r="AR739">
            <v>-96.005000000353903</v>
          </cell>
          <cell r="AS739">
            <v>84.400000000023283</v>
          </cell>
          <cell r="AT739">
            <v>-25.349999999976717</v>
          </cell>
          <cell r="AU739">
            <v>0</v>
          </cell>
          <cell r="AV739">
            <v>-10.180000000051223</v>
          </cell>
          <cell r="AW739">
            <v>0</v>
          </cell>
          <cell r="AX739">
            <v>1.75</v>
          </cell>
          <cell r="AY739">
            <v>-105.63000000000466</v>
          </cell>
          <cell r="AZ739">
            <v>-82.019999999960419</v>
          </cell>
          <cell r="BA739">
            <v>0</v>
          </cell>
          <cell r="BB739">
            <v>-7.6499999999650754</v>
          </cell>
          <cell r="BC739">
            <v>-24.825000000011642</v>
          </cell>
          <cell r="BD739">
            <v>73.5</v>
          </cell>
          <cell r="BE739">
            <v>-479.36900000087917</v>
          </cell>
          <cell r="BF739">
            <v>-115.5</v>
          </cell>
          <cell r="BG739">
            <v>-10.730000000039581</v>
          </cell>
          <cell r="BH739">
            <v>0</v>
          </cell>
          <cell r="BI739">
            <v>2.3700000000244472</v>
          </cell>
          <cell r="BJ739">
            <v>-2.2839999999996508</v>
          </cell>
          <cell r="BK739">
            <v>-12.360000000015134</v>
          </cell>
          <cell r="BL739">
            <v>-34.5</v>
          </cell>
          <cell r="BM739">
            <v>-165.65000000002328</v>
          </cell>
          <cell r="BN739">
            <v>-32.064999999973224</v>
          </cell>
          <cell r="BO739">
            <v>-24.049999999988358</v>
          </cell>
          <cell r="BP739">
            <v>-65.650000000023283</v>
          </cell>
          <cell r="BQ739">
            <v>-18.949999999953434</v>
          </cell>
          <cell r="BR739">
            <v>-235.4250000002794</v>
          </cell>
          <cell r="BS739">
            <v>-108.40000000002328</v>
          </cell>
          <cell r="BT739">
            <v>14.5</v>
          </cell>
          <cell r="BU739">
            <v>0</v>
          </cell>
          <cell r="BV739">
            <v>-5.0300000000279397</v>
          </cell>
          <cell r="BW739">
            <v>0</v>
          </cell>
          <cell r="BX739">
            <v>0</v>
          </cell>
          <cell r="BY739">
            <v>-87.174999999988358</v>
          </cell>
          <cell r="BZ739">
            <v>-48.71999999997206</v>
          </cell>
          <cell r="CA739">
            <v>0</v>
          </cell>
          <cell r="CB739">
            <v>11.799999999988358</v>
          </cell>
          <cell r="CC739">
            <v>-63.25</v>
          </cell>
          <cell r="CD739">
            <v>50.849999999976717</v>
          </cell>
          <cell r="CE739">
            <v>-77.980000000447035</v>
          </cell>
          <cell r="CF739">
            <v>-144.60000000009313</v>
          </cell>
          <cell r="CG739">
            <v>243.40500000002794</v>
          </cell>
          <cell r="CH739">
            <v>-2.6100000000005821</v>
          </cell>
          <cell r="CI739">
            <v>-14.235000000015134</v>
          </cell>
          <cell r="CJ739">
            <v>0</v>
          </cell>
          <cell r="CK739">
            <v>0</v>
          </cell>
          <cell r="CL739">
            <v>-113.96999999997206</v>
          </cell>
          <cell r="CM739">
            <v>-62.900000000023283</v>
          </cell>
          <cell r="CN739">
            <v>-6.9700000000011642</v>
          </cell>
          <cell r="CO739">
            <v>-120.40000000002328</v>
          </cell>
          <cell r="CP739">
            <v>147.04999999998836</v>
          </cell>
          <cell r="CQ739">
            <v>-2.75</v>
          </cell>
          <cell r="CR739">
            <v>0</v>
          </cell>
          <cell r="CS739">
            <v>0</v>
          </cell>
          <cell r="CT739">
            <v>0</v>
          </cell>
          <cell r="CU739">
            <v>0</v>
          </cell>
          <cell r="CV739">
            <v>0</v>
          </cell>
          <cell r="CW739">
            <v>0</v>
          </cell>
          <cell r="CX739">
            <v>0</v>
          </cell>
          <cell r="CY739">
            <v>0</v>
          </cell>
          <cell r="CZ739">
            <v>0</v>
          </cell>
          <cell r="DA739">
            <v>0</v>
          </cell>
          <cell r="DB739">
            <v>0</v>
          </cell>
          <cell r="DC739">
            <v>0</v>
          </cell>
          <cell r="DD739">
            <v>0</v>
          </cell>
          <cell r="DE739">
            <v>0</v>
          </cell>
          <cell r="DF739">
            <v>0</v>
          </cell>
          <cell r="DG739">
            <v>0</v>
          </cell>
          <cell r="DH739">
            <v>0</v>
          </cell>
          <cell r="DI739">
            <v>0</v>
          </cell>
          <cell r="DJ739">
            <v>0</v>
          </cell>
          <cell r="DK739">
            <v>0</v>
          </cell>
          <cell r="DL739">
            <v>0</v>
          </cell>
          <cell r="DM739">
            <v>0</v>
          </cell>
          <cell r="DN739">
            <v>0</v>
          </cell>
          <cell r="DO739">
            <v>0</v>
          </cell>
          <cell r="DP739">
            <v>0</v>
          </cell>
          <cell r="DQ739">
            <v>0</v>
          </cell>
          <cell r="DR739">
            <v>0</v>
          </cell>
          <cell r="DS739">
            <v>0</v>
          </cell>
          <cell r="DT739">
            <v>0</v>
          </cell>
          <cell r="DU739">
            <v>0</v>
          </cell>
          <cell r="DV739">
            <v>0</v>
          </cell>
          <cell r="DW739">
            <v>0</v>
          </cell>
          <cell r="DX739">
            <v>0</v>
          </cell>
          <cell r="DY739">
            <v>0</v>
          </cell>
          <cell r="DZ739">
            <v>0</v>
          </cell>
          <cell r="EA739">
            <v>0</v>
          </cell>
          <cell r="EB739">
            <v>0</v>
          </cell>
          <cell r="EC739">
            <v>0</v>
          </cell>
          <cell r="ED739">
            <v>0</v>
          </cell>
        </row>
        <row r="740">
          <cell r="F740">
            <v>-379.60000000009313</v>
          </cell>
          <cell r="G740">
            <v>-130</v>
          </cell>
          <cell r="H740">
            <v>-94.899999999906868</v>
          </cell>
          <cell r="I740">
            <v>88.800000000046566</v>
          </cell>
          <cell r="J740">
            <v>42.699999999953434</v>
          </cell>
          <cell r="K740">
            <v>-316.5</v>
          </cell>
          <cell r="L740">
            <v>-669.8000000002794</v>
          </cell>
          <cell r="M740">
            <v>-909</v>
          </cell>
          <cell r="N740">
            <v>-58.799999999813735</v>
          </cell>
          <cell r="O740">
            <v>-96.399999999906868</v>
          </cell>
          <cell r="P740">
            <v>-615</v>
          </cell>
          <cell r="Q740">
            <v>-36.799999999813735</v>
          </cell>
          <cell r="R740">
            <v>-4338.4999999925494</v>
          </cell>
          <cell r="S740">
            <v>-236.60000000009313</v>
          </cell>
          <cell r="T740">
            <v>-264.89999999990687</v>
          </cell>
          <cell r="U740">
            <v>-32.399999999906868</v>
          </cell>
          <cell r="V740">
            <v>-61</v>
          </cell>
          <cell r="W740">
            <v>-240.0999999998603</v>
          </cell>
          <cell r="X740">
            <v>-232.4000000001397</v>
          </cell>
          <cell r="Y740">
            <v>-1595.5999999996275</v>
          </cell>
          <cell r="Z740">
            <v>-571.5</v>
          </cell>
          <cell r="AA740">
            <v>-295.29999999981374</v>
          </cell>
          <cell r="AB740">
            <v>-137.8000000002794</v>
          </cell>
          <cell r="AC740">
            <v>-612.39999999990687</v>
          </cell>
          <cell r="AD740">
            <v>-58.5</v>
          </cell>
          <cell r="AE740">
            <v>-3112.8000000081956</v>
          </cell>
          <cell r="AF740">
            <v>-122.1999999997206</v>
          </cell>
          <cell r="AG740">
            <v>-166</v>
          </cell>
          <cell r="AH740">
            <v>-74.199999999953434</v>
          </cell>
          <cell r="AI740">
            <v>-23.199999999953434</v>
          </cell>
          <cell r="AJ740">
            <v>19.600000000093132</v>
          </cell>
          <cell r="AK740">
            <v>-446.39999999990687</v>
          </cell>
          <cell r="AL740">
            <v>-894.20000000018626</v>
          </cell>
          <cell r="AM740">
            <v>-466.70000000018626</v>
          </cell>
          <cell r="AN740">
            <v>-403.70000000018626</v>
          </cell>
          <cell r="AO740">
            <v>-48.799999999813735</v>
          </cell>
          <cell r="AP740">
            <v>-466.10000000009313</v>
          </cell>
          <cell r="AQ740">
            <v>-20.899999999906868</v>
          </cell>
          <cell r="AR740">
            <v>-1867.8999999985099</v>
          </cell>
          <cell r="AS740">
            <v>-168.39999999990687</v>
          </cell>
          <cell r="AT740">
            <v>-169.30000000004657</v>
          </cell>
          <cell r="AU740">
            <v>-36.800000000046566</v>
          </cell>
          <cell r="AV740">
            <v>1048.1000000000931</v>
          </cell>
          <cell r="AW740">
            <v>-143.19999999995343</v>
          </cell>
          <cell r="AX740">
            <v>-380.39999999990687</v>
          </cell>
          <cell r="AY740">
            <v>-864</v>
          </cell>
          <cell r="AZ740">
            <v>-606.40000000037253</v>
          </cell>
          <cell r="BA740">
            <v>-272</v>
          </cell>
          <cell r="BB740">
            <v>-98.699999999720603</v>
          </cell>
          <cell r="BC740">
            <v>-108.19999999995343</v>
          </cell>
          <cell r="BD740">
            <v>-68.600000000093132</v>
          </cell>
          <cell r="BE740">
            <v>-3303.0999999977648</v>
          </cell>
          <cell r="BF740">
            <v>-243</v>
          </cell>
          <cell r="BG740">
            <v>-65.899999999906868</v>
          </cell>
          <cell r="BH740">
            <v>-107.80000000004657</v>
          </cell>
          <cell r="BI740">
            <v>3.3000000000465661</v>
          </cell>
          <cell r="BJ740">
            <v>-43.199999999953434</v>
          </cell>
          <cell r="BK740">
            <v>-234.5</v>
          </cell>
          <cell r="BL740">
            <v>-1353.2999999998137</v>
          </cell>
          <cell r="BM740">
            <v>-496</v>
          </cell>
          <cell r="BN740">
            <v>-308.59999999962747</v>
          </cell>
          <cell r="BO740">
            <v>-319.5</v>
          </cell>
          <cell r="BP740">
            <v>-195</v>
          </cell>
          <cell r="BQ740">
            <v>60.399999999906868</v>
          </cell>
          <cell r="BR740">
            <v>-3242.8999999985099</v>
          </cell>
          <cell r="BS740">
            <v>-207.40000000037253</v>
          </cell>
          <cell r="BT740">
            <v>-208</v>
          </cell>
          <cell r="BU740">
            <v>-82.5</v>
          </cell>
          <cell r="BV740">
            <v>12</v>
          </cell>
          <cell r="BW740">
            <v>-171.19999999995343</v>
          </cell>
          <cell r="BX740">
            <v>-273.20000000018626</v>
          </cell>
          <cell r="BY740">
            <v>-773.3000000002794</v>
          </cell>
          <cell r="BZ740">
            <v>-717.79999999981374</v>
          </cell>
          <cell r="CA740">
            <v>-390.70000000018626</v>
          </cell>
          <cell r="CB740">
            <v>-291.10000000009313</v>
          </cell>
          <cell r="CC740">
            <v>-39.699999999953434</v>
          </cell>
          <cell r="CD740">
            <v>-100</v>
          </cell>
          <cell r="CE740">
            <v>-3280.6999999955297</v>
          </cell>
          <cell r="CF740">
            <v>-954.29999999981374</v>
          </cell>
          <cell r="CG740">
            <v>-305.20000000018626</v>
          </cell>
          <cell r="CH740">
            <v>-58.899999999906868</v>
          </cell>
          <cell r="CI740">
            <v>-4.6999999999534339</v>
          </cell>
          <cell r="CJ740">
            <v>26.5</v>
          </cell>
          <cell r="CK740">
            <v>44.399999999906868</v>
          </cell>
          <cell r="CL740">
            <v>-734.29999999981374</v>
          </cell>
          <cell r="CM740">
            <v>-476.70000000018626</v>
          </cell>
          <cell r="CN740">
            <v>-383.3000000002794</v>
          </cell>
          <cell r="CO740">
            <v>-146.79999999981374</v>
          </cell>
          <cell r="CP740">
            <v>-171.1999999997206</v>
          </cell>
          <cell r="CQ740">
            <v>-116.20000000018626</v>
          </cell>
          <cell r="CR740">
            <v>-1599.0999999977648</v>
          </cell>
          <cell r="CS740">
            <v>-352</v>
          </cell>
          <cell r="CT740">
            <v>-72.400000000139698</v>
          </cell>
          <cell r="CU740">
            <v>-262.60000000009313</v>
          </cell>
          <cell r="CV740">
            <v>-32.600000000093132</v>
          </cell>
          <cell r="CW740">
            <v>-6.3000000000465661</v>
          </cell>
          <cell r="CX740">
            <v>763.10000000009313</v>
          </cell>
          <cell r="CY740">
            <v>-535.29999999981374</v>
          </cell>
          <cell r="CZ740">
            <v>-879.79999999981374</v>
          </cell>
          <cell r="DA740">
            <v>-167.70000000018626</v>
          </cell>
          <cell r="DB740">
            <v>-231.70000000018626</v>
          </cell>
          <cell r="DC740">
            <v>228.40000000037253</v>
          </cell>
          <cell r="DD740">
            <v>-50.200000000186265</v>
          </cell>
          <cell r="DE740">
            <v>-899.89999999850988</v>
          </cell>
          <cell r="DF740">
            <v>-115.20000000018626</v>
          </cell>
          <cell r="DG740">
            <v>-142</v>
          </cell>
          <cell r="DH740">
            <v>-166.5</v>
          </cell>
          <cell r="DI740">
            <v>-89.699999999953434</v>
          </cell>
          <cell r="DJ740">
            <v>-77.600000000093132</v>
          </cell>
          <cell r="DK740">
            <v>901.70000000018626</v>
          </cell>
          <cell r="DL740">
            <v>-453.40000000037253</v>
          </cell>
          <cell r="DM740">
            <v>-650.29999999981374</v>
          </cell>
          <cell r="DN740">
            <v>-77.399999999906868</v>
          </cell>
          <cell r="DO740">
            <v>-184.5</v>
          </cell>
          <cell r="DP740">
            <v>357.59999999962747</v>
          </cell>
          <cell r="DQ740">
            <v>-202.59999999962747</v>
          </cell>
          <cell r="DR740">
            <v>0</v>
          </cell>
          <cell r="DS740">
            <v>0</v>
          </cell>
          <cell r="DT740">
            <v>0</v>
          </cell>
          <cell r="DU740">
            <v>0</v>
          </cell>
          <cell r="DV740">
            <v>0</v>
          </cell>
          <cell r="DW740">
            <v>0</v>
          </cell>
          <cell r="DX740">
            <v>0</v>
          </cell>
          <cell r="DY740">
            <v>0</v>
          </cell>
          <cell r="DZ740">
            <v>0</v>
          </cell>
          <cell r="EA740">
            <v>0</v>
          </cell>
          <cell r="EB740">
            <v>0</v>
          </cell>
          <cell r="EC740">
            <v>0</v>
          </cell>
          <cell r="ED740">
            <v>0</v>
          </cell>
        </row>
        <row r="741">
          <cell r="F741">
            <v>-3.5400000000372529</v>
          </cell>
          <cell r="G741">
            <v>-139.02499999990687</v>
          </cell>
          <cell r="H741">
            <v>7.3760000000474975</v>
          </cell>
          <cell r="I741">
            <v>45.87300000002142</v>
          </cell>
          <cell r="J741">
            <v>-38.413000000058673</v>
          </cell>
          <cell r="K741">
            <v>245.47800000011921</v>
          </cell>
          <cell r="L741">
            <v>-189.5</v>
          </cell>
          <cell r="M741">
            <v>-240.52499999990687</v>
          </cell>
          <cell r="N741">
            <v>-84.018999999854714</v>
          </cell>
          <cell r="O741">
            <v>31.894000000087544</v>
          </cell>
          <cell r="P741">
            <v>-1133.3049999999348</v>
          </cell>
          <cell r="Q741">
            <v>-158.1339999998454</v>
          </cell>
          <cell r="R741">
            <v>-1690.7369999960065</v>
          </cell>
          <cell r="S741">
            <v>52.553000000072643</v>
          </cell>
          <cell r="T741">
            <v>-756.76199999987148</v>
          </cell>
          <cell r="U741">
            <v>-31.103999999933876</v>
          </cell>
          <cell r="V741">
            <v>-202.14500000013504</v>
          </cell>
          <cell r="W741">
            <v>21.207000000053085</v>
          </cell>
          <cell r="X741">
            <v>-81.497999999905005</v>
          </cell>
          <cell r="Y741">
            <v>-446.5</v>
          </cell>
          <cell r="Z741">
            <v>-32.224999999860302</v>
          </cell>
          <cell r="AA741">
            <v>-129.53299999982119</v>
          </cell>
          <cell r="AB741">
            <v>23.231999999843538</v>
          </cell>
          <cell r="AC741">
            <v>111.44599999999627</v>
          </cell>
          <cell r="AD741">
            <v>-219.40800000005402</v>
          </cell>
          <cell r="AE741">
            <v>-1676.8220000006258</v>
          </cell>
          <cell r="AF741">
            <v>116.44200000027195</v>
          </cell>
          <cell r="AG741">
            <v>-80.465000000083819</v>
          </cell>
          <cell r="AH741">
            <v>-10.60999999998603</v>
          </cell>
          <cell r="AI741">
            <v>-129.64200000010896</v>
          </cell>
          <cell r="AJ741">
            <v>56.830000000074506</v>
          </cell>
          <cell r="AK741">
            <v>-129.14600000018254</v>
          </cell>
          <cell r="AL741">
            <v>-710.10000000009313</v>
          </cell>
          <cell r="AM741">
            <v>-768.81000000005588</v>
          </cell>
          <cell r="AN741">
            <v>84.170000000158325</v>
          </cell>
          <cell r="AO741">
            <v>15.143999999854714</v>
          </cell>
          <cell r="AP741">
            <v>-157.48600000003353</v>
          </cell>
          <cell r="AQ741">
            <v>36.851000000024214</v>
          </cell>
          <cell r="AR741">
            <v>-954.49299999698997</v>
          </cell>
          <cell r="AS741">
            <v>-71.739999999990687</v>
          </cell>
          <cell r="AT741">
            <v>-40.01299999980256</v>
          </cell>
          <cell r="AU741">
            <v>78.865999999921769</v>
          </cell>
          <cell r="AV741">
            <v>71.135000000009313</v>
          </cell>
          <cell r="AW741">
            <v>-54.400000000023283</v>
          </cell>
          <cell r="AX741">
            <v>-27.5</v>
          </cell>
          <cell r="AY741">
            <v>-366.02000000001863</v>
          </cell>
          <cell r="AZ741">
            <v>-638.32099999999627</v>
          </cell>
          <cell r="BA741">
            <v>-115.56999999983236</v>
          </cell>
          <cell r="BB741">
            <v>339.26000000024214</v>
          </cell>
          <cell r="BC741">
            <v>-42.509999999776483</v>
          </cell>
          <cell r="BD741">
            <v>-87.679999999934807</v>
          </cell>
          <cell r="BE741">
            <v>-1449.5840000025928</v>
          </cell>
          <cell r="BF741">
            <v>-127.78000000002794</v>
          </cell>
          <cell r="BG741">
            <v>-15.865000000223517</v>
          </cell>
          <cell r="BH741">
            <v>19.369999999995343</v>
          </cell>
          <cell r="BI741">
            <v>189.58300000010058</v>
          </cell>
          <cell r="BJ741">
            <v>-52.142999999923632</v>
          </cell>
          <cell r="BK741">
            <v>6.3000000000465661</v>
          </cell>
          <cell r="BL741">
            <v>-444.13000000012107</v>
          </cell>
          <cell r="BM741">
            <v>-847.46900000004098</v>
          </cell>
          <cell r="BN741">
            <v>50.925000000046566</v>
          </cell>
          <cell r="BO741">
            <v>-51.71999999997206</v>
          </cell>
          <cell r="BP741">
            <v>-195.51000000000931</v>
          </cell>
          <cell r="BQ741">
            <v>18.855000000214204</v>
          </cell>
          <cell r="BR741">
            <v>-1674.3070000037551</v>
          </cell>
          <cell r="BS741">
            <v>-126.4859999998007</v>
          </cell>
          <cell r="BT741">
            <v>-54.760000000009313</v>
          </cell>
          <cell r="BU741">
            <v>-25.091999999945983</v>
          </cell>
          <cell r="BV741">
            <v>35.983000000007451</v>
          </cell>
          <cell r="BW741">
            <v>42.900000000139698</v>
          </cell>
          <cell r="BX741">
            <v>-223.0999999998603</v>
          </cell>
          <cell r="BY741">
            <v>-127.55499999993481</v>
          </cell>
          <cell r="BZ741">
            <v>-1112.7639999999665</v>
          </cell>
          <cell r="CA741">
            <v>-264</v>
          </cell>
          <cell r="CB741">
            <v>51.415999999968335</v>
          </cell>
          <cell r="CC741">
            <v>34.429999999701977</v>
          </cell>
          <cell r="CD741">
            <v>94.720999999903142</v>
          </cell>
          <cell r="CE741">
            <v>-1629.055999994278</v>
          </cell>
          <cell r="CF741">
            <v>-70.089999999850988</v>
          </cell>
          <cell r="CG741">
            <v>-50.030999999959022</v>
          </cell>
          <cell r="CH741">
            <v>-81.745000000111759</v>
          </cell>
          <cell r="CI741">
            <v>-37.706000000005588</v>
          </cell>
          <cell r="CJ741">
            <v>38.387000000104308</v>
          </cell>
          <cell r="CK741">
            <v>87.100000000093132</v>
          </cell>
          <cell r="CL741">
            <v>-624.87499999976717</v>
          </cell>
          <cell r="CM741">
            <v>-565.10999999940395</v>
          </cell>
          <cell r="CN741">
            <v>-68.165000000037253</v>
          </cell>
          <cell r="CO741">
            <v>-52.260000000009313</v>
          </cell>
          <cell r="CP741">
            <v>26.059000000124797</v>
          </cell>
          <cell r="CQ741">
            <v>-230.61999999987893</v>
          </cell>
          <cell r="CR741">
            <v>-1919.2899999991059</v>
          </cell>
          <cell r="CS741">
            <v>-239.10200000018813</v>
          </cell>
          <cell r="CT741">
            <v>-30.316999999806285</v>
          </cell>
          <cell r="CU741">
            <v>-46.326999999932013</v>
          </cell>
          <cell r="CV741">
            <v>-49.400000000139698</v>
          </cell>
          <cell r="CW741">
            <v>32.32300000009127</v>
          </cell>
          <cell r="CX741">
            <v>-219.93500000005588</v>
          </cell>
          <cell r="CY741">
            <v>-374.82000000029802</v>
          </cell>
          <cell r="CZ741">
            <v>-916.59999999962747</v>
          </cell>
          <cell r="DA741">
            <v>124.41999999992549</v>
          </cell>
          <cell r="DB741">
            <v>-63.895000000251457</v>
          </cell>
          <cell r="DC741">
            <v>-104.88299999991432</v>
          </cell>
          <cell r="DD741">
            <v>-30.75400000018999</v>
          </cell>
          <cell r="DE741">
            <v>-1461.0309999957681</v>
          </cell>
          <cell r="DF741">
            <v>-166.78000000026077</v>
          </cell>
          <cell r="DG741">
            <v>143.82000000006519</v>
          </cell>
          <cell r="DH741">
            <v>-134.41900000022724</v>
          </cell>
          <cell r="DI741">
            <v>90.569999999832362</v>
          </cell>
          <cell r="DJ741">
            <v>30.337999999988824</v>
          </cell>
          <cell r="DK741">
            <v>-47.399999999674037</v>
          </cell>
          <cell r="DL741">
            <v>-934.72999999998137</v>
          </cell>
          <cell r="DM741">
            <v>-578.32999999960884</v>
          </cell>
          <cell r="DN741">
            <v>1.1600000001490116</v>
          </cell>
          <cell r="DO741">
            <v>427.45999999996275</v>
          </cell>
          <cell r="DP741">
            <v>-185.08000000007451</v>
          </cell>
          <cell r="DQ741">
            <v>-107.64000000013039</v>
          </cell>
          <cell r="DR741">
            <v>0</v>
          </cell>
          <cell r="DS741">
            <v>0</v>
          </cell>
          <cell r="DT741">
            <v>0</v>
          </cell>
          <cell r="DU741">
            <v>0</v>
          </cell>
          <cell r="DV741">
            <v>0</v>
          </cell>
          <cell r="DW741">
            <v>0</v>
          </cell>
          <cell r="DX741">
            <v>0</v>
          </cell>
          <cell r="DY741">
            <v>0</v>
          </cell>
          <cell r="DZ741">
            <v>0</v>
          </cell>
          <cell r="EA741">
            <v>0</v>
          </cell>
          <cell r="EB741">
            <v>0</v>
          </cell>
          <cell r="EC741">
            <v>0</v>
          </cell>
          <cell r="ED741">
            <v>0</v>
          </cell>
        </row>
        <row r="742"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P742">
            <v>0</v>
          </cell>
          <cell r="CQ742">
            <v>0</v>
          </cell>
          <cell r="CR742">
            <v>0</v>
          </cell>
          <cell r="CS742">
            <v>0</v>
          </cell>
          <cell r="CT742">
            <v>0</v>
          </cell>
          <cell r="CU742">
            <v>0</v>
          </cell>
          <cell r="CV742">
            <v>0</v>
          </cell>
          <cell r="CW742">
            <v>0</v>
          </cell>
          <cell r="CX742">
            <v>0</v>
          </cell>
          <cell r="CY742">
            <v>0</v>
          </cell>
          <cell r="CZ742">
            <v>0</v>
          </cell>
          <cell r="DA742">
            <v>0</v>
          </cell>
          <cell r="DB742">
            <v>0</v>
          </cell>
          <cell r="DC742">
            <v>0</v>
          </cell>
          <cell r="DD742">
            <v>0</v>
          </cell>
          <cell r="DE742">
            <v>0</v>
          </cell>
          <cell r="DF742">
            <v>0</v>
          </cell>
          <cell r="DG742">
            <v>0</v>
          </cell>
          <cell r="DH742">
            <v>0</v>
          </cell>
          <cell r="DI742">
            <v>0</v>
          </cell>
          <cell r="DJ742">
            <v>0</v>
          </cell>
          <cell r="DK742">
            <v>0</v>
          </cell>
          <cell r="DL742">
            <v>0</v>
          </cell>
          <cell r="DM742">
            <v>0</v>
          </cell>
          <cell r="DN742">
            <v>0</v>
          </cell>
          <cell r="DO742">
            <v>0</v>
          </cell>
          <cell r="DP742">
            <v>0</v>
          </cell>
          <cell r="DQ742">
            <v>0</v>
          </cell>
          <cell r="DR742">
            <v>0</v>
          </cell>
          <cell r="DS742">
            <v>0</v>
          </cell>
          <cell r="DT742">
            <v>0</v>
          </cell>
          <cell r="DU742">
            <v>0</v>
          </cell>
          <cell r="DV742">
            <v>0</v>
          </cell>
          <cell r="DW742">
            <v>0</v>
          </cell>
          <cell r="DX742">
            <v>0</v>
          </cell>
          <cell r="DY742">
            <v>0</v>
          </cell>
          <cell r="DZ742">
            <v>0</v>
          </cell>
          <cell r="EA742">
            <v>0</v>
          </cell>
          <cell r="EB742">
            <v>0</v>
          </cell>
          <cell r="EC742">
            <v>0</v>
          </cell>
          <cell r="ED742">
            <v>0</v>
          </cell>
        </row>
        <row r="744">
          <cell r="F744">
            <v>-1.5999999999767169</v>
          </cell>
          <cell r="G744">
            <v>-3.4600000000209548</v>
          </cell>
          <cell r="H744">
            <v>0.35000000000582077</v>
          </cell>
          <cell r="I744">
            <v>2.6499999999941792</v>
          </cell>
          <cell r="J744">
            <v>3.5799999999871943</v>
          </cell>
          <cell r="K744">
            <v>-14.96999999997206</v>
          </cell>
          <cell r="L744">
            <v>34.550000000046566</v>
          </cell>
          <cell r="M744">
            <v>92.449999999953434</v>
          </cell>
          <cell r="N744">
            <v>-6.1399999998975545</v>
          </cell>
          <cell r="O744">
            <v>3.5499999999883585</v>
          </cell>
          <cell r="P744">
            <v>0.11000000001513399</v>
          </cell>
          <cell r="Q744">
            <v>0.22000000000116415</v>
          </cell>
          <cell r="R744">
            <v>-439.69999999925494</v>
          </cell>
          <cell r="S744">
            <v>26.360000000015134</v>
          </cell>
          <cell r="T744">
            <v>2.0999999999767169</v>
          </cell>
          <cell r="U744">
            <v>-2.9400000000023283</v>
          </cell>
          <cell r="V744">
            <v>1.5399999999790452</v>
          </cell>
          <cell r="W744">
            <v>4.8800000000046566</v>
          </cell>
          <cell r="X744">
            <v>-26.220000000030268</v>
          </cell>
          <cell r="Y744">
            <v>-40.439999999944121</v>
          </cell>
          <cell r="Z744">
            <v>-458</v>
          </cell>
          <cell r="AA744">
            <v>-25.060000000055879</v>
          </cell>
          <cell r="AB744">
            <v>67.950000000011642</v>
          </cell>
          <cell r="AC744">
            <v>8.6800000000512227</v>
          </cell>
          <cell r="AD744">
            <v>1.4500000000116415</v>
          </cell>
          <cell r="AE744">
            <v>-263.49000000022352</v>
          </cell>
          <cell r="AF744">
            <v>-60.349999999976717</v>
          </cell>
          <cell r="AG744">
            <v>-7.6300000000046566</v>
          </cell>
          <cell r="AH744">
            <v>57.829999999987194</v>
          </cell>
          <cell r="AI744">
            <v>15</v>
          </cell>
          <cell r="AJ744">
            <v>12.129999999975553</v>
          </cell>
          <cell r="AK744">
            <v>-10.900000000023283</v>
          </cell>
          <cell r="AL744">
            <v>-138.30000000004657</v>
          </cell>
          <cell r="AM744">
            <v>-199.30000000004657</v>
          </cell>
          <cell r="AN744">
            <v>35.800000000046566</v>
          </cell>
          <cell r="AO744">
            <v>-53.900000000023283</v>
          </cell>
          <cell r="AP744">
            <v>19.220000000030268</v>
          </cell>
          <cell r="AQ744">
            <v>66.910000000032596</v>
          </cell>
          <cell r="AR744">
            <v>-289.91000000014901</v>
          </cell>
          <cell r="AS744">
            <v>-45.960000000079162</v>
          </cell>
          <cell r="AT744">
            <v>-36.25</v>
          </cell>
          <cell r="AU744">
            <v>1.2200000000011642</v>
          </cell>
          <cell r="AV744">
            <v>-18.440000000002328</v>
          </cell>
          <cell r="AW744">
            <v>1.3000000000174623</v>
          </cell>
          <cell r="AX744">
            <v>1.0999999999767169</v>
          </cell>
          <cell r="AY744">
            <v>-82.25</v>
          </cell>
          <cell r="AZ744">
            <v>-75.150000000023283</v>
          </cell>
          <cell r="BA744">
            <v>1.3399999999674037</v>
          </cell>
          <cell r="BB744">
            <v>-71.910000000032596</v>
          </cell>
          <cell r="BC744">
            <v>34.679999999993015</v>
          </cell>
          <cell r="BD744">
            <v>0.40999999997438863</v>
          </cell>
          <cell r="BE744">
            <v>-299.76000000070781</v>
          </cell>
          <cell r="BF744">
            <v>-2.7399999999906868</v>
          </cell>
          <cell r="BG744">
            <v>-1.5</v>
          </cell>
          <cell r="BH744">
            <v>2.0499999999883585</v>
          </cell>
          <cell r="BI744">
            <v>0.65000000002328306</v>
          </cell>
          <cell r="BJ744">
            <v>0.34000000002561137</v>
          </cell>
          <cell r="BK744">
            <v>-41.349999999976717</v>
          </cell>
          <cell r="BL744">
            <v>-22.339999999967404</v>
          </cell>
          <cell r="BM744">
            <v>-206.69999999995343</v>
          </cell>
          <cell r="BN744">
            <v>1.8399999999674037</v>
          </cell>
          <cell r="BO744">
            <v>-29.269999999960419</v>
          </cell>
          <cell r="BP744">
            <v>33.260000000009313</v>
          </cell>
          <cell r="BQ744">
            <v>-34</v>
          </cell>
          <cell r="BR744">
            <v>-217.88999999966472</v>
          </cell>
          <cell r="BS744">
            <v>0.27999999996973202</v>
          </cell>
          <cell r="BT744">
            <v>1.120000000053551</v>
          </cell>
          <cell r="BU744">
            <v>3.1600000000034925</v>
          </cell>
          <cell r="BV744">
            <v>-33.380000000004657</v>
          </cell>
          <cell r="BW744">
            <v>0.26999999998952262</v>
          </cell>
          <cell r="BX744">
            <v>111.94000000000233</v>
          </cell>
          <cell r="BY744">
            <v>-184.40000000002328</v>
          </cell>
          <cell r="BZ744">
            <v>-108.39999999990687</v>
          </cell>
          <cell r="CA744">
            <v>37.199999999953434</v>
          </cell>
          <cell r="CB744">
            <v>30.180000000051223</v>
          </cell>
          <cell r="CC744">
            <v>-11.099999999976717</v>
          </cell>
          <cell r="CD744">
            <v>-64.760000000009313</v>
          </cell>
          <cell r="CE744">
            <v>-182.16999999899417</v>
          </cell>
          <cell r="CF744">
            <v>-4.8099999999976717</v>
          </cell>
          <cell r="CG744">
            <v>-5.9999999997671694E-2</v>
          </cell>
          <cell r="CH744">
            <v>-5.6000000000058208</v>
          </cell>
          <cell r="CI744">
            <v>-36.760000000009313</v>
          </cell>
          <cell r="CJ744">
            <v>0.2400000000197906</v>
          </cell>
          <cell r="CK744">
            <v>1.6000000000349246</v>
          </cell>
          <cell r="CL744">
            <v>-122.19999999995343</v>
          </cell>
          <cell r="CM744">
            <v>-122.37999999988824</v>
          </cell>
          <cell r="CN744">
            <v>-27.839999999967404</v>
          </cell>
          <cell r="CO744">
            <v>-2.5</v>
          </cell>
          <cell r="CP744">
            <v>103.54000000003725</v>
          </cell>
          <cell r="CQ744">
            <v>34.599999999976717</v>
          </cell>
          <cell r="CR744">
            <v>-381.8099999986589</v>
          </cell>
          <cell r="CS744">
            <v>-13.519999999960419</v>
          </cell>
          <cell r="CT744">
            <v>2.2800000000279397</v>
          </cell>
          <cell r="CU744">
            <v>-16.060000000026776</v>
          </cell>
          <cell r="CV744">
            <v>58.319999999948777</v>
          </cell>
          <cell r="CW744">
            <v>4.0599999999976717</v>
          </cell>
          <cell r="CX744">
            <v>108.86999999999534</v>
          </cell>
          <cell r="CY744">
            <v>-186.5</v>
          </cell>
          <cell r="CZ744">
            <v>-207.59999999997672</v>
          </cell>
          <cell r="DA744">
            <v>-22.059999999997672</v>
          </cell>
          <cell r="DB744">
            <v>-12.919999999983702</v>
          </cell>
          <cell r="DC744">
            <v>-53.460000000020955</v>
          </cell>
          <cell r="DD744">
            <v>-43.21999999997206</v>
          </cell>
          <cell r="DE744">
            <v>-694.79999999981374</v>
          </cell>
          <cell r="DF744">
            <v>4.2299999999813735</v>
          </cell>
          <cell r="DG744">
            <v>4.8099999999976717</v>
          </cell>
          <cell r="DH744">
            <v>5.75</v>
          </cell>
          <cell r="DI744">
            <v>21.899999999994179</v>
          </cell>
          <cell r="DJ744">
            <v>1.2399999999906868</v>
          </cell>
          <cell r="DK744">
            <v>15.590000000025611</v>
          </cell>
          <cell r="DL744">
            <v>-568.69999999995343</v>
          </cell>
          <cell r="DM744">
            <v>-318.59999999997672</v>
          </cell>
          <cell r="DN744">
            <v>126.54999999998836</v>
          </cell>
          <cell r="DO744">
            <v>10.75</v>
          </cell>
          <cell r="DP744">
            <v>6.1900000000023283</v>
          </cell>
          <cell r="DQ744">
            <v>-4.5100000000093132</v>
          </cell>
          <cell r="DR744">
            <v>0</v>
          </cell>
          <cell r="DS744">
            <v>0</v>
          </cell>
          <cell r="DT744">
            <v>0</v>
          </cell>
          <cell r="DU744">
            <v>0</v>
          </cell>
          <cell r="DV744">
            <v>0</v>
          </cell>
          <cell r="DW744">
            <v>0</v>
          </cell>
          <cell r="DX744">
            <v>0</v>
          </cell>
          <cell r="DY744">
            <v>0</v>
          </cell>
          <cell r="DZ744">
            <v>0</v>
          </cell>
          <cell r="EA744">
            <v>0</v>
          </cell>
          <cell r="EB744">
            <v>0</v>
          </cell>
          <cell r="EC744">
            <v>0</v>
          </cell>
          <cell r="ED744">
            <v>0</v>
          </cell>
        </row>
        <row r="745">
          <cell r="F745">
            <v>14.819999999977881</v>
          </cell>
          <cell r="G745">
            <v>22.150000000023283</v>
          </cell>
          <cell r="H745">
            <v>-60.060000000055879</v>
          </cell>
          <cell r="I745">
            <v>12.230000000010477</v>
          </cell>
          <cell r="J745">
            <v>8.0899999999965075</v>
          </cell>
          <cell r="K745">
            <v>-128.25999999995111</v>
          </cell>
          <cell r="L745">
            <v>-32.099999999976717</v>
          </cell>
          <cell r="M745">
            <v>37.449999999953434</v>
          </cell>
          <cell r="N745">
            <v>85.139999999897555</v>
          </cell>
          <cell r="O745">
            <v>32.230000000039581</v>
          </cell>
          <cell r="P745">
            <v>0.36000000001513399</v>
          </cell>
          <cell r="Q745">
            <v>-29.14000000001397</v>
          </cell>
          <cell r="R745">
            <v>-256.66000000108033</v>
          </cell>
          <cell r="S745">
            <v>0.65999999997438863</v>
          </cell>
          <cell r="T745">
            <v>424.82000000000698</v>
          </cell>
          <cell r="U745">
            <v>25.090000000025611</v>
          </cell>
          <cell r="V745">
            <v>-6.7600000000093132</v>
          </cell>
          <cell r="W745">
            <v>-12.809999999997672</v>
          </cell>
          <cell r="X745">
            <v>-26.5</v>
          </cell>
          <cell r="Y745">
            <v>-211.09999999997672</v>
          </cell>
          <cell r="Z745">
            <v>-389.13999999989755</v>
          </cell>
          <cell r="AA745">
            <v>-20.949999999953434</v>
          </cell>
          <cell r="AB745">
            <v>-64.319999999948777</v>
          </cell>
          <cell r="AC745">
            <v>16</v>
          </cell>
          <cell r="AD745">
            <v>8.3499999999767169</v>
          </cell>
          <cell r="AE745">
            <v>792.23999999929219</v>
          </cell>
          <cell r="AF745">
            <v>-121.06000000005588</v>
          </cell>
          <cell r="AG745">
            <v>765.63000000000466</v>
          </cell>
          <cell r="AH745">
            <v>13.819999999948777</v>
          </cell>
          <cell r="AI745">
            <v>9.5599999999976717</v>
          </cell>
          <cell r="AJ745">
            <v>4.4000000000232831</v>
          </cell>
          <cell r="AK745">
            <v>19.909999999974389</v>
          </cell>
          <cell r="AL745">
            <v>-12.5</v>
          </cell>
          <cell r="AM745">
            <v>-142.05000000004657</v>
          </cell>
          <cell r="AN745">
            <v>109.8399999999674</v>
          </cell>
          <cell r="AO745">
            <v>42.849999999976717</v>
          </cell>
          <cell r="AP745">
            <v>4.4000000000232831</v>
          </cell>
          <cell r="AQ745">
            <v>97.440000000002328</v>
          </cell>
          <cell r="AR745">
            <v>-132.11000000033528</v>
          </cell>
          <cell r="AS745">
            <v>-2.1500000000232831</v>
          </cell>
          <cell r="AT745">
            <v>1.5599999999976717</v>
          </cell>
          <cell r="AU745">
            <v>-5.6300000000046566</v>
          </cell>
          <cell r="AV745">
            <v>48.319999999948777</v>
          </cell>
          <cell r="AW745">
            <v>0.22000000000116415</v>
          </cell>
          <cell r="AX745">
            <v>-78.189999999944121</v>
          </cell>
          <cell r="AY745">
            <v>14.810000000055879</v>
          </cell>
          <cell r="AZ745">
            <v>-155.40000000002328</v>
          </cell>
          <cell r="BA745">
            <v>65.760000000009313</v>
          </cell>
          <cell r="BB745">
            <v>-29.03000000002794</v>
          </cell>
          <cell r="BC745">
            <v>5.5</v>
          </cell>
          <cell r="BD745">
            <v>2.120000000053551</v>
          </cell>
          <cell r="BE745">
            <v>-1193.179999999702</v>
          </cell>
          <cell r="BF745">
            <v>17.96999999997206</v>
          </cell>
          <cell r="BG745">
            <v>-12.159999999974389</v>
          </cell>
          <cell r="BH745">
            <v>7.4600000000209548</v>
          </cell>
          <cell r="BI745">
            <v>36.179999999993015</v>
          </cell>
          <cell r="BJ745">
            <v>6.0000000055879354E-2</v>
          </cell>
          <cell r="BK745">
            <v>24.400000000023283</v>
          </cell>
          <cell r="BL745">
            <v>-88</v>
          </cell>
          <cell r="BM745">
            <v>-1225.8600000001024</v>
          </cell>
          <cell r="BN745">
            <v>9.1999999999534339</v>
          </cell>
          <cell r="BO745">
            <v>40.25</v>
          </cell>
          <cell r="BP745">
            <v>4.2599999999511056</v>
          </cell>
          <cell r="BQ745">
            <v>-6.9400000000023283</v>
          </cell>
          <cell r="BR745">
            <v>-281.73999999929219</v>
          </cell>
          <cell r="BS745">
            <v>-1.779999999969732</v>
          </cell>
          <cell r="BT745">
            <v>-115.40000000002328</v>
          </cell>
          <cell r="BU745">
            <v>4.8400000000256114</v>
          </cell>
          <cell r="BV745">
            <v>-6.220000000030268</v>
          </cell>
          <cell r="BW745">
            <v>2.8200000000069849</v>
          </cell>
          <cell r="BX745">
            <v>-2.5599999999976717</v>
          </cell>
          <cell r="BY745">
            <v>-135.84999999997672</v>
          </cell>
          <cell r="BZ745">
            <v>85.039999999920838</v>
          </cell>
          <cell r="CA745">
            <v>-52.139999999897555</v>
          </cell>
          <cell r="CB745">
            <v>-27.939999999944121</v>
          </cell>
          <cell r="CC745">
            <v>1.8000000000465661</v>
          </cell>
          <cell r="CD745">
            <v>-34.349999999976717</v>
          </cell>
          <cell r="CE745">
            <v>-350.75999999977648</v>
          </cell>
          <cell r="CF745">
            <v>-1.9599999999627471</v>
          </cell>
          <cell r="CG745">
            <v>3.1199999999953434</v>
          </cell>
          <cell r="CH745">
            <v>-3.6999999999534339</v>
          </cell>
          <cell r="CI745">
            <v>-4.4000000000232831</v>
          </cell>
          <cell r="CJ745">
            <v>0.30999999999767169</v>
          </cell>
          <cell r="CK745">
            <v>-47.630000000004657</v>
          </cell>
          <cell r="CL745">
            <v>-220.80000000004657</v>
          </cell>
          <cell r="CM745">
            <v>-274.5</v>
          </cell>
          <cell r="CN745">
            <v>1.5999999999767169</v>
          </cell>
          <cell r="CO745">
            <v>229.13999999989755</v>
          </cell>
          <cell r="CP745">
            <v>1.6400000000139698</v>
          </cell>
          <cell r="CQ745">
            <v>-33.580000000016298</v>
          </cell>
          <cell r="CR745">
            <v>-93.940000000409782</v>
          </cell>
          <cell r="CS745">
            <v>-55.71999999997206</v>
          </cell>
          <cell r="CT745">
            <v>-3.9199999999837019</v>
          </cell>
          <cell r="CU745">
            <v>-200.0800000000163</v>
          </cell>
          <cell r="CV745">
            <v>174.75</v>
          </cell>
          <cell r="CW745">
            <v>-0.29999999998835847</v>
          </cell>
          <cell r="CX745">
            <v>61.340000000025611</v>
          </cell>
          <cell r="CY745">
            <v>52.650000000023283</v>
          </cell>
          <cell r="CZ745">
            <v>-205.25</v>
          </cell>
          <cell r="DA745">
            <v>14.819999999948777</v>
          </cell>
          <cell r="DB745">
            <v>11.799999999988358</v>
          </cell>
          <cell r="DC745">
            <v>-0.94000000000232831</v>
          </cell>
          <cell r="DD745">
            <v>56.910000000032596</v>
          </cell>
          <cell r="DE745">
            <v>286.65000000130385</v>
          </cell>
          <cell r="DF745">
            <v>34.630000000004657</v>
          </cell>
          <cell r="DG745">
            <v>-0.44000000000232831</v>
          </cell>
          <cell r="DH745">
            <v>773.4199999999837</v>
          </cell>
          <cell r="DI745">
            <v>10.459999999991851</v>
          </cell>
          <cell r="DJ745">
            <v>19.279999999998836</v>
          </cell>
          <cell r="DK745">
            <v>67.309999999997672</v>
          </cell>
          <cell r="DL745">
            <v>-240.93999999994412</v>
          </cell>
          <cell r="DM745">
            <v>-431.84999999997672</v>
          </cell>
          <cell r="DN745">
            <v>29.680000000051223</v>
          </cell>
          <cell r="DO745">
            <v>16.940000000002328</v>
          </cell>
          <cell r="DP745">
            <v>7.6899999999732245</v>
          </cell>
          <cell r="DQ745">
            <v>0.47000000003026798</v>
          </cell>
          <cell r="DR745">
            <v>0</v>
          </cell>
          <cell r="DS745">
            <v>0</v>
          </cell>
          <cell r="DT745">
            <v>0</v>
          </cell>
          <cell r="DU745">
            <v>0</v>
          </cell>
          <cell r="DV745">
            <v>0</v>
          </cell>
          <cell r="DW745">
            <v>0</v>
          </cell>
          <cell r="DX745">
            <v>0</v>
          </cell>
          <cell r="DY745">
            <v>0</v>
          </cell>
          <cell r="DZ745">
            <v>0</v>
          </cell>
          <cell r="EA745">
            <v>0</v>
          </cell>
          <cell r="EB745">
            <v>0</v>
          </cell>
          <cell r="EC745">
            <v>0</v>
          </cell>
          <cell r="ED745">
            <v>0</v>
          </cell>
        </row>
        <row r="746">
          <cell r="F746">
            <v>1.8299999999871943</v>
          </cell>
          <cell r="G746">
            <v>6.5800000000162981</v>
          </cell>
          <cell r="H746">
            <v>-39.85999999998603</v>
          </cell>
          <cell r="I746">
            <v>92.519999999989523</v>
          </cell>
          <cell r="J746">
            <v>9.8200000000069849</v>
          </cell>
          <cell r="K746">
            <v>37.339999999967404</v>
          </cell>
          <cell r="L746">
            <v>69.689999999944121</v>
          </cell>
          <cell r="M746">
            <v>-194.09999999997672</v>
          </cell>
          <cell r="N746">
            <v>-102</v>
          </cell>
          <cell r="O746">
            <v>11.349999999976717</v>
          </cell>
          <cell r="P746">
            <v>0</v>
          </cell>
          <cell r="Q746">
            <v>-22.839999999996508</v>
          </cell>
          <cell r="R746">
            <v>-904.77000000141561</v>
          </cell>
          <cell r="S746">
            <v>2.4599999999918509</v>
          </cell>
          <cell r="T746">
            <v>-378.25999999995111</v>
          </cell>
          <cell r="U746">
            <v>46.839999999967404</v>
          </cell>
          <cell r="V746">
            <v>-140.4199999999837</v>
          </cell>
          <cell r="W746">
            <v>4.6799999999930151</v>
          </cell>
          <cell r="X746">
            <v>-23.730000000039581</v>
          </cell>
          <cell r="Y746">
            <v>-244.63999999989755</v>
          </cell>
          <cell r="Z746">
            <v>-204.69999999995343</v>
          </cell>
          <cell r="AA746">
            <v>-32.760000000009313</v>
          </cell>
          <cell r="AB746">
            <v>50.539999999979045</v>
          </cell>
          <cell r="AC746">
            <v>-25.809999999997672</v>
          </cell>
          <cell r="AD746">
            <v>41.029999999969732</v>
          </cell>
          <cell r="AE746">
            <v>-1406.3499999996275</v>
          </cell>
          <cell r="AF746">
            <v>66.199999999953434</v>
          </cell>
          <cell r="AG746">
            <v>-800.27999999996973</v>
          </cell>
          <cell r="AH746">
            <v>4.3100000000558794</v>
          </cell>
          <cell r="AI746">
            <v>2.8200000000069849</v>
          </cell>
          <cell r="AJ746">
            <v>0</v>
          </cell>
          <cell r="AK746">
            <v>-69.779999999969732</v>
          </cell>
          <cell r="AL746">
            <v>-355.34999999997672</v>
          </cell>
          <cell r="AM746">
            <v>-81.739999999990687</v>
          </cell>
          <cell r="AN746">
            <v>7.1999999999534339</v>
          </cell>
          <cell r="AO746">
            <v>-123.38000000000466</v>
          </cell>
          <cell r="AP746">
            <v>9.2999999999883585</v>
          </cell>
          <cell r="AQ746">
            <v>-65.650000000023283</v>
          </cell>
          <cell r="AR746">
            <v>-353.16000000014901</v>
          </cell>
          <cell r="AS746">
            <v>-124.29999999993015</v>
          </cell>
          <cell r="AT746">
            <v>-109.54999999998836</v>
          </cell>
          <cell r="AU746">
            <v>97.099999999976717</v>
          </cell>
          <cell r="AV746">
            <v>-12.039999999979045</v>
          </cell>
          <cell r="AW746">
            <v>-31.730000000010477</v>
          </cell>
          <cell r="AX746">
            <v>68.299999999988358</v>
          </cell>
          <cell r="AY746">
            <v>-118.8399999999674</v>
          </cell>
          <cell r="AZ746">
            <v>-153.23999999999069</v>
          </cell>
          <cell r="BA746">
            <v>67.700000000069849</v>
          </cell>
          <cell r="BB746">
            <v>-25.700000000011642</v>
          </cell>
          <cell r="BC746">
            <v>-30.309999999997672</v>
          </cell>
          <cell r="BD746">
            <v>19.450000000011642</v>
          </cell>
          <cell r="BE746">
            <v>527.29000000003725</v>
          </cell>
          <cell r="BF746">
            <v>5.8800000000046566</v>
          </cell>
          <cell r="BG746">
            <v>-2.2999999999883585</v>
          </cell>
          <cell r="BH746">
            <v>-50.669999999983702</v>
          </cell>
          <cell r="BI746">
            <v>7.7400000000488944</v>
          </cell>
          <cell r="BJ746">
            <v>-30.739999999990687</v>
          </cell>
          <cell r="BK746">
            <v>-32.379999999946449</v>
          </cell>
          <cell r="BL746">
            <v>-100.62000000011176</v>
          </cell>
          <cell r="BM746">
            <v>764.5</v>
          </cell>
          <cell r="BN746">
            <v>-7.5399999999208376</v>
          </cell>
          <cell r="BO746">
            <v>121.54999999998836</v>
          </cell>
          <cell r="BP746">
            <v>-30.78000000002794</v>
          </cell>
          <cell r="BQ746">
            <v>-117.34999999997672</v>
          </cell>
          <cell r="BR746">
            <v>-347.37999999988824</v>
          </cell>
          <cell r="BS746">
            <v>-31.35999999998603</v>
          </cell>
          <cell r="BT746">
            <v>83.260000000009313</v>
          </cell>
          <cell r="BU746">
            <v>-60.759999999951106</v>
          </cell>
          <cell r="BV746">
            <v>43.119999999995343</v>
          </cell>
          <cell r="BW746">
            <v>2.5700000000069849</v>
          </cell>
          <cell r="BX746">
            <v>22.569999999948777</v>
          </cell>
          <cell r="BY746">
            <v>-29.5</v>
          </cell>
          <cell r="BZ746">
            <v>-289.59999999997672</v>
          </cell>
          <cell r="CA746">
            <v>-69.689999999944121</v>
          </cell>
          <cell r="CB746">
            <v>-19.840000000025611</v>
          </cell>
          <cell r="CC746">
            <v>-44.400000000023283</v>
          </cell>
          <cell r="CD746">
            <v>46.25</v>
          </cell>
          <cell r="CE746">
            <v>-616.8099999986589</v>
          </cell>
          <cell r="CF746">
            <v>-175.27999999996973</v>
          </cell>
          <cell r="CG746">
            <v>-53.930000000051223</v>
          </cell>
          <cell r="CH746">
            <v>-45.979999999981374</v>
          </cell>
          <cell r="CI746">
            <v>22.78000000002794</v>
          </cell>
          <cell r="CJ746">
            <v>6.5799999999871943</v>
          </cell>
          <cell r="CK746">
            <v>-83.090000000025611</v>
          </cell>
          <cell r="CL746">
            <v>-49.699999999953434</v>
          </cell>
          <cell r="CM746">
            <v>-457.23999999999069</v>
          </cell>
          <cell r="CN746">
            <v>28.860000000102445</v>
          </cell>
          <cell r="CO746">
            <v>127.63999999989755</v>
          </cell>
          <cell r="CP746">
            <v>99.190000000002328</v>
          </cell>
          <cell r="CQ746">
            <v>-36.64000000001397</v>
          </cell>
          <cell r="CR746">
            <v>-621.08000000007451</v>
          </cell>
          <cell r="CS746">
            <v>-57.419999999983702</v>
          </cell>
          <cell r="CT746">
            <v>7.629999999946449</v>
          </cell>
          <cell r="CU746">
            <v>-46.659999999974389</v>
          </cell>
          <cell r="CV746">
            <v>-2.3499999999767169</v>
          </cell>
          <cell r="CW746">
            <v>-52.560000000055879</v>
          </cell>
          <cell r="CX746">
            <v>124.06999999994878</v>
          </cell>
          <cell r="CY746">
            <v>-291.60000000009313</v>
          </cell>
          <cell r="CZ746">
            <v>-261.40000000002328</v>
          </cell>
          <cell r="DA746">
            <v>-15.909999999974389</v>
          </cell>
          <cell r="DB746">
            <v>8.6599999999743886</v>
          </cell>
          <cell r="DC746">
            <v>-39.5</v>
          </cell>
          <cell r="DD746">
            <v>5.9600000000209548</v>
          </cell>
          <cell r="DE746">
            <v>-238.37999999988824</v>
          </cell>
          <cell r="DF746">
            <v>12.539999999979045</v>
          </cell>
          <cell r="DG746">
            <v>10.14000000001397</v>
          </cell>
          <cell r="DH746">
            <v>-178.05999999999767</v>
          </cell>
          <cell r="DI746">
            <v>9.4199999999837019</v>
          </cell>
          <cell r="DJ746">
            <v>19.5</v>
          </cell>
          <cell r="DK746">
            <v>-15.020000000018626</v>
          </cell>
          <cell r="DL746">
            <v>-158.1600000000326</v>
          </cell>
          <cell r="DM746">
            <v>-12</v>
          </cell>
          <cell r="DN746">
            <v>17.820000000006985</v>
          </cell>
          <cell r="DO746">
            <v>41.119999999995343</v>
          </cell>
          <cell r="DP746">
            <v>6.1199999999953434</v>
          </cell>
          <cell r="DQ746">
            <v>8.2000000000116415</v>
          </cell>
          <cell r="DR746">
            <v>0</v>
          </cell>
          <cell r="DS746">
            <v>0</v>
          </cell>
          <cell r="DT746">
            <v>0</v>
          </cell>
          <cell r="DU746">
            <v>0</v>
          </cell>
          <cell r="DV746">
            <v>0</v>
          </cell>
          <cell r="DW746">
            <v>0</v>
          </cell>
          <cell r="DX746">
            <v>0</v>
          </cell>
          <cell r="DY746">
            <v>0</v>
          </cell>
          <cell r="DZ746">
            <v>0</v>
          </cell>
          <cell r="EA746">
            <v>0</v>
          </cell>
          <cell r="EB746">
            <v>0</v>
          </cell>
          <cell r="EC746">
            <v>0</v>
          </cell>
          <cell r="ED746">
            <v>0</v>
          </cell>
        </row>
        <row r="747"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  <cell r="BZ747">
            <v>0</v>
          </cell>
          <cell r="CA747">
            <v>0</v>
          </cell>
          <cell r="CB747">
            <v>0</v>
          </cell>
          <cell r="CC747">
            <v>0</v>
          </cell>
          <cell r="CD747">
            <v>0</v>
          </cell>
          <cell r="CE747">
            <v>0</v>
          </cell>
          <cell r="CF747">
            <v>0</v>
          </cell>
          <cell r="CG747">
            <v>0</v>
          </cell>
          <cell r="CH747">
            <v>0</v>
          </cell>
          <cell r="CI747">
            <v>0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P747">
            <v>0</v>
          </cell>
          <cell r="CQ747">
            <v>0</v>
          </cell>
          <cell r="CR747">
            <v>-792.07999999821186</v>
          </cell>
          <cell r="CS747">
            <v>-74.639999999897555</v>
          </cell>
          <cell r="CT747">
            <v>-11.160000000032596</v>
          </cell>
          <cell r="CU747">
            <v>-29.400000000023283</v>
          </cell>
          <cell r="CV747">
            <v>-52.699999999953434</v>
          </cell>
          <cell r="CW747">
            <v>44.879999999888241</v>
          </cell>
          <cell r="CX747">
            <v>-10</v>
          </cell>
          <cell r="CY747">
            <v>-452.59999999997672</v>
          </cell>
          <cell r="CZ747">
            <v>-299</v>
          </cell>
          <cell r="DA747">
            <v>178.70000000006985</v>
          </cell>
          <cell r="DB747">
            <v>-9.25</v>
          </cell>
          <cell r="DC747">
            <v>-49.949999999953434</v>
          </cell>
          <cell r="DD747">
            <v>-26.960000000079162</v>
          </cell>
          <cell r="DE747">
            <v>-1952.1399999987334</v>
          </cell>
          <cell r="DF747">
            <v>-41.689999999944121</v>
          </cell>
          <cell r="DG747">
            <v>6.1600000000325963</v>
          </cell>
          <cell r="DH747">
            <v>-787.68999999994412</v>
          </cell>
          <cell r="DI747">
            <v>-22.839999999967404</v>
          </cell>
          <cell r="DJ747">
            <v>142.06000000005588</v>
          </cell>
          <cell r="DK747">
            <v>15.5</v>
          </cell>
          <cell r="DL747">
            <v>-483.03999999992084</v>
          </cell>
          <cell r="DM747">
            <v>-335</v>
          </cell>
          <cell r="DN747">
            <v>147.05000000004657</v>
          </cell>
          <cell r="DO747">
            <v>-62.400000000023283</v>
          </cell>
          <cell r="DP747">
            <v>-699.55000000004657</v>
          </cell>
          <cell r="DQ747">
            <v>169.30000000004657</v>
          </cell>
          <cell r="DR747">
            <v>0</v>
          </cell>
          <cell r="DS747">
            <v>0</v>
          </cell>
          <cell r="DT747">
            <v>0</v>
          </cell>
          <cell r="DU747">
            <v>0</v>
          </cell>
          <cell r="DV747">
            <v>0</v>
          </cell>
          <cell r="DW747">
            <v>0</v>
          </cell>
          <cell r="DX747">
            <v>0</v>
          </cell>
          <cell r="DY747">
            <v>0</v>
          </cell>
          <cell r="DZ747">
            <v>0</v>
          </cell>
          <cell r="EA747">
            <v>0</v>
          </cell>
          <cell r="EB747">
            <v>0</v>
          </cell>
          <cell r="EC747">
            <v>0</v>
          </cell>
          <cell r="ED747">
            <v>0</v>
          </cell>
        </row>
        <row r="748"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  <cell r="BZ748">
            <v>0</v>
          </cell>
          <cell r="CA748">
            <v>0</v>
          </cell>
          <cell r="CB748">
            <v>0</v>
          </cell>
          <cell r="CC748">
            <v>0</v>
          </cell>
          <cell r="CD748">
            <v>0</v>
          </cell>
          <cell r="CE748">
            <v>0</v>
          </cell>
          <cell r="CF748">
            <v>0</v>
          </cell>
          <cell r="CG748">
            <v>0</v>
          </cell>
          <cell r="CH748">
            <v>0</v>
          </cell>
          <cell r="CI748">
            <v>0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P748">
            <v>0</v>
          </cell>
          <cell r="CQ748">
            <v>0</v>
          </cell>
          <cell r="CR748">
            <v>-797.36000000312924</v>
          </cell>
          <cell r="CS748">
            <v>-84.699999999953434</v>
          </cell>
          <cell r="CT748">
            <v>-109.94999999995343</v>
          </cell>
          <cell r="CU748">
            <v>-116</v>
          </cell>
          <cell r="CV748">
            <v>-12.5</v>
          </cell>
          <cell r="CW748">
            <v>-30.139999999897555</v>
          </cell>
          <cell r="CX748">
            <v>-14.800000000046566</v>
          </cell>
          <cell r="CY748">
            <v>-205.40000000002328</v>
          </cell>
          <cell r="CZ748">
            <v>-262.59999999997672</v>
          </cell>
          <cell r="DA748">
            <v>73.660000000032596</v>
          </cell>
          <cell r="DB748">
            <v>-74</v>
          </cell>
          <cell r="DC748">
            <v>61.760000000009313</v>
          </cell>
          <cell r="DD748">
            <v>-22.689999999944121</v>
          </cell>
          <cell r="DE748">
            <v>-112.26000000163913</v>
          </cell>
          <cell r="DF748">
            <v>-77.550000000046566</v>
          </cell>
          <cell r="DG748">
            <v>-3.0999999999767169</v>
          </cell>
          <cell r="DH748">
            <v>-111.5</v>
          </cell>
          <cell r="DI748">
            <v>-36.560000000055879</v>
          </cell>
          <cell r="DJ748">
            <v>-356.65000000002328</v>
          </cell>
          <cell r="DK748">
            <v>21.600000000093132</v>
          </cell>
          <cell r="DL748">
            <v>-169.06000000005588</v>
          </cell>
          <cell r="DM748">
            <v>10.810000000055879</v>
          </cell>
          <cell r="DN748">
            <v>-27.599999999976717</v>
          </cell>
          <cell r="DO748">
            <v>-71.900000000023283</v>
          </cell>
          <cell r="DP748">
            <v>705.81000000005588</v>
          </cell>
          <cell r="DQ748">
            <v>3.4399999999441206</v>
          </cell>
          <cell r="DR748">
            <v>0</v>
          </cell>
          <cell r="DS748">
            <v>0</v>
          </cell>
          <cell r="DT748">
            <v>0</v>
          </cell>
          <cell r="DU748">
            <v>0</v>
          </cell>
          <cell r="DV748">
            <v>0</v>
          </cell>
          <cell r="DW748">
            <v>0</v>
          </cell>
          <cell r="DX748">
            <v>0</v>
          </cell>
          <cell r="DY748">
            <v>0</v>
          </cell>
          <cell r="DZ748">
            <v>0</v>
          </cell>
          <cell r="EA748">
            <v>0</v>
          </cell>
          <cell r="EB748">
            <v>0</v>
          </cell>
          <cell r="EC748">
            <v>0</v>
          </cell>
          <cell r="ED748">
            <v>0</v>
          </cell>
        </row>
        <row r="749"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BZ749">
            <v>0</v>
          </cell>
          <cell r="CA749">
            <v>0</v>
          </cell>
          <cell r="CB749">
            <v>0</v>
          </cell>
          <cell r="CC749">
            <v>0</v>
          </cell>
          <cell r="CD749">
            <v>0</v>
          </cell>
          <cell r="CE749">
            <v>0</v>
          </cell>
          <cell r="CF749">
            <v>0</v>
          </cell>
          <cell r="CG749">
            <v>0</v>
          </cell>
          <cell r="CH749">
            <v>0</v>
          </cell>
          <cell r="CI749">
            <v>0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P749">
            <v>0</v>
          </cell>
          <cell r="CQ749">
            <v>0</v>
          </cell>
          <cell r="CR749">
            <v>119.06999999843538</v>
          </cell>
          <cell r="CS749">
            <v>-417.80000000004657</v>
          </cell>
          <cell r="CT749">
            <v>93.620000000111759</v>
          </cell>
          <cell r="CU749">
            <v>77.139999999897555</v>
          </cell>
          <cell r="CV749">
            <v>33.660000000032596</v>
          </cell>
          <cell r="CW749">
            <v>6.5</v>
          </cell>
          <cell r="CX749">
            <v>-30</v>
          </cell>
          <cell r="CY749">
            <v>-579</v>
          </cell>
          <cell r="CZ749">
            <v>-392.69999999995343</v>
          </cell>
          <cell r="DA749">
            <v>27.400000000023283</v>
          </cell>
          <cell r="DB749">
            <v>379.69999999995343</v>
          </cell>
          <cell r="DC749">
            <v>99.25</v>
          </cell>
          <cell r="DD749">
            <v>821.30000000004657</v>
          </cell>
          <cell r="DE749">
            <v>-1569.3500000014901</v>
          </cell>
          <cell r="DF749">
            <v>179.70000000018626</v>
          </cell>
          <cell r="DG749">
            <v>-27.639999999897555</v>
          </cell>
          <cell r="DH749">
            <v>-84.300000000046566</v>
          </cell>
          <cell r="DI749">
            <v>-73.799999999930151</v>
          </cell>
          <cell r="DJ749">
            <v>50.689999999944121</v>
          </cell>
          <cell r="DK749">
            <v>-94.700000000069849</v>
          </cell>
          <cell r="DL749">
            <v>-863.20000000018626</v>
          </cell>
          <cell r="DM749">
            <v>-326</v>
          </cell>
          <cell r="DN749">
            <v>-87.299999999813735</v>
          </cell>
          <cell r="DO749">
            <v>-94.599999999860302</v>
          </cell>
          <cell r="DP749">
            <v>-142.60000000009313</v>
          </cell>
          <cell r="DQ749">
            <v>-5.6000000000931323</v>
          </cell>
          <cell r="DR749">
            <v>0</v>
          </cell>
          <cell r="DS749">
            <v>0</v>
          </cell>
          <cell r="DT749">
            <v>0</v>
          </cell>
          <cell r="DU749">
            <v>0</v>
          </cell>
          <cell r="DV749">
            <v>0</v>
          </cell>
          <cell r="DW749">
            <v>0</v>
          </cell>
          <cell r="DX749">
            <v>0</v>
          </cell>
          <cell r="DY749">
            <v>0</v>
          </cell>
          <cell r="DZ749">
            <v>0</v>
          </cell>
          <cell r="EA749">
            <v>0</v>
          </cell>
          <cell r="EB749">
            <v>0</v>
          </cell>
          <cell r="EC749">
            <v>0</v>
          </cell>
          <cell r="ED749">
            <v>0</v>
          </cell>
        </row>
        <row r="750"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  <cell r="BL750">
            <v>0</v>
          </cell>
          <cell r="BM750">
            <v>0</v>
          </cell>
          <cell r="BN750">
            <v>0</v>
          </cell>
          <cell r="BO750">
            <v>0</v>
          </cell>
          <cell r="BP750">
            <v>0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  <cell r="BW750">
            <v>0</v>
          </cell>
          <cell r="BX750">
            <v>0</v>
          </cell>
          <cell r="BY750">
            <v>0</v>
          </cell>
          <cell r="BZ750">
            <v>0</v>
          </cell>
          <cell r="CA750">
            <v>0</v>
          </cell>
          <cell r="CB750">
            <v>0</v>
          </cell>
          <cell r="CC750">
            <v>0</v>
          </cell>
          <cell r="CD750">
            <v>0</v>
          </cell>
          <cell r="CE750">
            <v>0</v>
          </cell>
          <cell r="CF750">
            <v>0</v>
          </cell>
          <cell r="CG750">
            <v>0</v>
          </cell>
          <cell r="CH750">
            <v>0</v>
          </cell>
          <cell r="CI750">
            <v>0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P750">
            <v>0</v>
          </cell>
          <cell r="CQ750">
            <v>0</v>
          </cell>
          <cell r="CR750">
            <v>-873.25999999977648</v>
          </cell>
          <cell r="CS750">
            <v>551.9000000001397</v>
          </cell>
          <cell r="CT750">
            <v>-71.300000000046566</v>
          </cell>
          <cell r="CU750">
            <v>-1.3600000001024455</v>
          </cell>
          <cell r="CV750">
            <v>15.949999999953434</v>
          </cell>
          <cell r="CW750">
            <v>9.1999999999534339</v>
          </cell>
          <cell r="CX750">
            <v>-72.939999999944121</v>
          </cell>
          <cell r="CY750">
            <v>-548.39999999990687</v>
          </cell>
          <cell r="CZ750">
            <v>-60.600000000093132</v>
          </cell>
          <cell r="DA750">
            <v>88.689999999944121</v>
          </cell>
          <cell r="DB750">
            <v>90.600000000093132</v>
          </cell>
          <cell r="DC750">
            <v>-13.599999999976717</v>
          </cell>
          <cell r="DD750">
            <v>-861.39999999990687</v>
          </cell>
          <cell r="DE750">
            <v>-1272.8100000023842</v>
          </cell>
          <cell r="DF750">
            <v>-5.8999999999068677</v>
          </cell>
          <cell r="DG750">
            <v>-13.349999999976717</v>
          </cell>
          <cell r="DH750">
            <v>-359.29999999981374</v>
          </cell>
          <cell r="DI750">
            <v>-43.099999999976717</v>
          </cell>
          <cell r="DJ750">
            <v>14.199999999953434</v>
          </cell>
          <cell r="DK750">
            <v>22.739999999990687</v>
          </cell>
          <cell r="DL750">
            <v>-109.5</v>
          </cell>
          <cell r="DM750">
            <v>-405.10000000009313</v>
          </cell>
          <cell r="DN750">
            <v>-36</v>
          </cell>
          <cell r="DO750">
            <v>-152.30000000004657</v>
          </cell>
          <cell r="DP750">
            <v>-8.1999999999534339</v>
          </cell>
          <cell r="DQ750">
            <v>-177</v>
          </cell>
          <cell r="DR750">
            <v>0</v>
          </cell>
          <cell r="DS750">
            <v>0</v>
          </cell>
          <cell r="DT750">
            <v>0</v>
          </cell>
          <cell r="DU750">
            <v>0</v>
          </cell>
          <cell r="DV750">
            <v>0</v>
          </cell>
          <cell r="DW750">
            <v>0</v>
          </cell>
          <cell r="DX750">
            <v>0</v>
          </cell>
          <cell r="DY750">
            <v>0</v>
          </cell>
          <cell r="DZ750">
            <v>0</v>
          </cell>
          <cell r="EA750">
            <v>0</v>
          </cell>
          <cell r="EB750">
            <v>0</v>
          </cell>
          <cell r="EC750">
            <v>0</v>
          </cell>
          <cell r="ED750">
            <v>0</v>
          </cell>
        </row>
        <row r="751"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0</v>
          </cell>
          <cell r="BW751">
            <v>0</v>
          </cell>
          <cell r="BX751">
            <v>0</v>
          </cell>
          <cell r="BY751">
            <v>0</v>
          </cell>
          <cell r="BZ751">
            <v>0</v>
          </cell>
          <cell r="CA751">
            <v>0</v>
          </cell>
          <cell r="CB751">
            <v>0</v>
          </cell>
          <cell r="CC751">
            <v>0</v>
          </cell>
          <cell r="CD751">
            <v>0</v>
          </cell>
          <cell r="CE751">
            <v>0</v>
          </cell>
          <cell r="CF751">
            <v>0</v>
          </cell>
          <cell r="CG751">
            <v>0</v>
          </cell>
          <cell r="CH751">
            <v>0</v>
          </cell>
          <cell r="CI751">
            <v>0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P751">
            <v>0</v>
          </cell>
          <cell r="CQ751">
            <v>0</v>
          </cell>
          <cell r="CR751">
            <v>-3403.9330000057817</v>
          </cell>
          <cell r="CS751">
            <v>-340.59600000013597</v>
          </cell>
          <cell r="CT751">
            <v>-101.44600000011269</v>
          </cell>
          <cell r="CU751">
            <v>-318.23999999999069</v>
          </cell>
          <cell r="CV751">
            <v>-115.61200000019744</v>
          </cell>
          <cell r="CW751">
            <v>-216.93999999994412</v>
          </cell>
          <cell r="CX751">
            <v>-415.83699999982491</v>
          </cell>
          <cell r="CY751">
            <v>-326.13999999989755</v>
          </cell>
          <cell r="CZ751">
            <v>-585.39999999990687</v>
          </cell>
          <cell r="DA751">
            <v>-782.86899999994785</v>
          </cell>
          <cell r="DB751">
            <v>-86.25</v>
          </cell>
          <cell r="DC751">
            <v>-86.098999999929219</v>
          </cell>
          <cell r="DD751">
            <v>-28.503999999957159</v>
          </cell>
          <cell r="DE751">
            <v>-3184.527000002563</v>
          </cell>
          <cell r="DF751">
            <v>-409.80600000009872</v>
          </cell>
          <cell r="DG751">
            <v>63.444999999832362</v>
          </cell>
          <cell r="DH751">
            <v>-142.59600000013597</v>
          </cell>
          <cell r="DI751">
            <v>-118.98600000003353</v>
          </cell>
          <cell r="DJ751">
            <v>-186.26000000000931</v>
          </cell>
          <cell r="DK751">
            <v>-440.44999999995343</v>
          </cell>
          <cell r="DL751">
            <v>-526.98999999999069</v>
          </cell>
          <cell r="DM751">
            <v>-777.22999999998137</v>
          </cell>
          <cell r="DN751">
            <v>-322.59000000008382</v>
          </cell>
          <cell r="DO751">
            <v>-197.96999999997206</v>
          </cell>
          <cell r="DP751">
            <v>-27.310000000055879</v>
          </cell>
          <cell r="DQ751">
            <v>-97.783999999985099</v>
          </cell>
          <cell r="DR751">
            <v>0</v>
          </cell>
          <cell r="DS751">
            <v>0</v>
          </cell>
          <cell r="DT751">
            <v>0</v>
          </cell>
          <cell r="DU751">
            <v>0</v>
          </cell>
          <cell r="DV751">
            <v>0</v>
          </cell>
          <cell r="DW751">
            <v>0</v>
          </cell>
          <cell r="DX751">
            <v>0</v>
          </cell>
          <cell r="DY751">
            <v>0</v>
          </cell>
          <cell r="DZ751">
            <v>0</v>
          </cell>
          <cell r="EA751">
            <v>0</v>
          </cell>
          <cell r="EB751">
            <v>0</v>
          </cell>
          <cell r="EC751">
            <v>0</v>
          </cell>
          <cell r="ED751">
            <v>0</v>
          </cell>
        </row>
        <row r="754"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  <cell r="BN754">
            <v>0</v>
          </cell>
          <cell r="BO754">
            <v>0</v>
          </cell>
          <cell r="BP754">
            <v>0</v>
          </cell>
          <cell r="BQ754">
            <v>0</v>
          </cell>
          <cell r="BR754">
            <v>0</v>
          </cell>
          <cell r="BS754">
            <v>0</v>
          </cell>
          <cell r="BT754">
            <v>0</v>
          </cell>
          <cell r="BU754">
            <v>0</v>
          </cell>
          <cell r="BV754">
            <v>0</v>
          </cell>
          <cell r="BW754">
            <v>0</v>
          </cell>
          <cell r="BX754">
            <v>0</v>
          </cell>
          <cell r="BY754">
            <v>0</v>
          </cell>
          <cell r="BZ754">
            <v>0</v>
          </cell>
          <cell r="CA754">
            <v>0</v>
          </cell>
          <cell r="CB754">
            <v>0</v>
          </cell>
          <cell r="CC754">
            <v>0</v>
          </cell>
          <cell r="CD754">
            <v>0</v>
          </cell>
          <cell r="CE754">
            <v>0</v>
          </cell>
          <cell r="CF754">
            <v>0</v>
          </cell>
          <cell r="CG754">
            <v>0</v>
          </cell>
          <cell r="CH754">
            <v>0</v>
          </cell>
          <cell r="CI754">
            <v>0</v>
          </cell>
          <cell r="CJ754">
            <v>0</v>
          </cell>
          <cell r="CK754">
            <v>0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P754">
            <v>0</v>
          </cell>
          <cell r="CQ754">
            <v>0</v>
          </cell>
          <cell r="CR754">
            <v>0</v>
          </cell>
          <cell r="CS754">
            <v>0</v>
          </cell>
          <cell r="CT754">
            <v>0</v>
          </cell>
          <cell r="CU754">
            <v>0</v>
          </cell>
          <cell r="CV754">
            <v>0</v>
          </cell>
          <cell r="CW754">
            <v>0</v>
          </cell>
          <cell r="CX754">
            <v>0</v>
          </cell>
          <cell r="CY754">
            <v>0</v>
          </cell>
          <cell r="CZ754">
            <v>0</v>
          </cell>
          <cell r="DA754">
            <v>0</v>
          </cell>
          <cell r="DB754">
            <v>0</v>
          </cell>
          <cell r="DC754">
            <v>0</v>
          </cell>
          <cell r="DD754">
            <v>0</v>
          </cell>
          <cell r="DE754">
            <v>0</v>
          </cell>
          <cell r="DF754">
            <v>0</v>
          </cell>
          <cell r="DG754">
            <v>0</v>
          </cell>
          <cell r="DH754">
            <v>0</v>
          </cell>
          <cell r="DI754">
            <v>0</v>
          </cell>
          <cell r="DJ754">
            <v>0</v>
          </cell>
          <cell r="DK754">
            <v>0</v>
          </cell>
          <cell r="DL754">
            <v>0</v>
          </cell>
          <cell r="DM754">
            <v>0</v>
          </cell>
          <cell r="DN754">
            <v>0</v>
          </cell>
          <cell r="DO754">
            <v>0</v>
          </cell>
          <cell r="DP754">
            <v>0</v>
          </cell>
          <cell r="DQ754">
            <v>0</v>
          </cell>
          <cell r="DR754">
            <v>0</v>
          </cell>
          <cell r="DS754">
            <v>0</v>
          </cell>
          <cell r="DT754">
            <v>0</v>
          </cell>
          <cell r="DU754">
            <v>0</v>
          </cell>
          <cell r="DV754">
            <v>0</v>
          </cell>
          <cell r="DW754">
            <v>0</v>
          </cell>
          <cell r="DX754">
            <v>0</v>
          </cell>
          <cell r="DY754">
            <v>0</v>
          </cell>
          <cell r="DZ754">
            <v>0</v>
          </cell>
          <cell r="EA754">
            <v>0</v>
          </cell>
          <cell r="EB754">
            <v>0</v>
          </cell>
          <cell r="EC754">
            <v>0</v>
          </cell>
          <cell r="ED754">
            <v>0</v>
          </cell>
          <cell r="EE754">
            <v>0</v>
          </cell>
        </row>
        <row r="755"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  <cell r="BO755">
            <v>0</v>
          </cell>
          <cell r="BP755">
            <v>0</v>
          </cell>
          <cell r="BQ755">
            <v>0</v>
          </cell>
          <cell r="BR755">
            <v>0</v>
          </cell>
          <cell r="BS755">
            <v>0</v>
          </cell>
          <cell r="BT755">
            <v>0</v>
          </cell>
          <cell r="BU755">
            <v>0</v>
          </cell>
          <cell r="BV755">
            <v>0</v>
          </cell>
          <cell r="BW755">
            <v>0</v>
          </cell>
          <cell r="BX755">
            <v>0</v>
          </cell>
          <cell r="BY755">
            <v>0</v>
          </cell>
          <cell r="BZ755">
            <v>0</v>
          </cell>
          <cell r="CA755">
            <v>0</v>
          </cell>
          <cell r="CB755">
            <v>0</v>
          </cell>
          <cell r="CC755">
            <v>0</v>
          </cell>
          <cell r="CD755">
            <v>0</v>
          </cell>
          <cell r="CE755">
            <v>0</v>
          </cell>
          <cell r="CF755">
            <v>0</v>
          </cell>
          <cell r="CG755">
            <v>0</v>
          </cell>
          <cell r="CH755">
            <v>0</v>
          </cell>
          <cell r="CI755">
            <v>0</v>
          </cell>
          <cell r="CJ755">
            <v>0</v>
          </cell>
          <cell r="CK755">
            <v>0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P755">
            <v>0</v>
          </cell>
          <cell r="CQ755">
            <v>0</v>
          </cell>
          <cell r="CR755">
            <v>0</v>
          </cell>
          <cell r="CS755">
            <v>0</v>
          </cell>
          <cell r="CT755">
            <v>0</v>
          </cell>
          <cell r="CU755">
            <v>0</v>
          </cell>
          <cell r="CV755">
            <v>0</v>
          </cell>
          <cell r="CW755">
            <v>0</v>
          </cell>
          <cell r="CX755">
            <v>0</v>
          </cell>
          <cell r="CY755">
            <v>0</v>
          </cell>
          <cell r="CZ755">
            <v>0</v>
          </cell>
          <cell r="DA755">
            <v>0</v>
          </cell>
          <cell r="DB755">
            <v>0</v>
          </cell>
          <cell r="DC755">
            <v>0</v>
          </cell>
          <cell r="DD755">
            <v>0</v>
          </cell>
          <cell r="DE755">
            <v>0</v>
          </cell>
          <cell r="DF755">
            <v>0</v>
          </cell>
          <cell r="DG755">
            <v>0</v>
          </cell>
          <cell r="DH755">
            <v>0</v>
          </cell>
          <cell r="DI755">
            <v>0</v>
          </cell>
          <cell r="DJ755">
            <v>0</v>
          </cell>
          <cell r="DK755">
            <v>0</v>
          </cell>
          <cell r="DL755">
            <v>0</v>
          </cell>
          <cell r="DM755">
            <v>0</v>
          </cell>
          <cell r="DN755">
            <v>0</v>
          </cell>
          <cell r="DO755">
            <v>0</v>
          </cell>
          <cell r="DP755">
            <v>0</v>
          </cell>
          <cell r="DQ755">
            <v>0</v>
          </cell>
          <cell r="DR755">
            <v>0</v>
          </cell>
          <cell r="DS755">
            <v>0</v>
          </cell>
          <cell r="DT755">
            <v>0</v>
          </cell>
          <cell r="DU755">
            <v>0</v>
          </cell>
          <cell r="DV755">
            <v>0</v>
          </cell>
          <cell r="DW755">
            <v>0</v>
          </cell>
          <cell r="DX755">
            <v>0</v>
          </cell>
          <cell r="DY755">
            <v>0</v>
          </cell>
          <cell r="DZ755">
            <v>0</v>
          </cell>
          <cell r="EA755">
            <v>0</v>
          </cell>
          <cell r="EB755">
            <v>0</v>
          </cell>
          <cell r="EC755">
            <v>0</v>
          </cell>
          <cell r="ED755">
            <v>0</v>
          </cell>
          <cell r="EE755">
            <v>0</v>
          </cell>
        </row>
        <row r="756"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BM756">
            <v>0</v>
          </cell>
          <cell r="BN756">
            <v>0</v>
          </cell>
          <cell r="BO756">
            <v>0</v>
          </cell>
          <cell r="BP756">
            <v>0</v>
          </cell>
          <cell r="BQ756">
            <v>0</v>
          </cell>
          <cell r="BR756">
            <v>0</v>
          </cell>
          <cell r="BS756">
            <v>0</v>
          </cell>
          <cell r="BT756">
            <v>0</v>
          </cell>
          <cell r="BU756">
            <v>0</v>
          </cell>
          <cell r="BV756">
            <v>0</v>
          </cell>
          <cell r="BW756">
            <v>0</v>
          </cell>
          <cell r="BX756">
            <v>0</v>
          </cell>
          <cell r="BY756">
            <v>0</v>
          </cell>
          <cell r="BZ756">
            <v>0</v>
          </cell>
          <cell r="CA756">
            <v>0</v>
          </cell>
          <cell r="CB756">
            <v>0</v>
          </cell>
          <cell r="CC756">
            <v>0</v>
          </cell>
          <cell r="CD756">
            <v>0</v>
          </cell>
          <cell r="CE756">
            <v>0</v>
          </cell>
          <cell r="CF756">
            <v>0</v>
          </cell>
          <cell r="CG756">
            <v>0</v>
          </cell>
          <cell r="CH756">
            <v>0</v>
          </cell>
          <cell r="CI756">
            <v>0</v>
          </cell>
          <cell r="CJ756">
            <v>0</v>
          </cell>
          <cell r="CK756">
            <v>0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P756">
            <v>0</v>
          </cell>
          <cell r="CQ756">
            <v>0</v>
          </cell>
          <cell r="CR756">
            <v>0</v>
          </cell>
          <cell r="CS756">
            <v>0</v>
          </cell>
          <cell r="CT756">
            <v>0</v>
          </cell>
          <cell r="CU756">
            <v>0</v>
          </cell>
          <cell r="CV756">
            <v>0</v>
          </cell>
          <cell r="CW756">
            <v>0</v>
          </cell>
          <cell r="CX756">
            <v>0</v>
          </cell>
          <cell r="CY756">
            <v>0</v>
          </cell>
          <cell r="CZ756">
            <v>0</v>
          </cell>
          <cell r="DA756">
            <v>0</v>
          </cell>
          <cell r="DB756">
            <v>0</v>
          </cell>
          <cell r="DC756">
            <v>0</v>
          </cell>
          <cell r="DD756">
            <v>0</v>
          </cell>
          <cell r="DE756">
            <v>0</v>
          </cell>
          <cell r="DF756">
            <v>0</v>
          </cell>
          <cell r="DG756">
            <v>0</v>
          </cell>
          <cell r="DH756">
            <v>0</v>
          </cell>
          <cell r="DI756">
            <v>0</v>
          </cell>
          <cell r="DJ756">
            <v>0</v>
          </cell>
          <cell r="DK756">
            <v>0</v>
          </cell>
          <cell r="DL756">
            <v>0</v>
          </cell>
          <cell r="DM756">
            <v>0</v>
          </cell>
          <cell r="DN756">
            <v>0</v>
          </cell>
          <cell r="DO756">
            <v>0</v>
          </cell>
          <cell r="DP756">
            <v>0</v>
          </cell>
          <cell r="DQ756">
            <v>0</v>
          </cell>
          <cell r="DR756">
            <v>0</v>
          </cell>
          <cell r="DS756">
            <v>0</v>
          </cell>
          <cell r="DT756">
            <v>0</v>
          </cell>
          <cell r="DU756">
            <v>0</v>
          </cell>
          <cell r="DV756">
            <v>0</v>
          </cell>
          <cell r="DW756">
            <v>0</v>
          </cell>
          <cell r="DX756">
            <v>0</v>
          </cell>
          <cell r="DY756">
            <v>0</v>
          </cell>
          <cell r="DZ756">
            <v>0</v>
          </cell>
          <cell r="EA756">
            <v>0</v>
          </cell>
          <cell r="EB756">
            <v>0</v>
          </cell>
          <cell r="EC756">
            <v>0</v>
          </cell>
          <cell r="ED756">
            <v>0</v>
          </cell>
          <cell r="EE756">
            <v>0</v>
          </cell>
        </row>
        <row r="757"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0</v>
          </cell>
          <cell r="BN757">
            <v>0</v>
          </cell>
          <cell r="BO757">
            <v>0</v>
          </cell>
          <cell r="BP757">
            <v>0</v>
          </cell>
          <cell r="BQ757">
            <v>0</v>
          </cell>
          <cell r="BR757">
            <v>0</v>
          </cell>
          <cell r="BS757">
            <v>0</v>
          </cell>
          <cell r="BT757">
            <v>0</v>
          </cell>
          <cell r="BU757">
            <v>0</v>
          </cell>
          <cell r="BV757">
            <v>0</v>
          </cell>
          <cell r="BW757">
            <v>0</v>
          </cell>
          <cell r="BX757">
            <v>0</v>
          </cell>
          <cell r="BY757">
            <v>0</v>
          </cell>
          <cell r="BZ757">
            <v>0</v>
          </cell>
          <cell r="CA757">
            <v>0</v>
          </cell>
          <cell r="CB757">
            <v>0</v>
          </cell>
          <cell r="CC757">
            <v>0</v>
          </cell>
          <cell r="CD757">
            <v>0</v>
          </cell>
          <cell r="CE757">
            <v>0</v>
          </cell>
          <cell r="CF757">
            <v>0</v>
          </cell>
          <cell r="CG757">
            <v>0</v>
          </cell>
          <cell r="CH757">
            <v>0</v>
          </cell>
          <cell r="CI757">
            <v>0</v>
          </cell>
          <cell r="CJ757">
            <v>0</v>
          </cell>
          <cell r="CK757">
            <v>0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P757">
            <v>0</v>
          </cell>
          <cell r="CQ757">
            <v>0</v>
          </cell>
          <cell r="CR757">
            <v>0</v>
          </cell>
          <cell r="CS757">
            <v>0</v>
          </cell>
          <cell r="CT757">
            <v>0</v>
          </cell>
          <cell r="CU757">
            <v>0</v>
          </cell>
          <cell r="CV757">
            <v>0</v>
          </cell>
          <cell r="CW757">
            <v>0</v>
          </cell>
          <cell r="CX757">
            <v>0</v>
          </cell>
          <cell r="CY757">
            <v>0</v>
          </cell>
          <cell r="CZ757">
            <v>0</v>
          </cell>
          <cell r="DA757">
            <v>0</v>
          </cell>
          <cell r="DB757">
            <v>0</v>
          </cell>
          <cell r="DC757">
            <v>0</v>
          </cell>
          <cell r="DD757">
            <v>0</v>
          </cell>
          <cell r="DE757">
            <v>0</v>
          </cell>
          <cell r="DF757">
            <v>0</v>
          </cell>
          <cell r="DG757">
            <v>0</v>
          </cell>
          <cell r="DH757">
            <v>0</v>
          </cell>
          <cell r="DI757">
            <v>0</v>
          </cell>
          <cell r="DJ757">
            <v>0</v>
          </cell>
          <cell r="DK757">
            <v>0</v>
          </cell>
          <cell r="DL757">
            <v>0</v>
          </cell>
          <cell r="DM757">
            <v>0</v>
          </cell>
          <cell r="DN757">
            <v>0</v>
          </cell>
          <cell r="DO757">
            <v>0</v>
          </cell>
          <cell r="DP757">
            <v>0</v>
          </cell>
          <cell r="DQ757">
            <v>0</v>
          </cell>
          <cell r="DR757">
            <v>0</v>
          </cell>
          <cell r="DS757">
            <v>0</v>
          </cell>
          <cell r="DT757">
            <v>0</v>
          </cell>
          <cell r="DU757">
            <v>0</v>
          </cell>
          <cell r="DV757">
            <v>0</v>
          </cell>
          <cell r="DW757">
            <v>0</v>
          </cell>
          <cell r="DX757">
            <v>0</v>
          </cell>
          <cell r="DY757">
            <v>0</v>
          </cell>
          <cell r="DZ757">
            <v>0</v>
          </cell>
          <cell r="EA757">
            <v>0</v>
          </cell>
          <cell r="EB757">
            <v>0</v>
          </cell>
          <cell r="EC757">
            <v>0</v>
          </cell>
          <cell r="ED757">
            <v>0</v>
          </cell>
          <cell r="EE757">
            <v>0</v>
          </cell>
        </row>
        <row r="758"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  <cell r="BQ758">
            <v>0</v>
          </cell>
          <cell r="BR758">
            <v>0</v>
          </cell>
          <cell r="BS758">
            <v>0</v>
          </cell>
          <cell r="BT758">
            <v>0</v>
          </cell>
          <cell r="BU758">
            <v>0</v>
          </cell>
          <cell r="BV758">
            <v>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0</v>
          </cell>
          <cell r="CB758">
            <v>0</v>
          </cell>
          <cell r="CC758">
            <v>0</v>
          </cell>
          <cell r="CD758">
            <v>0</v>
          </cell>
          <cell r="CE758">
            <v>0</v>
          </cell>
          <cell r="CF758">
            <v>0</v>
          </cell>
          <cell r="CG758">
            <v>0</v>
          </cell>
          <cell r="CH758">
            <v>0</v>
          </cell>
          <cell r="CI758">
            <v>0</v>
          </cell>
          <cell r="CJ758">
            <v>0</v>
          </cell>
          <cell r="CK758">
            <v>0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P758">
            <v>0</v>
          </cell>
          <cell r="CQ758">
            <v>0</v>
          </cell>
          <cell r="CR758">
            <v>0</v>
          </cell>
          <cell r="CS758">
            <v>0</v>
          </cell>
          <cell r="CT758">
            <v>0</v>
          </cell>
          <cell r="CU758">
            <v>0</v>
          </cell>
          <cell r="CV758">
            <v>0</v>
          </cell>
          <cell r="CW758">
            <v>0</v>
          </cell>
          <cell r="CX758">
            <v>0</v>
          </cell>
          <cell r="CY758">
            <v>0</v>
          </cell>
          <cell r="CZ758">
            <v>0</v>
          </cell>
          <cell r="DA758">
            <v>0</v>
          </cell>
          <cell r="DB758">
            <v>0</v>
          </cell>
          <cell r="DC758">
            <v>0</v>
          </cell>
          <cell r="DD758">
            <v>0</v>
          </cell>
          <cell r="DE758">
            <v>0</v>
          </cell>
          <cell r="DF758">
            <v>0</v>
          </cell>
          <cell r="DG758">
            <v>0</v>
          </cell>
          <cell r="DH758">
            <v>0</v>
          </cell>
          <cell r="DI758">
            <v>0</v>
          </cell>
          <cell r="DJ758">
            <v>0</v>
          </cell>
          <cell r="DK758">
            <v>0</v>
          </cell>
          <cell r="DL758">
            <v>0</v>
          </cell>
          <cell r="DM758">
            <v>0</v>
          </cell>
          <cell r="DN758">
            <v>0</v>
          </cell>
          <cell r="DO758">
            <v>0</v>
          </cell>
          <cell r="DP758">
            <v>0</v>
          </cell>
          <cell r="DQ758">
            <v>0</v>
          </cell>
          <cell r="DR758">
            <v>0</v>
          </cell>
          <cell r="DS758">
            <v>0</v>
          </cell>
          <cell r="DT758">
            <v>0</v>
          </cell>
          <cell r="DU758">
            <v>0</v>
          </cell>
          <cell r="DV758">
            <v>0</v>
          </cell>
          <cell r="DW758">
            <v>0</v>
          </cell>
          <cell r="DX758">
            <v>0</v>
          </cell>
          <cell r="DY758">
            <v>0</v>
          </cell>
          <cell r="DZ758">
            <v>0</v>
          </cell>
          <cell r="EA758">
            <v>0</v>
          </cell>
          <cell r="EB758">
            <v>0</v>
          </cell>
          <cell r="EC758">
            <v>0</v>
          </cell>
          <cell r="ED758">
            <v>0</v>
          </cell>
          <cell r="EE758">
            <v>0</v>
          </cell>
        </row>
        <row r="759">
          <cell r="F759">
            <v>1E-3</v>
          </cell>
          <cell r="G759">
            <v>0</v>
          </cell>
          <cell r="H759">
            <v>1E-3</v>
          </cell>
          <cell r="I759">
            <v>1E-3</v>
          </cell>
          <cell r="J759">
            <v>1E-3</v>
          </cell>
          <cell r="K759">
            <v>0</v>
          </cell>
          <cell r="L759">
            <v>0</v>
          </cell>
          <cell r="M759">
            <v>0</v>
          </cell>
          <cell r="N759">
            <v>1E-3</v>
          </cell>
          <cell r="O759">
            <v>1E-3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1E-3</v>
          </cell>
          <cell r="X759">
            <v>1E-3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1E-3</v>
          </cell>
          <cell r="AK759">
            <v>1E-3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1E-3</v>
          </cell>
          <cell r="AY759">
            <v>0</v>
          </cell>
          <cell r="AZ759">
            <v>0</v>
          </cell>
          <cell r="BA759">
            <v>1E-3</v>
          </cell>
          <cell r="BB759">
            <v>1E-3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1E-3</v>
          </cell>
          <cell r="BK759">
            <v>1E-3</v>
          </cell>
          <cell r="BL759">
            <v>0</v>
          </cell>
          <cell r="BM759">
            <v>0</v>
          </cell>
          <cell r="BN759">
            <v>1E-3</v>
          </cell>
          <cell r="BO759">
            <v>1E-3</v>
          </cell>
          <cell r="BP759">
            <v>0</v>
          </cell>
          <cell r="BQ759">
            <v>0</v>
          </cell>
          <cell r="BR759">
            <v>1E-3</v>
          </cell>
          <cell r="BS759">
            <v>0</v>
          </cell>
          <cell r="BT759">
            <v>0</v>
          </cell>
          <cell r="BU759">
            <v>0</v>
          </cell>
          <cell r="BV759">
            <v>0</v>
          </cell>
          <cell r="BW759">
            <v>2E-3</v>
          </cell>
          <cell r="BX759">
            <v>1E-3</v>
          </cell>
          <cell r="BY759">
            <v>0</v>
          </cell>
          <cell r="BZ759">
            <v>0</v>
          </cell>
          <cell r="CA759">
            <v>1E-3</v>
          </cell>
          <cell r="CB759">
            <v>1E-3</v>
          </cell>
          <cell r="CC759">
            <v>0</v>
          </cell>
          <cell r="CD759">
            <v>0</v>
          </cell>
          <cell r="CE759">
            <v>0</v>
          </cell>
          <cell r="CF759">
            <v>0</v>
          </cell>
          <cell r="CG759">
            <v>0</v>
          </cell>
          <cell r="CH759">
            <v>1E-3</v>
          </cell>
          <cell r="CI759">
            <v>1E-3</v>
          </cell>
          <cell r="CJ759">
            <v>1E-3</v>
          </cell>
          <cell r="CK759">
            <v>1E-3</v>
          </cell>
          <cell r="CL759">
            <v>0</v>
          </cell>
          <cell r="CM759">
            <v>0</v>
          </cell>
          <cell r="CN759">
            <v>1E-3</v>
          </cell>
          <cell r="CO759">
            <v>0</v>
          </cell>
          <cell r="CP759">
            <v>0</v>
          </cell>
          <cell r="CQ759">
            <v>0</v>
          </cell>
          <cell r="CR759">
            <v>1E-3</v>
          </cell>
          <cell r="CS759">
            <v>0</v>
          </cell>
          <cell r="CT759">
            <v>0</v>
          </cell>
          <cell r="CU759">
            <v>0</v>
          </cell>
          <cell r="CV759">
            <v>1E-3</v>
          </cell>
          <cell r="CW759">
            <v>1E-3</v>
          </cell>
          <cell r="CX759">
            <v>1E-3</v>
          </cell>
          <cell r="CY759">
            <v>0</v>
          </cell>
          <cell r="CZ759">
            <v>0</v>
          </cell>
          <cell r="DA759">
            <v>1E-3</v>
          </cell>
          <cell r="DB759">
            <v>0</v>
          </cell>
          <cell r="DC759">
            <v>1E-3</v>
          </cell>
          <cell r="DD759">
            <v>0</v>
          </cell>
          <cell r="DE759">
            <v>0</v>
          </cell>
          <cell r="DF759">
            <v>0</v>
          </cell>
          <cell r="DG759">
            <v>0</v>
          </cell>
          <cell r="DH759">
            <v>0</v>
          </cell>
          <cell r="DI759">
            <v>0</v>
          </cell>
          <cell r="DJ759">
            <v>0</v>
          </cell>
          <cell r="DK759">
            <v>0</v>
          </cell>
          <cell r="DL759">
            <v>0</v>
          </cell>
          <cell r="DM759">
            <v>0</v>
          </cell>
          <cell r="DN759">
            <v>1E-3</v>
          </cell>
          <cell r="DO759">
            <v>1E-3</v>
          </cell>
          <cell r="DP759">
            <v>0</v>
          </cell>
          <cell r="DQ759">
            <v>0</v>
          </cell>
          <cell r="DR759">
            <v>0</v>
          </cell>
          <cell r="DS759">
            <v>0</v>
          </cell>
          <cell r="DT759">
            <v>0</v>
          </cell>
          <cell r="DU759">
            <v>0</v>
          </cell>
          <cell r="DV759">
            <v>0</v>
          </cell>
          <cell r="DW759">
            <v>0</v>
          </cell>
          <cell r="DX759">
            <v>0</v>
          </cell>
          <cell r="DY759">
            <v>0</v>
          </cell>
          <cell r="DZ759">
            <v>0</v>
          </cell>
          <cell r="EA759">
            <v>0</v>
          </cell>
          <cell r="EB759">
            <v>0</v>
          </cell>
          <cell r="EC759">
            <v>0</v>
          </cell>
          <cell r="ED759">
            <v>0</v>
          </cell>
          <cell r="EE759">
            <v>0</v>
          </cell>
        </row>
        <row r="760">
          <cell r="F760">
            <v>0</v>
          </cell>
          <cell r="G760">
            <v>0</v>
          </cell>
          <cell r="H760">
            <v>1E-3</v>
          </cell>
          <cell r="I760">
            <v>0</v>
          </cell>
          <cell r="J760">
            <v>1E-3</v>
          </cell>
          <cell r="K760">
            <v>1E-3</v>
          </cell>
          <cell r="L760">
            <v>1E-3</v>
          </cell>
          <cell r="M760">
            <v>0</v>
          </cell>
          <cell r="N760">
            <v>1E-3</v>
          </cell>
          <cell r="O760">
            <v>0</v>
          </cell>
          <cell r="P760">
            <v>1E-3</v>
          </cell>
          <cell r="Q760">
            <v>0</v>
          </cell>
          <cell r="R760">
            <v>1E-3</v>
          </cell>
          <cell r="S760">
            <v>0</v>
          </cell>
          <cell r="T760">
            <v>0</v>
          </cell>
          <cell r="U760">
            <v>1E-3</v>
          </cell>
          <cell r="V760">
            <v>1E-3</v>
          </cell>
          <cell r="W760">
            <v>0</v>
          </cell>
          <cell r="X760">
            <v>1E-3</v>
          </cell>
          <cell r="Y760">
            <v>0</v>
          </cell>
          <cell r="Z760">
            <v>1E-3</v>
          </cell>
          <cell r="AA760">
            <v>1E-3</v>
          </cell>
          <cell r="AB760">
            <v>1E-3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-1E-3</v>
          </cell>
          <cell r="AI760">
            <v>0</v>
          </cell>
          <cell r="AJ760">
            <v>1E-3</v>
          </cell>
          <cell r="AK760">
            <v>1E-3</v>
          </cell>
          <cell r="AL760">
            <v>1E-3</v>
          </cell>
          <cell r="AM760">
            <v>1E-3</v>
          </cell>
          <cell r="AN760">
            <v>1E-3</v>
          </cell>
          <cell r="AO760">
            <v>0</v>
          </cell>
          <cell r="AP760">
            <v>0</v>
          </cell>
          <cell r="AQ760">
            <v>0</v>
          </cell>
          <cell r="AR760">
            <v>1E-3</v>
          </cell>
          <cell r="AS760">
            <v>0</v>
          </cell>
          <cell r="AT760">
            <v>0</v>
          </cell>
          <cell r="AU760">
            <v>1E-3</v>
          </cell>
          <cell r="AV760">
            <v>-1E-3</v>
          </cell>
          <cell r="AW760">
            <v>0</v>
          </cell>
          <cell r="AX760">
            <v>1E-3</v>
          </cell>
          <cell r="AY760">
            <v>1E-3</v>
          </cell>
          <cell r="AZ760">
            <v>1E-3</v>
          </cell>
          <cell r="BA760">
            <v>1E-3</v>
          </cell>
          <cell r="BB760">
            <v>0</v>
          </cell>
          <cell r="BC760">
            <v>1E-3</v>
          </cell>
          <cell r="BD760">
            <v>0</v>
          </cell>
          <cell r="BE760">
            <v>1E-3</v>
          </cell>
          <cell r="BF760">
            <v>1E-3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1E-3</v>
          </cell>
          <cell r="BL760">
            <v>1E-3</v>
          </cell>
          <cell r="BM760">
            <v>1E-3</v>
          </cell>
          <cell r="BN760">
            <v>1E-3</v>
          </cell>
          <cell r="BO760">
            <v>0</v>
          </cell>
          <cell r="BP760">
            <v>1E-3</v>
          </cell>
          <cell r="BQ760">
            <v>0</v>
          </cell>
          <cell r="BR760">
            <v>1E-3</v>
          </cell>
          <cell r="BS760">
            <v>1E-3</v>
          </cell>
          <cell r="BT760">
            <v>0</v>
          </cell>
          <cell r="BU760">
            <v>1E-3</v>
          </cell>
          <cell r="BV760">
            <v>0</v>
          </cell>
          <cell r="BW760">
            <v>1E-3</v>
          </cell>
          <cell r="BX760">
            <v>1E-3</v>
          </cell>
          <cell r="BY760">
            <v>1E-3</v>
          </cell>
          <cell r="BZ760">
            <v>1E-3</v>
          </cell>
          <cell r="CA760">
            <v>1E-3</v>
          </cell>
          <cell r="CB760">
            <v>1E-3</v>
          </cell>
          <cell r="CC760">
            <v>0</v>
          </cell>
          <cell r="CD760">
            <v>0</v>
          </cell>
          <cell r="CE760">
            <v>1E-3</v>
          </cell>
          <cell r="CF760">
            <v>1E-3</v>
          </cell>
          <cell r="CG760">
            <v>1E-3</v>
          </cell>
          <cell r="CH760">
            <v>0</v>
          </cell>
          <cell r="CI760">
            <v>0</v>
          </cell>
          <cell r="CJ760">
            <v>0</v>
          </cell>
          <cell r="CK760">
            <v>1E-3</v>
          </cell>
          <cell r="CL760">
            <v>1E-3</v>
          </cell>
          <cell r="CM760">
            <v>1E-3</v>
          </cell>
          <cell r="CN760">
            <v>1E-3</v>
          </cell>
          <cell r="CO760">
            <v>1E-3</v>
          </cell>
          <cell r="CP760">
            <v>0</v>
          </cell>
          <cell r="CQ760">
            <v>1E-3</v>
          </cell>
          <cell r="CR760">
            <v>0</v>
          </cell>
          <cell r="CS760">
            <v>0</v>
          </cell>
          <cell r="CT760">
            <v>0</v>
          </cell>
          <cell r="CU760">
            <v>0</v>
          </cell>
          <cell r="CV760">
            <v>0</v>
          </cell>
          <cell r="CW760">
            <v>0</v>
          </cell>
          <cell r="CX760">
            <v>0</v>
          </cell>
          <cell r="CY760">
            <v>0</v>
          </cell>
          <cell r="CZ760">
            <v>0</v>
          </cell>
          <cell r="DA760">
            <v>0</v>
          </cell>
          <cell r="DB760">
            <v>0</v>
          </cell>
          <cell r="DC760">
            <v>0</v>
          </cell>
          <cell r="DD760">
            <v>0</v>
          </cell>
          <cell r="DE760">
            <v>0</v>
          </cell>
          <cell r="DF760">
            <v>0</v>
          </cell>
          <cell r="DG760">
            <v>0</v>
          </cell>
          <cell r="DH760">
            <v>0</v>
          </cell>
          <cell r="DI760">
            <v>0</v>
          </cell>
          <cell r="DJ760">
            <v>0</v>
          </cell>
          <cell r="DK760">
            <v>0</v>
          </cell>
          <cell r="DL760">
            <v>0</v>
          </cell>
          <cell r="DM760">
            <v>0</v>
          </cell>
          <cell r="DN760">
            <v>0</v>
          </cell>
          <cell r="DO760">
            <v>0</v>
          </cell>
          <cell r="DP760">
            <v>0</v>
          </cell>
          <cell r="DQ760">
            <v>0</v>
          </cell>
          <cell r="DR760">
            <v>0</v>
          </cell>
          <cell r="DS760">
            <v>0</v>
          </cell>
          <cell r="DT760">
            <v>0</v>
          </cell>
          <cell r="DU760">
            <v>0</v>
          </cell>
          <cell r="DV760">
            <v>0</v>
          </cell>
          <cell r="DW760">
            <v>0</v>
          </cell>
          <cell r="DX760">
            <v>0</v>
          </cell>
          <cell r="DY760">
            <v>0</v>
          </cell>
          <cell r="DZ760">
            <v>0</v>
          </cell>
          <cell r="EA760">
            <v>0</v>
          </cell>
          <cell r="EB760">
            <v>0</v>
          </cell>
          <cell r="EC760">
            <v>0</v>
          </cell>
          <cell r="ED760">
            <v>0</v>
          </cell>
          <cell r="EE760">
            <v>0</v>
          </cell>
        </row>
        <row r="761"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BM761">
            <v>0</v>
          </cell>
          <cell r="BN761">
            <v>0</v>
          </cell>
          <cell r="BO761">
            <v>0</v>
          </cell>
          <cell r="BP761">
            <v>0</v>
          </cell>
          <cell r="BQ761">
            <v>0</v>
          </cell>
          <cell r="BR761">
            <v>0</v>
          </cell>
          <cell r="BS761">
            <v>0</v>
          </cell>
          <cell r="BT761">
            <v>0</v>
          </cell>
          <cell r="BU761">
            <v>0</v>
          </cell>
          <cell r="BV761">
            <v>0</v>
          </cell>
          <cell r="BW761">
            <v>0</v>
          </cell>
          <cell r="BX761">
            <v>0</v>
          </cell>
          <cell r="BY761">
            <v>0</v>
          </cell>
          <cell r="BZ761">
            <v>0</v>
          </cell>
          <cell r="CA761">
            <v>0</v>
          </cell>
          <cell r="CB761">
            <v>0</v>
          </cell>
          <cell r="CC761">
            <v>0</v>
          </cell>
          <cell r="CD761">
            <v>0</v>
          </cell>
          <cell r="CE761">
            <v>0</v>
          </cell>
          <cell r="CF761">
            <v>0</v>
          </cell>
          <cell r="CG761">
            <v>0</v>
          </cell>
          <cell r="CH761">
            <v>0</v>
          </cell>
          <cell r="CI761">
            <v>0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P761">
            <v>0</v>
          </cell>
          <cell r="CQ761">
            <v>0</v>
          </cell>
          <cell r="CR761">
            <v>0</v>
          </cell>
          <cell r="CS761">
            <v>0</v>
          </cell>
          <cell r="CT761">
            <v>0</v>
          </cell>
          <cell r="CU761">
            <v>0</v>
          </cell>
          <cell r="CV761">
            <v>0</v>
          </cell>
          <cell r="CW761">
            <v>0</v>
          </cell>
          <cell r="CX761">
            <v>0</v>
          </cell>
          <cell r="CY761">
            <v>0</v>
          </cell>
          <cell r="CZ761">
            <v>0</v>
          </cell>
          <cell r="DA761">
            <v>0</v>
          </cell>
          <cell r="DB761">
            <v>0</v>
          </cell>
          <cell r="DC761">
            <v>0</v>
          </cell>
          <cell r="DD761">
            <v>0</v>
          </cell>
          <cell r="DE761">
            <v>0</v>
          </cell>
          <cell r="DF761">
            <v>0</v>
          </cell>
          <cell r="DG761">
            <v>0</v>
          </cell>
          <cell r="DH761">
            <v>0</v>
          </cell>
          <cell r="DI761">
            <v>0</v>
          </cell>
          <cell r="DJ761">
            <v>0</v>
          </cell>
          <cell r="DK761">
            <v>0</v>
          </cell>
          <cell r="DL761">
            <v>0</v>
          </cell>
          <cell r="DM761">
            <v>0</v>
          </cell>
          <cell r="DN761">
            <v>0</v>
          </cell>
          <cell r="DO761">
            <v>0</v>
          </cell>
          <cell r="DP761">
            <v>0</v>
          </cell>
          <cell r="DQ761">
            <v>0</v>
          </cell>
          <cell r="DR761">
            <v>0</v>
          </cell>
          <cell r="DS761">
            <v>0</v>
          </cell>
          <cell r="DT761">
            <v>0</v>
          </cell>
          <cell r="DU761">
            <v>0</v>
          </cell>
          <cell r="DV761">
            <v>0</v>
          </cell>
          <cell r="DW761">
            <v>0</v>
          </cell>
          <cell r="DX761">
            <v>0</v>
          </cell>
          <cell r="DY761">
            <v>0</v>
          </cell>
          <cell r="DZ761">
            <v>0</v>
          </cell>
          <cell r="EA761">
            <v>0</v>
          </cell>
          <cell r="EB761">
            <v>0</v>
          </cell>
          <cell r="EC761">
            <v>0</v>
          </cell>
          <cell r="ED761">
            <v>0</v>
          </cell>
          <cell r="EE761">
            <v>0</v>
          </cell>
        </row>
        <row r="762"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  <cell r="BY762">
            <v>0</v>
          </cell>
          <cell r="BZ762">
            <v>0</v>
          </cell>
          <cell r="CA762">
            <v>0</v>
          </cell>
          <cell r="CB762">
            <v>0</v>
          </cell>
          <cell r="CC762">
            <v>0</v>
          </cell>
          <cell r="CD762">
            <v>0</v>
          </cell>
          <cell r="CE762">
            <v>0</v>
          </cell>
          <cell r="CF762">
            <v>0</v>
          </cell>
          <cell r="CG762">
            <v>0</v>
          </cell>
          <cell r="CH762">
            <v>0</v>
          </cell>
          <cell r="CI762">
            <v>0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P762">
            <v>0</v>
          </cell>
          <cell r="CQ762">
            <v>0</v>
          </cell>
          <cell r="CR762">
            <v>0</v>
          </cell>
          <cell r="CS762">
            <v>0</v>
          </cell>
          <cell r="CT762">
            <v>0</v>
          </cell>
          <cell r="CU762">
            <v>0</v>
          </cell>
          <cell r="CV762">
            <v>0</v>
          </cell>
          <cell r="CW762">
            <v>0</v>
          </cell>
          <cell r="CX762">
            <v>0</v>
          </cell>
          <cell r="CY762">
            <v>0</v>
          </cell>
          <cell r="CZ762">
            <v>0</v>
          </cell>
          <cell r="DA762">
            <v>0</v>
          </cell>
          <cell r="DB762">
            <v>0</v>
          </cell>
          <cell r="DC762">
            <v>0</v>
          </cell>
          <cell r="DD762">
            <v>0</v>
          </cell>
          <cell r="DE762">
            <v>0</v>
          </cell>
          <cell r="DF762">
            <v>0</v>
          </cell>
          <cell r="DG762">
            <v>0</v>
          </cell>
          <cell r="DH762">
            <v>0</v>
          </cell>
          <cell r="DI762">
            <v>0</v>
          </cell>
          <cell r="DJ762">
            <v>0</v>
          </cell>
          <cell r="DK762">
            <v>0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  <cell r="EE762">
            <v>0</v>
          </cell>
        </row>
        <row r="763"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1E-3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1E-3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1E-3</v>
          </cell>
          <cell r="AW763">
            <v>0</v>
          </cell>
          <cell r="AX763">
            <v>1E-3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0</v>
          </cell>
          <cell r="BR763">
            <v>0</v>
          </cell>
          <cell r="BS763">
            <v>0</v>
          </cell>
          <cell r="BT763">
            <v>0</v>
          </cell>
          <cell r="BU763">
            <v>0</v>
          </cell>
          <cell r="BV763">
            <v>0</v>
          </cell>
          <cell r="BW763">
            <v>0</v>
          </cell>
          <cell r="BX763">
            <v>0</v>
          </cell>
          <cell r="BY763">
            <v>0</v>
          </cell>
          <cell r="BZ763">
            <v>0</v>
          </cell>
          <cell r="CA763">
            <v>0</v>
          </cell>
          <cell r="CB763">
            <v>0</v>
          </cell>
          <cell r="CC763">
            <v>0</v>
          </cell>
          <cell r="CD763">
            <v>0</v>
          </cell>
          <cell r="CE763">
            <v>0</v>
          </cell>
          <cell r="CF763">
            <v>0</v>
          </cell>
          <cell r="CG763">
            <v>0</v>
          </cell>
          <cell r="CH763">
            <v>2E-3</v>
          </cell>
          <cell r="CI763">
            <v>0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P763">
            <v>0</v>
          </cell>
          <cell r="CQ763">
            <v>0</v>
          </cell>
          <cell r="CR763">
            <v>0</v>
          </cell>
          <cell r="CS763">
            <v>0</v>
          </cell>
          <cell r="CT763">
            <v>0</v>
          </cell>
          <cell r="CU763">
            <v>0</v>
          </cell>
          <cell r="CV763">
            <v>0</v>
          </cell>
          <cell r="CW763">
            <v>1E-3</v>
          </cell>
          <cell r="CX763">
            <v>0</v>
          </cell>
          <cell r="CY763">
            <v>0</v>
          </cell>
          <cell r="CZ763">
            <v>0</v>
          </cell>
          <cell r="DA763">
            <v>1E-3</v>
          </cell>
          <cell r="DB763">
            <v>0</v>
          </cell>
          <cell r="DC763">
            <v>0</v>
          </cell>
          <cell r="DD763">
            <v>0</v>
          </cell>
          <cell r="DE763">
            <v>0</v>
          </cell>
          <cell r="DF763">
            <v>0</v>
          </cell>
          <cell r="DG763">
            <v>0</v>
          </cell>
          <cell r="DH763">
            <v>0</v>
          </cell>
          <cell r="DI763">
            <v>0</v>
          </cell>
          <cell r="DJ763">
            <v>1E-3</v>
          </cell>
          <cell r="DK763">
            <v>0</v>
          </cell>
          <cell r="DL763">
            <v>0</v>
          </cell>
          <cell r="DM763">
            <v>0</v>
          </cell>
          <cell r="DN763">
            <v>0</v>
          </cell>
          <cell r="DO763">
            <v>0</v>
          </cell>
          <cell r="DP763">
            <v>0</v>
          </cell>
          <cell r="DQ763">
            <v>0</v>
          </cell>
          <cell r="DR763">
            <v>0</v>
          </cell>
          <cell r="DS763">
            <v>0</v>
          </cell>
          <cell r="DT763">
            <v>0</v>
          </cell>
          <cell r="DU763">
            <v>0</v>
          </cell>
          <cell r="DV763">
            <v>0</v>
          </cell>
          <cell r="DW763">
            <v>0</v>
          </cell>
          <cell r="DX763">
            <v>0</v>
          </cell>
          <cell r="DY763">
            <v>0</v>
          </cell>
          <cell r="DZ763">
            <v>0</v>
          </cell>
          <cell r="EA763">
            <v>0</v>
          </cell>
          <cell r="EB763">
            <v>0</v>
          </cell>
          <cell r="EC763">
            <v>0</v>
          </cell>
          <cell r="ED763">
            <v>0</v>
          </cell>
          <cell r="EE763">
            <v>0</v>
          </cell>
        </row>
        <row r="765">
          <cell r="F765">
            <v>1E-3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1E-3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1E-3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-1E-3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  <cell r="BM765">
            <v>1E-3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-1E-3</v>
          </cell>
          <cell r="BT765">
            <v>0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  <cell r="BY765">
            <v>1E-3</v>
          </cell>
          <cell r="BZ765">
            <v>0</v>
          </cell>
          <cell r="CA765">
            <v>0</v>
          </cell>
          <cell r="CB765">
            <v>0</v>
          </cell>
          <cell r="CC765">
            <v>0</v>
          </cell>
          <cell r="CD765">
            <v>0</v>
          </cell>
          <cell r="CE765">
            <v>0</v>
          </cell>
          <cell r="CF765">
            <v>1E-3</v>
          </cell>
          <cell r="CG765">
            <v>-1E-3</v>
          </cell>
          <cell r="CH765">
            <v>-5.0000000000000001E-3</v>
          </cell>
          <cell r="CI765">
            <v>0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1E-3</v>
          </cell>
          <cell r="CO765">
            <v>0</v>
          </cell>
          <cell r="CP765">
            <v>0</v>
          </cell>
          <cell r="CQ765">
            <v>1E-3</v>
          </cell>
          <cell r="CR765">
            <v>0</v>
          </cell>
          <cell r="CS765">
            <v>0</v>
          </cell>
          <cell r="CT765">
            <v>0</v>
          </cell>
          <cell r="CU765">
            <v>0</v>
          </cell>
          <cell r="CV765">
            <v>0</v>
          </cell>
          <cell r="CW765">
            <v>0</v>
          </cell>
          <cell r="CX765">
            <v>0</v>
          </cell>
          <cell r="CY765">
            <v>0</v>
          </cell>
          <cell r="CZ765">
            <v>1E-3</v>
          </cell>
          <cell r="DA765">
            <v>0</v>
          </cell>
          <cell r="DB765">
            <v>0</v>
          </cell>
          <cell r="DC765">
            <v>0</v>
          </cell>
          <cell r="DD765">
            <v>0</v>
          </cell>
          <cell r="DE765">
            <v>0</v>
          </cell>
          <cell r="DF765">
            <v>0</v>
          </cell>
          <cell r="DG765">
            <v>0</v>
          </cell>
          <cell r="DH765">
            <v>0</v>
          </cell>
          <cell r="DI765">
            <v>0</v>
          </cell>
          <cell r="DJ765">
            <v>0</v>
          </cell>
          <cell r="DK765">
            <v>0</v>
          </cell>
          <cell r="DL765">
            <v>1E-3</v>
          </cell>
          <cell r="DM765">
            <v>0</v>
          </cell>
          <cell r="DN765">
            <v>0</v>
          </cell>
          <cell r="DO765">
            <v>0</v>
          </cell>
          <cell r="DP765">
            <v>0</v>
          </cell>
          <cell r="DQ765">
            <v>0</v>
          </cell>
          <cell r="DR765">
            <v>0</v>
          </cell>
          <cell r="DS765">
            <v>0</v>
          </cell>
          <cell r="DT765">
            <v>0</v>
          </cell>
          <cell r="DU765">
            <v>0</v>
          </cell>
          <cell r="DV765">
            <v>0</v>
          </cell>
          <cell r="DW765">
            <v>0</v>
          </cell>
          <cell r="DX765">
            <v>0</v>
          </cell>
          <cell r="DY765">
            <v>0</v>
          </cell>
          <cell r="DZ765">
            <v>0</v>
          </cell>
          <cell r="EA765">
            <v>0</v>
          </cell>
          <cell r="EB765">
            <v>0</v>
          </cell>
          <cell r="EC765">
            <v>0</v>
          </cell>
          <cell r="ED765">
            <v>0</v>
          </cell>
          <cell r="EE765">
            <v>0</v>
          </cell>
        </row>
        <row r="766"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  <cell r="BY766">
            <v>0</v>
          </cell>
          <cell r="BZ766">
            <v>0</v>
          </cell>
          <cell r="CA766">
            <v>0</v>
          </cell>
          <cell r="CB766">
            <v>0</v>
          </cell>
          <cell r="CC766">
            <v>0</v>
          </cell>
          <cell r="CD766">
            <v>0</v>
          </cell>
          <cell r="CE766">
            <v>0</v>
          </cell>
          <cell r="CF766">
            <v>0</v>
          </cell>
          <cell r="CG766">
            <v>0</v>
          </cell>
          <cell r="CH766">
            <v>0</v>
          </cell>
          <cell r="CI766">
            <v>0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P766">
            <v>0</v>
          </cell>
          <cell r="CQ766">
            <v>0</v>
          </cell>
          <cell r="CR766">
            <v>0</v>
          </cell>
          <cell r="CS766">
            <v>0</v>
          </cell>
          <cell r="CT766">
            <v>0</v>
          </cell>
          <cell r="CU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0</v>
          </cell>
          <cell r="DD766">
            <v>0</v>
          </cell>
          <cell r="DE766">
            <v>0</v>
          </cell>
          <cell r="DF766">
            <v>0</v>
          </cell>
          <cell r="DG766">
            <v>0</v>
          </cell>
          <cell r="DH766">
            <v>0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0</v>
          </cell>
          <cell r="DP766">
            <v>0</v>
          </cell>
          <cell r="DQ766">
            <v>0</v>
          </cell>
          <cell r="DR766">
            <v>0</v>
          </cell>
          <cell r="DS766">
            <v>0</v>
          </cell>
          <cell r="DT766">
            <v>0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0</v>
          </cell>
          <cell r="EB766">
            <v>0</v>
          </cell>
          <cell r="EC766">
            <v>0</v>
          </cell>
          <cell r="ED766">
            <v>0</v>
          </cell>
          <cell r="EE766">
            <v>0</v>
          </cell>
        </row>
        <row r="767">
          <cell r="F767">
            <v>1E-3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1E-3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1E-3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-1E-3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1E-3</v>
          </cell>
          <cell r="AU767">
            <v>0</v>
          </cell>
          <cell r="AV767">
            <v>0</v>
          </cell>
          <cell r="AW767">
            <v>0</v>
          </cell>
          <cell r="AX767">
            <v>1E-3</v>
          </cell>
          <cell r="AY767">
            <v>0</v>
          </cell>
          <cell r="AZ767">
            <v>1E-3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1E-3</v>
          </cell>
          <cell r="BM767">
            <v>1E-3</v>
          </cell>
          <cell r="BN767">
            <v>0</v>
          </cell>
          <cell r="BO767">
            <v>0</v>
          </cell>
          <cell r="BP767">
            <v>0</v>
          </cell>
          <cell r="BQ767">
            <v>0</v>
          </cell>
          <cell r="BR767">
            <v>0</v>
          </cell>
          <cell r="BS767">
            <v>1E-3</v>
          </cell>
          <cell r="BT767">
            <v>0</v>
          </cell>
          <cell r="BU767">
            <v>0</v>
          </cell>
          <cell r="BV767">
            <v>0</v>
          </cell>
          <cell r="BW767">
            <v>0</v>
          </cell>
          <cell r="BX767">
            <v>0</v>
          </cell>
          <cell r="BY767">
            <v>1E-3</v>
          </cell>
          <cell r="BZ767">
            <v>1E-3</v>
          </cell>
          <cell r="CA767">
            <v>1E-3</v>
          </cell>
          <cell r="CB767">
            <v>0</v>
          </cell>
          <cell r="CC767">
            <v>0</v>
          </cell>
          <cell r="CD767">
            <v>0</v>
          </cell>
          <cell r="CE767">
            <v>0</v>
          </cell>
          <cell r="CF767">
            <v>0</v>
          </cell>
          <cell r="CG767">
            <v>0</v>
          </cell>
          <cell r="CH767">
            <v>0</v>
          </cell>
          <cell r="CI767">
            <v>0</v>
          </cell>
          <cell r="CJ767">
            <v>0</v>
          </cell>
          <cell r="CK767">
            <v>0</v>
          </cell>
          <cell r="CL767">
            <v>1E-3</v>
          </cell>
          <cell r="CM767">
            <v>1E-3</v>
          </cell>
          <cell r="CN767">
            <v>0</v>
          </cell>
          <cell r="CO767">
            <v>0</v>
          </cell>
          <cell r="CP767">
            <v>0</v>
          </cell>
          <cell r="CQ767">
            <v>0</v>
          </cell>
          <cell r="CR767">
            <v>0</v>
          </cell>
          <cell r="CS767">
            <v>0</v>
          </cell>
          <cell r="CT767">
            <v>0</v>
          </cell>
          <cell r="CU767">
            <v>0</v>
          </cell>
          <cell r="CV767">
            <v>0</v>
          </cell>
          <cell r="CW767">
            <v>0</v>
          </cell>
          <cell r="CX767">
            <v>0</v>
          </cell>
          <cell r="CY767">
            <v>1E-3</v>
          </cell>
          <cell r="CZ767">
            <v>0</v>
          </cell>
          <cell r="DA767">
            <v>0</v>
          </cell>
          <cell r="DB767">
            <v>0</v>
          </cell>
          <cell r="DC767">
            <v>0</v>
          </cell>
          <cell r="DD767">
            <v>0</v>
          </cell>
          <cell r="DE767">
            <v>0</v>
          </cell>
          <cell r="DF767">
            <v>0</v>
          </cell>
          <cell r="DG767">
            <v>0</v>
          </cell>
          <cell r="DH767">
            <v>0</v>
          </cell>
          <cell r="DI767">
            <v>0</v>
          </cell>
          <cell r="DJ767">
            <v>0</v>
          </cell>
          <cell r="DK767">
            <v>-1E-3</v>
          </cell>
          <cell r="DL767">
            <v>1E-3</v>
          </cell>
          <cell r="DM767">
            <v>0</v>
          </cell>
          <cell r="DN767">
            <v>0</v>
          </cell>
          <cell r="DO767">
            <v>0</v>
          </cell>
          <cell r="DP767">
            <v>0</v>
          </cell>
          <cell r="DQ767">
            <v>0</v>
          </cell>
          <cell r="DR767">
            <v>0</v>
          </cell>
          <cell r="DS767">
            <v>0</v>
          </cell>
          <cell r="DT767">
            <v>0</v>
          </cell>
          <cell r="DU767">
            <v>0</v>
          </cell>
          <cell r="DV767">
            <v>0</v>
          </cell>
          <cell r="DW767">
            <v>0</v>
          </cell>
          <cell r="DX767">
            <v>0</v>
          </cell>
          <cell r="DY767">
            <v>0</v>
          </cell>
          <cell r="DZ767">
            <v>0</v>
          </cell>
          <cell r="EA767">
            <v>0</v>
          </cell>
          <cell r="EB767">
            <v>0</v>
          </cell>
          <cell r="EC767">
            <v>0</v>
          </cell>
          <cell r="ED767">
            <v>0</v>
          </cell>
          <cell r="EE767">
            <v>0</v>
          </cell>
        </row>
        <row r="768"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1E-3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-4.0000000000000001E-3</v>
          </cell>
          <cell r="V768">
            <v>0</v>
          </cell>
          <cell r="W768">
            <v>0</v>
          </cell>
          <cell r="X768">
            <v>0</v>
          </cell>
          <cell r="Y768">
            <v>1E-3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1E-3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E768">
            <v>0</v>
          </cell>
          <cell r="BF768">
            <v>0</v>
          </cell>
          <cell r="BG768">
            <v>0</v>
          </cell>
          <cell r="BH768">
            <v>0</v>
          </cell>
          <cell r="BI768">
            <v>0</v>
          </cell>
          <cell r="BJ768">
            <v>0</v>
          </cell>
          <cell r="BK768">
            <v>0</v>
          </cell>
          <cell r="BL768">
            <v>0</v>
          </cell>
          <cell r="BM768">
            <v>0</v>
          </cell>
          <cell r="BN768">
            <v>0</v>
          </cell>
          <cell r="BO768">
            <v>0</v>
          </cell>
          <cell r="BP768">
            <v>0</v>
          </cell>
          <cell r="BQ768">
            <v>0</v>
          </cell>
          <cell r="BR768">
            <v>0</v>
          </cell>
          <cell r="BS768">
            <v>0</v>
          </cell>
          <cell r="BT768">
            <v>0</v>
          </cell>
          <cell r="BU768">
            <v>0</v>
          </cell>
          <cell r="BV768">
            <v>0</v>
          </cell>
          <cell r="BW768">
            <v>0</v>
          </cell>
          <cell r="BX768">
            <v>0</v>
          </cell>
          <cell r="BY768">
            <v>0</v>
          </cell>
          <cell r="BZ768">
            <v>0</v>
          </cell>
          <cell r="CA768">
            <v>0</v>
          </cell>
          <cell r="CB768">
            <v>0</v>
          </cell>
          <cell r="CC768">
            <v>0</v>
          </cell>
          <cell r="CD768">
            <v>0</v>
          </cell>
          <cell r="CE768">
            <v>0</v>
          </cell>
          <cell r="CF768">
            <v>0</v>
          </cell>
          <cell r="CG768">
            <v>0</v>
          </cell>
          <cell r="CH768">
            <v>0</v>
          </cell>
          <cell r="CI768">
            <v>0</v>
          </cell>
          <cell r="CJ768">
            <v>0</v>
          </cell>
          <cell r="CK768">
            <v>0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P768">
            <v>0</v>
          </cell>
          <cell r="CQ768">
            <v>0</v>
          </cell>
          <cell r="CR768">
            <v>0</v>
          </cell>
          <cell r="CS768">
            <v>0</v>
          </cell>
          <cell r="CT768">
            <v>0</v>
          </cell>
          <cell r="CU768">
            <v>0</v>
          </cell>
          <cell r="CV768">
            <v>0</v>
          </cell>
          <cell r="CW768">
            <v>0</v>
          </cell>
          <cell r="CX768">
            <v>0</v>
          </cell>
          <cell r="CY768">
            <v>0</v>
          </cell>
          <cell r="CZ768">
            <v>0</v>
          </cell>
          <cell r="DA768">
            <v>0</v>
          </cell>
          <cell r="DB768">
            <v>0</v>
          </cell>
          <cell r="DC768">
            <v>0</v>
          </cell>
          <cell r="DD768">
            <v>0</v>
          </cell>
          <cell r="DE768">
            <v>0</v>
          </cell>
          <cell r="DF768">
            <v>0</v>
          </cell>
          <cell r="DG768">
            <v>0</v>
          </cell>
          <cell r="DH768">
            <v>0</v>
          </cell>
          <cell r="DI768">
            <v>0</v>
          </cell>
          <cell r="DJ768">
            <v>0</v>
          </cell>
          <cell r="DK768">
            <v>0</v>
          </cell>
          <cell r="DL768">
            <v>0</v>
          </cell>
          <cell r="DM768">
            <v>0</v>
          </cell>
          <cell r="DN768">
            <v>0</v>
          </cell>
          <cell r="DO768">
            <v>0</v>
          </cell>
          <cell r="DP768">
            <v>0</v>
          </cell>
          <cell r="DQ768">
            <v>0</v>
          </cell>
          <cell r="DR768">
            <v>0</v>
          </cell>
          <cell r="DS768">
            <v>0</v>
          </cell>
          <cell r="DT768">
            <v>0</v>
          </cell>
          <cell r="DU768">
            <v>0</v>
          </cell>
          <cell r="DV768">
            <v>0</v>
          </cell>
          <cell r="DW768">
            <v>0</v>
          </cell>
          <cell r="DX768">
            <v>0</v>
          </cell>
          <cell r="DY768">
            <v>0</v>
          </cell>
          <cell r="DZ768">
            <v>0</v>
          </cell>
          <cell r="EA768">
            <v>0</v>
          </cell>
          <cell r="EB768">
            <v>0</v>
          </cell>
          <cell r="EC768">
            <v>0</v>
          </cell>
          <cell r="ED768">
            <v>0</v>
          </cell>
          <cell r="EE768">
            <v>0</v>
          </cell>
        </row>
        <row r="769">
          <cell r="F769">
            <v>0</v>
          </cell>
          <cell r="G769">
            <v>-0.01</v>
          </cell>
          <cell r="H769">
            <v>0</v>
          </cell>
          <cell r="I769">
            <v>0</v>
          </cell>
          <cell r="J769">
            <v>-2E-3</v>
          </cell>
          <cell r="K769">
            <v>1E-3</v>
          </cell>
          <cell r="L769">
            <v>5.0000000000000001E-3</v>
          </cell>
          <cell r="M769">
            <v>3.0000000000000001E-3</v>
          </cell>
          <cell r="N769">
            <v>1E-3</v>
          </cell>
          <cell r="O769">
            <v>0</v>
          </cell>
          <cell r="P769">
            <v>-2E-3</v>
          </cell>
          <cell r="Q769">
            <v>0</v>
          </cell>
          <cell r="R769">
            <v>5.0000000000000001E-3</v>
          </cell>
          <cell r="S769">
            <v>8.0000000000000002E-3</v>
          </cell>
          <cell r="T769">
            <v>3.1E-2</v>
          </cell>
          <cell r="U769">
            <v>0</v>
          </cell>
          <cell r="V769">
            <v>2E-3</v>
          </cell>
          <cell r="W769">
            <v>0</v>
          </cell>
          <cell r="X769">
            <v>1E-3</v>
          </cell>
          <cell r="Y769">
            <v>0.01</v>
          </cell>
          <cell r="Z769">
            <v>6.0000000000000001E-3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1E-3</v>
          </cell>
          <cell r="AF769">
            <v>-8.0000000000000002E-3</v>
          </cell>
          <cell r="AG769">
            <v>0</v>
          </cell>
          <cell r="AH769">
            <v>3.0000000000000001E-3</v>
          </cell>
          <cell r="AI769">
            <v>7.0000000000000001E-3</v>
          </cell>
          <cell r="AJ769">
            <v>0</v>
          </cell>
          <cell r="AK769">
            <v>-2E-3</v>
          </cell>
          <cell r="AL769">
            <v>0</v>
          </cell>
          <cell r="AM769">
            <v>3.0000000000000001E-3</v>
          </cell>
          <cell r="AN769">
            <v>0</v>
          </cell>
          <cell r="AO769">
            <v>2E-3</v>
          </cell>
          <cell r="AP769">
            <v>3.0000000000000001E-3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  <cell r="BM769">
            <v>0</v>
          </cell>
          <cell r="BN769">
            <v>0</v>
          </cell>
          <cell r="BO769">
            <v>0</v>
          </cell>
          <cell r="BP769">
            <v>0</v>
          </cell>
          <cell r="BQ769">
            <v>0</v>
          </cell>
          <cell r="BR769">
            <v>0</v>
          </cell>
          <cell r="BS769">
            <v>0</v>
          </cell>
          <cell r="BT769">
            <v>0</v>
          </cell>
          <cell r="BU769">
            <v>0</v>
          </cell>
          <cell r="BV769">
            <v>0</v>
          </cell>
          <cell r="BW769">
            <v>0</v>
          </cell>
          <cell r="BX769">
            <v>0</v>
          </cell>
          <cell r="BY769">
            <v>0</v>
          </cell>
          <cell r="BZ769">
            <v>0</v>
          </cell>
          <cell r="CA769">
            <v>0</v>
          </cell>
          <cell r="CB769">
            <v>0</v>
          </cell>
          <cell r="CC769">
            <v>0</v>
          </cell>
          <cell r="CD769">
            <v>0</v>
          </cell>
          <cell r="CE769">
            <v>0</v>
          </cell>
          <cell r="CF769">
            <v>0</v>
          </cell>
          <cell r="CG769">
            <v>0</v>
          </cell>
          <cell r="CH769">
            <v>0</v>
          </cell>
          <cell r="CI769">
            <v>0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P769">
            <v>0</v>
          </cell>
          <cell r="CQ769">
            <v>0</v>
          </cell>
          <cell r="CR769">
            <v>0</v>
          </cell>
          <cell r="CS769">
            <v>0</v>
          </cell>
          <cell r="CT769">
            <v>0</v>
          </cell>
          <cell r="CU769">
            <v>0</v>
          </cell>
          <cell r="CV769">
            <v>0</v>
          </cell>
          <cell r="CW769">
            <v>0</v>
          </cell>
          <cell r="CX769">
            <v>0</v>
          </cell>
          <cell r="CY769">
            <v>0</v>
          </cell>
          <cell r="CZ769">
            <v>0</v>
          </cell>
          <cell r="DA769">
            <v>0</v>
          </cell>
          <cell r="DB769">
            <v>0</v>
          </cell>
          <cell r="DC769">
            <v>0</v>
          </cell>
          <cell r="DD769">
            <v>0</v>
          </cell>
          <cell r="DE769">
            <v>0</v>
          </cell>
          <cell r="DF769">
            <v>0</v>
          </cell>
          <cell r="DG769">
            <v>0</v>
          </cell>
          <cell r="DH769">
            <v>0</v>
          </cell>
          <cell r="DI769">
            <v>0</v>
          </cell>
          <cell r="DJ769">
            <v>0</v>
          </cell>
          <cell r="DK769">
            <v>0</v>
          </cell>
          <cell r="DL769">
            <v>0</v>
          </cell>
          <cell r="DM769">
            <v>0</v>
          </cell>
          <cell r="DN769">
            <v>0</v>
          </cell>
          <cell r="DO769">
            <v>0</v>
          </cell>
          <cell r="DP769">
            <v>0</v>
          </cell>
          <cell r="DQ769">
            <v>0</v>
          </cell>
          <cell r="DR769">
            <v>0</v>
          </cell>
          <cell r="DS769">
            <v>0</v>
          </cell>
          <cell r="DT769">
            <v>0</v>
          </cell>
          <cell r="DU769">
            <v>0</v>
          </cell>
          <cell r="DV769">
            <v>0</v>
          </cell>
          <cell r="DW769">
            <v>0</v>
          </cell>
          <cell r="DX769">
            <v>0</v>
          </cell>
          <cell r="DY769">
            <v>0</v>
          </cell>
          <cell r="DZ769">
            <v>0</v>
          </cell>
          <cell r="EA769">
            <v>0</v>
          </cell>
          <cell r="EB769">
            <v>0</v>
          </cell>
          <cell r="EC769">
            <v>0</v>
          </cell>
          <cell r="ED769">
            <v>0</v>
          </cell>
          <cell r="EE769">
            <v>0</v>
          </cell>
        </row>
        <row r="770">
          <cell r="F770">
            <v>0</v>
          </cell>
          <cell r="G770">
            <v>0</v>
          </cell>
          <cell r="H770">
            <v>0</v>
          </cell>
          <cell r="I770">
            <v>1E-3</v>
          </cell>
          <cell r="J770">
            <v>0</v>
          </cell>
          <cell r="K770">
            <v>0</v>
          </cell>
          <cell r="L770">
            <v>1E-3</v>
          </cell>
          <cell r="M770">
            <v>1E-3</v>
          </cell>
          <cell r="N770">
            <v>0</v>
          </cell>
          <cell r="O770">
            <v>1E-3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1E-3</v>
          </cell>
          <cell r="Y770">
            <v>1E-3</v>
          </cell>
          <cell r="Z770">
            <v>1E-3</v>
          </cell>
          <cell r="AA770">
            <v>0</v>
          </cell>
          <cell r="AB770">
            <v>1E-3</v>
          </cell>
          <cell r="AC770">
            <v>0</v>
          </cell>
          <cell r="AD770">
            <v>1E-3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1E-3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-1E-3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1E-3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1E-3</v>
          </cell>
          <cell r="BK770">
            <v>0</v>
          </cell>
          <cell r="BL770">
            <v>0</v>
          </cell>
          <cell r="BM770">
            <v>1E-3</v>
          </cell>
          <cell r="BN770">
            <v>0</v>
          </cell>
          <cell r="BO770">
            <v>0</v>
          </cell>
          <cell r="BP770">
            <v>0</v>
          </cell>
          <cell r="BQ770">
            <v>0</v>
          </cell>
          <cell r="BR770">
            <v>0</v>
          </cell>
          <cell r="BS770">
            <v>0</v>
          </cell>
          <cell r="BT770">
            <v>0</v>
          </cell>
          <cell r="BU770">
            <v>0</v>
          </cell>
          <cell r="BV770">
            <v>0</v>
          </cell>
          <cell r="BW770">
            <v>0</v>
          </cell>
          <cell r="BX770">
            <v>0</v>
          </cell>
          <cell r="BY770">
            <v>1E-3</v>
          </cell>
          <cell r="BZ770">
            <v>0</v>
          </cell>
          <cell r="CA770">
            <v>0</v>
          </cell>
          <cell r="CB770">
            <v>0</v>
          </cell>
          <cell r="CC770">
            <v>0</v>
          </cell>
          <cell r="CD770">
            <v>0</v>
          </cell>
          <cell r="CE770">
            <v>0</v>
          </cell>
          <cell r="CF770">
            <v>0</v>
          </cell>
          <cell r="CG770">
            <v>-1E-3</v>
          </cell>
          <cell r="CH770">
            <v>0</v>
          </cell>
          <cell r="CI770">
            <v>0</v>
          </cell>
          <cell r="CJ770">
            <v>0</v>
          </cell>
          <cell r="CK770">
            <v>0</v>
          </cell>
          <cell r="CL770">
            <v>1E-3</v>
          </cell>
          <cell r="CM770">
            <v>0</v>
          </cell>
          <cell r="CN770">
            <v>0</v>
          </cell>
          <cell r="CO770">
            <v>1E-3</v>
          </cell>
          <cell r="CP770">
            <v>-1E-3</v>
          </cell>
          <cell r="CQ770">
            <v>0</v>
          </cell>
          <cell r="CR770">
            <v>0</v>
          </cell>
          <cell r="CS770">
            <v>0</v>
          </cell>
          <cell r="CT770">
            <v>0</v>
          </cell>
          <cell r="CU770">
            <v>0</v>
          </cell>
          <cell r="CV770">
            <v>0</v>
          </cell>
          <cell r="CW770">
            <v>0</v>
          </cell>
          <cell r="CX770">
            <v>0</v>
          </cell>
          <cell r="CY770">
            <v>0</v>
          </cell>
          <cell r="CZ770">
            <v>0</v>
          </cell>
          <cell r="DA770">
            <v>0</v>
          </cell>
          <cell r="DB770">
            <v>0</v>
          </cell>
          <cell r="DC770">
            <v>0</v>
          </cell>
          <cell r="DD770">
            <v>0</v>
          </cell>
          <cell r="DE770">
            <v>0</v>
          </cell>
          <cell r="DF770">
            <v>0</v>
          </cell>
          <cell r="DG770">
            <v>0</v>
          </cell>
          <cell r="DH770">
            <v>0</v>
          </cell>
          <cell r="DI770">
            <v>0</v>
          </cell>
          <cell r="DJ770">
            <v>0</v>
          </cell>
          <cell r="DK770">
            <v>0</v>
          </cell>
          <cell r="DL770">
            <v>0</v>
          </cell>
          <cell r="DM770">
            <v>0</v>
          </cell>
          <cell r="DN770">
            <v>0</v>
          </cell>
          <cell r="DO770">
            <v>0</v>
          </cell>
          <cell r="DP770">
            <v>0</v>
          </cell>
          <cell r="DQ770">
            <v>0</v>
          </cell>
          <cell r="DR770">
            <v>0</v>
          </cell>
          <cell r="DS770">
            <v>0</v>
          </cell>
          <cell r="DT770">
            <v>0</v>
          </cell>
          <cell r="DU770">
            <v>0</v>
          </cell>
          <cell r="DV770">
            <v>0</v>
          </cell>
          <cell r="DW770">
            <v>0</v>
          </cell>
          <cell r="DX770">
            <v>0</v>
          </cell>
          <cell r="DY770">
            <v>0</v>
          </cell>
          <cell r="DZ770">
            <v>0</v>
          </cell>
          <cell r="EA770">
            <v>0</v>
          </cell>
          <cell r="EB770">
            <v>0</v>
          </cell>
          <cell r="EC770">
            <v>0</v>
          </cell>
          <cell r="ED770">
            <v>0</v>
          </cell>
          <cell r="EE770">
            <v>0</v>
          </cell>
        </row>
        <row r="771"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1E-3</v>
          </cell>
          <cell r="M771">
            <v>1E-3</v>
          </cell>
          <cell r="N771">
            <v>0</v>
          </cell>
          <cell r="O771">
            <v>0</v>
          </cell>
          <cell r="P771">
            <v>1E-3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1E-3</v>
          </cell>
          <cell r="Z771">
            <v>0</v>
          </cell>
          <cell r="AA771">
            <v>0</v>
          </cell>
          <cell r="AB771">
            <v>0</v>
          </cell>
          <cell r="AC771">
            <v>1E-3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1E-3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-1E-3</v>
          </cell>
          <cell r="AW771">
            <v>0</v>
          </cell>
          <cell r="AX771">
            <v>0</v>
          </cell>
          <cell r="AY771">
            <v>1E-3</v>
          </cell>
          <cell r="AZ771">
            <v>1E-3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1E-3</v>
          </cell>
          <cell r="BM771">
            <v>0</v>
          </cell>
          <cell r="BN771">
            <v>0</v>
          </cell>
          <cell r="BO771">
            <v>0</v>
          </cell>
          <cell r="BP771">
            <v>0</v>
          </cell>
          <cell r="BQ771">
            <v>0</v>
          </cell>
          <cell r="BR771">
            <v>0</v>
          </cell>
          <cell r="BS771">
            <v>0</v>
          </cell>
          <cell r="BT771">
            <v>0</v>
          </cell>
          <cell r="BU771">
            <v>0</v>
          </cell>
          <cell r="BV771">
            <v>0</v>
          </cell>
          <cell r="BW771">
            <v>0</v>
          </cell>
          <cell r="BX771">
            <v>0</v>
          </cell>
          <cell r="BY771">
            <v>1E-3</v>
          </cell>
          <cell r="BZ771">
            <v>1E-3</v>
          </cell>
          <cell r="CA771">
            <v>0</v>
          </cell>
          <cell r="CB771">
            <v>0</v>
          </cell>
          <cell r="CC771">
            <v>0</v>
          </cell>
          <cell r="CD771">
            <v>0</v>
          </cell>
          <cell r="CE771">
            <v>0</v>
          </cell>
          <cell r="CF771">
            <v>1E-3</v>
          </cell>
          <cell r="CG771">
            <v>0</v>
          </cell>
          <cell r="CH771">
            <v>0</v>
          </cell>
          <cell r="CI771">
            <v>0</v>
          </cell>
          <cell r="CJ771">
            <v>0</v>
          </cell>
          <cell r="CK771">
            <v>0</v>
          </cell>
          <cell r="CL771">
            <v>1E-3</v>
          </cell>
          <cell r="CM771">
            <v>0</v>
          </cell>
          <cell r="CN771">
            <v>0</v>
          </cell>
          <cell r="CO771">
            <v>0</v>
          </cell>
          <cell r="CP771">
            <v>0</v>
          </cell>
          <cell r="CQ771">
            <v>0</v>
          </cell>
          <cell r="CR771">
            <v>0</v>
          </cell>
          <cell r="CS771">
            <v>0</v>
          </cell>
          <cell r="CT771">
            <v>0</v>
          </cell>
          <cell r="CU771">
            <v>0</v>
          </cell>
          <cell r="CV771">
            <v>0</v>
          </cell>
          <cell r="CW771">
            <v>0</v>
          </cell>
          <cell r="CX771">
            <v>-1E-3</v>
          </cell>
          <cell r="CY771">
            <v>0</v>
          </cell>
          <cell r="CZ771">
            <v>1E-3</v>
          </cell>
          <cell r="DA771">
            <v>0</v>
          </cell>
          <cell r="DB771">
            <v>0</v>
          </cell>
          <cell r="DC771">
            <v>0</v>
          </cell>
          <cell r="DD771">
            <v>0</v>
          </cell>
          <cell r="DE771">
            <v>0</v>
          </cell>
          <cell r="DF771">
            <v>0</v>
          </cell>
          <cell r="DG771">
            <v>0</v>
          </cell>
          <cell r="DH771">
            <v>0</v>
          </cell>
          <cell r="DI771">
            <v>0</v>
          </cell>
          <cell r="DJ771">
            <v>0</v>
          </cell>
          <cell r="DK771">
            <v>-1E-3</v>
          </cell>
          <cell r="DL771">
            <v>0</v>
          </cell>
          <cell r="DM771">
            <v>0</v>
          </cell>
          <cell r="DN771">
            <v>0</v>
          </cell>
          <cell r="DO771">
            <v>0</v>
          </cell>
          <cell r="DP771">
            <v>0</v>
          </cell>
          <cell r="DQ771">
            <v>0</v>
          </cell>
          <cell r="DR771">
            <v>0</v>
          </cell>
          <cell r="DS771">
            <v>0</v>
          </cell>
          <cell r="DT771">
            <v>0</v>
          </cell>
          <cell r="DU771">
            <v>0</v>
          </cell>
          <cell r="DV771">
            <v>0</v>
          </cell>
          <cell r="DW771">
            <v>0</v>
          </cell>
          <cell r="DX771">
            <v>0</v>
          </cell>
          <cell r="DY771">
            <v>0</v>
          </cell>
          <cell r="DZ771">
            <v>0</v>
          </cell>
          <cell r="EA771">
            <v>0</v>
          </cell>
          <cell r="EB771">
            <v>0</v>
          </cell>
          <cell r="EC771">
            <v>0</v>
          </cell>
          <cell r="ED771">
            <v>0</v>
          </cell>
          <cell r="EE771">
            <v>0</v>
          </cell>
        </row>
        <row r="772"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1E-3</v>
          </cell>
          <cell r="Q772">
            <v>0</v>
          </cell>
          <cell r="R772">
            <v>0</v>
          </cell>
          <cell r="S772">
            <v>0</v>
          </cell>
          <cell r="T772">
            <v>-1E-3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1E-3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0</v>
          </cell>
          <cell r="BN772">
            <v>0</v>
          </cell>
          <cell r="BO772">
            <v>0</v>
          </cell>
          <cell r="BP772">
            <v>0</v>
          </cell>
          <cell r="BQ772">
            <v>0</v>
          </cell>
          <cell r="BR772">
            <v>0</v>
          </cell>
          <cell r="BS772">
            <v>0</v>
          </cell>
          <cell r="BT772">
            <v>0</v>
          </cell>
          <cell r="BU772">
            <v>0</v>
          </cell>
          <cell r="BV772">
            <v>0</v>
          </cell>
          <cell r="BW772">
            <v>0</v>
          </cell>
          <cell r="BX772">
            <v>0</v>
          </cell>
          <cell r="BY772">
            <v>0</v>
          </cell>
          <cell r="BZ772">
            <v>0</v>
          </cell>
          <cell r="CA772">
            <v>0</v>
          </cell>
          <cell r="CB772">
            <v>0</v>
          </cell>
          <cell r="CC772">
            <v>0</v>
          </cell>
          <cell r="CD772">
            <v>0</v>
          </cell>
          <cell r="CE772">
            <v>0</v>
          </cell>
          <cell r="CF772">
            <v>0</v>
          </cell>
          <cell r="CG772">
            <v>0</v>
          </cell>
          <cell r="CH772">
            <v>0</v>
          </cell>
          <cell r="CI772">
            <v>0</v>
          </cell>
          <cell r="CJ772">
            <v>0</v>
          </cell>
          <cell r="CK772">
            <v>0</v>
          </cell>
          <cell r="CL772">
            <v>0</v>
          </cell>
          <cell r="CM772">
            <v>0</v>
          </cell>
          <cell r="CN772">
            <v>0</v>
          </cell>
          <cell r="CO772">
            <v>0</v>
          </cell>
          <cell r="CP772">
            <v>0</v>
          </cell>
          <cell r="CQ772">
            <v>0</v>
          </cell>
          <cell r="CR772">
            <v>0</v>
          </cell>
          <cell r="CS772">
            <v>0</v>
          </cell>
          <cell r="CT772">
            <v>0</v>
          </cell>
          <cell r="CU772">
            <v>0</v>
          </cell>
          <cell r="CV772">
            <v>0</v>
          </cell>
          <cell r="CW772">
            <v>0</v>
          </cell>
          <cell r="CX772">
            <v>0</v>
          </cell>
          <cell r="CY772">
            <v>0</v>
          </cell>
          <cell r="CZ772">
            <v>0</v>
          </cell>
          <cell r="DA772">
            <v>0</v>
          </cell>
          <cell r="DB772">
            <v>0</v>
          </cell>
          <cell r="DC772">
            <v>0</v>
          </cell>
          <cell r="DD772">
            <v>0</v>
          </cell>
          <cell r="DE772">
            <v>0</v>
          </cell>
          <cell r="DF772">
            <v>0</v>
          </cell>
          <cell r="DG772">
            <v>0</v>
          </cell>
          <cell r="DH772">
            <v>0</v>
          </cell>
          <cell r="DI772">
            <v>0</v>
          </cell>
          <cell r="DJ772">
            <v>0</v>
          </cell>
          <cell r="DK772">
            <v>0</v>
          </cell>
          <cell r="DL772">
            <v>0</v>
          </cell>
          <cell r="DM772">
            <v>0</v>
          </cell>
          <cell r="DN772">
            <v>0</v>
          </cell>
          <cell r="DO772">
            <v>0</v>
          </cell>
          <cell r="DP772">
            <v>0</v>
          </cell>
          <cell r="DQ772">
            <v>0</v>
          </cell>
          <cell r="DR772">
            <v>0</v>
          </cell>
          <cell r="DS772">
            <v>0</v>
          </cell>
          <cell r="DT772">
            <v>0</v>
          </cell>
          <cell r="DU772">
            <v>0</v>
          </cell>
          <cell r="DV772">
            <v>0</v>
          </cell>
          <cell r="DW772">
            <v>0</v>
          </cell>
          <cell r="DX772">
            <v>0</v>
          </cell>
          <cell r="DY772">
            <v>0</v>
          </cell>
          <cell r="DZ772">
            <v>0</v>
          </cell>
          <cell r="EA772">
            <v>0</v>
          </cell>
          <cell r="EB772">
            <v>0</v>
          </cell>
          <cell r="EC772">
            <v>0</v>
          </cell>
          <cell r="ED772">
            <v>0</v>
          </cell>
          <cell r="EE772">
            <v>0</v>
          </cell>
        </row>
        <row r="773"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0</v>
          </cell>
          <cell r="BV773">
            <v>0</v>
          </cell>
          <cell r="BW773">
            <v>0</v>
          </cell>
          <cell r="BX773">
            <v>0</v>
          </cell>
          <cell r="BY773">
            <v>0</v>
          </cell>
          <cell r="BZ773">
            <v>0</v>
          </cell>
          <cell r="CA773">
            <v>0</v>
          </cell>
          <cell r="CB773">
            <v>0</v>
          </cell>
          <cell r="CC773">
            <v>0</v>
          </cell>
          <cell r="CD773">
            <v>0</v>
          </cell>
          <cell r="CE773">
            <v>0</v>
          </cell>
          <cell r="CF773">
            <v>0</v>
          </cell>
          <cell r="CG773">
            <v>0</v>
          </cell>
          <cell r="CH773">
            <v>0</v>
          </cell>
          <cell r="CI773">
            <v>0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P773">
            <v>0</v>
          </cell>
          <cell r="CQ773">
            <v>0</v>
          </cell>
          <cell r="CR773">
            <v>0</v>
          </cell>
          <cell r="CS773">
            <v>0</v>
          </cell>
          <cell r="CT773">
            <v>0</v>
          </cell>
          <cell r="CU773">
            <v>0</v>
          </cell>
          <cell r="CV773">
            <v>0</v>
          </cell>
          <cell r="CW773">
            <v>0</v>
          </cell>
          <cell r="CX773">
            <v>0</v>
          </cell>
          <cell r="CY773">
            <v>0</v>
          </cell>
          <cell r="CZ773">
            <v>0</v>
          </cell>
          <cell r="DA773">
            <v>0</v>
          </cell>
          <cell r="DB773">
            <v>0</v>
          </cell>
          <cell r="DC773">
            <v>0</v>
          </cell>
          <cell r="DD773">
            <v>0</v>
          </cell>
          <cell r="DE773">
            <v>0</v>
          </cell>
          <cell r="DF773">
            <v>0</v>
          </cell>
          <cell r="DG773">
            <v>0</v>
          </cell>
          <cell r="DH773">
            <v>0</v>
          </cell>
          <cell r="DI773">
            <v>0</v>
          </cell>
          <cell r="DJ773">
            <v>0</v>
          </cell>
          <cell r="DK773">
            <v>0</v>
          </cell>
          <cell r="DL773">
            <v>0</v>
          </cell>
          <cell r="DM773">
            <v>0</v>
          </cell>
          <cell r="DN773">
            <v>0</v>
          </cell>
          <cell r="DO773">
            <v>0</v>
          </cell>
          <cell r="DP773">
            <v>0</v>
          </cell>
          <cell r="DQ773">
            <v>0</v>
          </cell>
          <cell r="DR773">
            <v>0</v>
          </cell>
          <cell r="DS773">
            <v>0</v>
          </cell>
          <cell r="DT773">
            <v>0</v>
          </cell>
          <cell r="DU773">
            <v>0</v>
          </cell>
          <cell r="DV773">
            <v>0</v>
          </cell>
          <cell r="DW773">
            <v>0</v>
          </cell>
          <cell r="DX773">
            <v>0</v>
          </cell>
          <cell r="DY773">
            <v>0</v>
          </cell>
          <cell r="DZ773">
            <v>0</v>
          </cell>
          <cell r="EA773">
            <v>0</v>
          </cell>
          <cell r="EB773">
            <v>0</v>
          </cell>
          <cell r="EC773">
            <v>0</v>
          </cell>
          <cell r="ED773">
            <v>0</v>
          </cell>
          <cell r="EE773">
            <v>0</v>
          </cell>
        </row>
        <row r="775"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-1E-3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1E-3</v>
          </cell>
          <cell r="S775">
            <v>-1E-3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3.0000000000000001E-3</v>
          </cell>
          <cell r="AA775">
            <v>0</v>
          </cell>
          <cell r="AB775">
            <v>-1E-3</v>
          </cell>
          <cell r="AC775">
            <v>0</v>
          </cell>
          <cell r="AD775">
            <v>0</v>
          </cell>
          <cell r="AE775">
            <v>0</v>
          </cell>
          <cell r="AF775">
            <v>1E-3</v>
          </cell>
          <cell r="AG775">
            <v>0</v>
          </cell>
          <cell r="AH775">
            <v>-2E-3</v>
          </cell>
          <cell r="AI775">
            <v>0</v>
          </cell>
          <cell r="AJ775">
            <v>0</v>
          </cell>
          <cell r="AK775">
            <v>0</v>
          </cell>
          <cell r="AL775">
            <v>1E-3</v>
          </cell>
          <cell r="AM775">
            <v>1E-3</v>
          </cell>
          <cell r="AN775">
            <v>0</v>
          </cell>
          <cell r="AO775">
            <v>1E-3</v>
          </cell>
          <cell r="AP775">
            <v>0</v>
          </cell>
          <cell r="AQ775">
            <v>-1E-3</v>
          </cell>
          <cell r="AR775">
            <v>0</v>
          </cell>
          <cell r="AS775">
            <v>1E-3</v>
          </cell>
          <cell r="AT775">
            <v>1E-3</v>
          </cell>
          <cell r="AU775">
            <v>0</v>
          </cell>
          <cell r="AV775">
            <v>1E-3</v>
          </cell>
          <cell r="AW775">
            <v>0</v>
          </cell>
          <cell r="AX775">
            <v>0</v>
          </cell>
          <cell r="AY775">
            <v>1E-3</v>
          </cell>
          <cell r="AZ775">
            <v>1E-3</v>
          </cell>
          <cell r="BA775">
            <v>0</v>
          </cell>
          <cell r="BB775">
            <v>1E-3</v>
          </cell>
          <cell r="BC775">
            <v>-1E-3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1E-3</v>
          </cell>
          <cell r="BL775">
            <v>0</v>
          </cell>
          <cell r="BM775">
            <v>2E-3</v>
          </cell>
          <cell r="BN775">
            <v>0</v>
          </cell>
          <cell r="BO775">
            <v>1E-3</v>
          </cell>
          <cell r="BP775">
            <v>-1E-3</v>
          </cell>
          <cell r="BQ775">
            <v>1E-3</v>
          </cell>
          <cell r="BR775">
            <v>0</v>
          </cell>
          <cell r="BS775">
            <v>0</v>
          </cell>
          <cell r="BT775">
            <v>0</v>
          </cell>
          <cell r="BU775">
            <v>0</v>
          </cell>
          <cell r="BV775">
            <v>1E-3</v>
          </cell>
          <cell r="BW775">
            <v>0</v>
          </cell>
          <cell r="BX775">
            <v>-2E-3</v>
          </cell>
          <cell r="BY775">
            <v>2E-3</v>
          </cell>
          <cell r="BZ775">
            <v>1E-3</v>
          </cell>
          <cell r="CA775">
            <v>-1E-3</v>
          </cell>
          <cell r="CB775">
            <v>-1E-3</v>
          </cell>
          <cell r="CC775">
            <v>0</v>
          </cell>
          <cell r="CD775">
            <v>2E-3</v>
          </cell>
          <cell r="CE775">
            <v>0</v>
          </cell>
          <cell r="CF775">
            <v>0</v>
          </cell>
          <cell r="CG775">
            <v>0</v>
          </cell>
          <cell r="CH775">
            <v>0</v>
          </cell>
          <cell r="CI775">
            <v>1E-3</v>
          </cell>
          <cell r="CJ775">
            <v>0</v>
          </cell>
          <cell r="CK775">
            <v>0</v>
          </cell>
          <cell r="CL775">
            <v>1E-3</v>
          </cell>
          <cell r="CM775">
            <v>1E-3</v>
          </cell>
          <cell r="CN775">
            <v>0</v>
          </cell>
          <cell r="CO775">
            <v>0</v>
          </cell>
          <cell r="CP775">
            <v>-3.0000000000000001E-3</v>
          </cell>
          <cell r="CQ775">
            <v>-1E-3</v>
          </cell>
          <cell r="CR775">
            <v>1E-3</v>
          </cell>
          <cell r="CS775">
            <v>0</v>
          </cell>
          <cell r="CT775">
            <v>0</v>
          </cell>
          <cell r="CU775">
            <v>1E-3</v>
          </cell>
          <cell r="CV775">
            <v>-2E-3</v>
          </cell>
          <cell r="CW775">
            <v>0</v>
          </cell>
          <cell r="CX775">
            <v>-2E-3</v>
          </cell>
          <cell r="CY775">
            <v>2E-3</v>
          </cell>
          <cell r="CZ775">
            <v>1E-3</v>
          </cell>
          <cell r="DA775">
            <v>0</v>
          </cell>
          <cell r="DB775">
            <v>0</v>
          </cell>
          <cell r="DC775">
            <v>1E-3</v>
          </cell>
          <cell r="DD775">
            <v>1E-3</v>
          </cell>
          <cell r="DE775">
            <v>1E-3</v>
          </cell>
          <cell r="DF775">
            <v>0</v>
          </cell>
          <cell r="DG775">
            <v>0</v>
          </cell>
          <cell r="DH775">
            <v>0</v>
          </cell>
          <cell r="DI775">
            <v>0</v>
          </cell>
          <cell r="DJ775">
            <v>0</v>
          </cell>
          <cell r="DK775">
            <v>0</v>
          </cell>
          <cell r="DL775">
            <v>4.0000000000000001E-3</v>
          </cell>
          <cell r="DM775">
            <v>2E-3</v>
          </cell>
          <cell r="DN775">
            <v>-2E-3</v>
          </cell>
          <cell r="DO775">
            <v>0</v>
          </cell>
          <cell r="DP775">
            <v>0</v>
          </cell>
          <cell r="DQ775">
            <v>0</v>
          </cell>
          <cell r="DR775">
            <v>0</v>
          </cell>
          <cell r="DS775">
            <v>0</v>
          </cell>
          <cell r="DT775">
            <v>0</v>
          </cell>
          <cell r="DU775">
            <v>0</v>
          </cell>
          <cell r="DV775">
            <v>0</v>
          </cell>
          <cell r="DW775">
            <v>0</v>
          </cell>
          <cell r="DX775">
            <v>0</v>
          </cell>
          <cell r="DY775">
            <v>0</v>
          </cell>
          <cell r="DZ775">
            <v>0</v>
          </cell>
          <cell r="EA775">
            <v>0</v>
          </cell>
          <cell r="EB775">
            <v>0</v>
          </cell>
          <cell r="EC775">
            <v>0</v>
          </cell>
          <cell r="ED775">
            <v>0</v>
          </cell>
          <cell r="EE775">
            <v>0</v>
          </cell>
        </row>
        <row r="776">
          <cell r="F776">
            <v>0</v>
          </cell>
          <cell r="G776">
            <v>0</v>
          </cell>
          <cell r="H776">
            <v>1E-3</v>
          </cell>
          <cell r="I776">
            <v>0</v>
          </cell>
          <cell r="J776">
            <v>0</v>
          </cell>
          <cell r="K776">
            <v>2E-3</v>
          </cell>
          <cell r="L776">
            <v>0</v>
          </cell>
          <cell r="M776">
            <v>0</v>
          </cell>
          <cell r="N776">
            <v>-1E-3</v>
          </cell>
          <cell r="O776">
            <v>0</v>
          </cell>
          <cell r="P776">
            <v>0</v>
          </cell>
          <cell r="Q776">
            <v>1E-3</v>
          </cell>
          <cell r="R776">
            <v>0</v>
          </cell>
          <cell r="S776">
            <v>0</v>
          </cell>
          <cell r="T776">
            <v>-7.0000000000000001E-3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2E-3</v>
          </cell>
          <cell r="Z776">
            <v>3.0000000000000001E-3</v>
          </cell>
          <cell r="AA776">
            <v>0</v>
          </cell>
          <cell r="AB776">
            <v>1E-3</v>
          </cell>
          <cell r="AC776">
            <v>0</v>
          </cell>
          <cell r="AD776">
            <v>0</v>
          </cell>
          <cell r="AE776">
            <v>-1E-3</v>
          </cell>
          <cell r="AF776">
            <v>2E-3</v>
          </cell>
          <cell r="AG776">
            <v>-1.4E-2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1E-3</v>
          </cell>
          <cell r="AN776">
            <v>-1E-3</v>
          </cell>
          <cell r="AO776">
            <v>-1E-3</v>
          </cell>
          <cell r="AP776">
            <v>0</v>
          </cell>
          <cell r="AQ776">
            <v>-2E-3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-1E-3</v>
          </cell>
          <cell r="AW776">
            <v>0</v>
          </cell>
          <cell r="AX776">
            <v>1E-3</v>
          </cell>
          <cell r="AY776">
            <v>0</v>
          </cell>
          <cell r="AZ776">
            <v>1E-3</v>
          </cell>
          <cell r="BA776">
            <v>-1E-3</v>
          </cell>
          <cell r="BB776">
            <v>0</v>
          </cell>
          <cell r="BC776">
            <v>0</v>
          </cell>
          <cell r="BD776">
            <v>0</v>
          </cell>
          <cell r="BE776">
            <v>2E-3</v>
          </cell>
          <cell r="BF776">
            <v>0</v>
          </cell>
          <cell r="BG776">
            <v>0</v>
          </cell>
          <cell r="BH776">
            <v>0</v>
          </cell>
          <cell r="BI776">
            <v>-1E-3</v>
          </cell>
          <cell r="BJ776">
            <v>0</v>
          </cell>
          <cell r="BK776">
            <v>0</v>
          </cell>
          <cell r="BL776">
            <v>1E-3</v>
          </cell>
          <cell r="BM776">
            <v>0.01</v>
          </cell>
          <cell r="BN776">
            <v>0</v>
          </cell>
          <cell r="BO776">
            <v>-1E-3</v>
          </cell>
          <cell r="BP776">
            <v>0</v>
          </cell>
          <cell r="BQ776">
            <v>0</v>
          </cell>
          <cell r="BR776">
            <v>0</v>
          </cell>
          <cell r="BS776">
            <v>0</v>
          </cell>
          <cell r="BT776">
            <v>2E-3</v>
          </cell>
          <cell r="BU776">
            <v>0</v>
          </cell>
          <cell r="BV776">
            <v>0</v>
          </cell>
          <cell r="BW776">
            <v>0</v>
          </cell>
          <cell r="BX776">
            <v>0</v>
          </cell>
          <cell r="BY776">
            <v>1E-3</v>
          </cell>
          <cell r="BZ776">
            <v>-1E-3</v>
          </cell>
          <cell r="CA776">
            <v>1E-3</v>
          </cell>
          <cell r="CB776">
            <v>0</v>
          </cell>
          <cell r="CC776">
            <v>0</v>
          </cell>
          <cell r="CD776">
            <v>1E-3</v>
          </cell>
          <cell r="CE776">
            <v>0</v>
          </cell>
          <cell r="CF776">
            <v>0</v>
          </cell>
          <cell r="CG776">
            <v>0</v>
          </cell>
          <cell r="CH776">
            <v>0</v>
          </cell>
          <cell r="CI776">
            <v>0</v>
          </cell>
          <cell r="CJ776">
            <v>0</v>
          </cell>
          <cell r="CK776">
            <v>1E-3</v>
          </cell>
          <cell r="CL776">
            <v>2E-3</v>
          </cell>
          <cell r="CM776">
            <v>2E-3</v>
          </cell>
          <cell r="CN776">
            <v>0</v>
          </cell>
          <cell r="CO776">
            <v>-3.0000000000000001E-3</v>
          </cell>
          <cell r="CP776">
            <v>0</v>
          </cell>
          <cell r="CQ776">
            <v>1E-3</v>
          </cell>
          <cell r="CR776">
            <v>0</v>
          </cell>
          <cell r="CS776">
            <v>1E-3</v>
          </cell>
          <cell r="CT776">
            <v>0</v>
          </cell>
          <cell r="CU776">
            <v>4.0000000000000001E-3</v>
          </cell>
          <cell r="CV776">
            <v>-5.0000000000000001E-3</v>
          </cell>
          <cell r="CW776">
            <v>0</v>
          </cell>
          <cell r="CX776">
            <v>-1E-3</v>
          </cell>
          <cell r="CY776">
            <v>0</v>
          </cell>
          <cell r="CZ776">
            <v>1E-3</v>
          </cell>
          <cell r="DA776">
            <v>0</v>
          </cell>
          <cell r="DB776">
            <v>0</v>
          </cell>
          <cell r="DC776">
            <v>0</v>
          </cell>
          <cell r="DD776">
            <v>-1E-3</v>
          </cell>
          <cell r="DE776">
            <v>0</v>
          </cell>
          <cell r="DF776">
            <v>-1E-3</v>
          </cell>
          <cell r="DG776">
            <v>0</v>
          </cell>
          <cell r="DH776">
            <v>-1.2E-2</v>
          </cell>
          <cell r="DI776">
            <v>0</v>
          </cell>
          <cell r="DJ776">
            <v>-1E-3</v>
          </cell>
          <cell r="DK776">
            <v>-1E-3</v>
          </cell>
          <cell r="DL776">
            <v>1E-3</v>
          </cell>
          <cell r="DM776">
            <v>2E-3</v>
          </cell>
          <cell r="DN776">
            <v>0</v>
          </cell>
          <cell r="DO776">
            <v>0</v>
          </cell>
          <cell r="DP776">
            <v>0</v>
          </cell>
          <cell r="DQ776">
            <v>0</v>
          </cell>
          <cell r="DR776">
            <v>0</v>
          </cell>
          <cell r="DS776">
            <v>0</v>
          </cell>
          <cell r="DT776">
            <v>0</v>
          </cell>
          <cell r="DU776">
            <v>0</v>
          </cell>
          <cell r="DV776">
            <v>0</v>
          </cell>
          <cell r="DW776">
            <v>0</v>
          </cell>
          <cell r="DX776">
            <v>0</v>
          </cell>
          <cell r="DY776">
            <v>0</v>
          </cell>
          <cell r="DZ776">
            <v>0</v>
          </cell>
          <cell r="EA776">
            <v>0</v>
          </cell>
          <cell r="EB776">
            <v>0</v>
          </cell>
          <cell r="EC776">
            <v>0</v>
          </cell>
          <cell r="ED776">
            <v>0</v>
          </cell>
          <cell r="EE776">
            <v>0</v>
          </cell>
        </row>
        <row r="777">
          <cell r="F777">
            <v>0</v>
          </cell>
          <cell r="G777">
            <v>0</v>
          </cell>
          <cell r="H777">
            <v>1E-3</v>
          </cell>
          <cell r="I777">
            <v>-3.0000000000000001E-3</v>
          </cell>
          <cell r="J777">
            <v>0</v>
          </cell>
          <cell r="K777">
            <v>-1E-3</v>
          </cell>
          <cell r="L777">
            <v>-1E-3</v>
          </cell>
          <cell r="M777">
            <v>1E-3</v>
          </cell>
          <cell r="N777">
            <v>1E-3</v>
          </cell>
          <cell r="O777">
            <v>0</v>
          </cell>
          <cell r="P777">
            <v>0</v>
          </cell>
          <cell r="Q777">
            <v>1E-3</v>
          </cell>
          <cell r="R777">
            <v>1E-3</v>
          </cell>
          <cell r="S777">
            <v>0</v>
          </cell>
          <cell r="T777">
            <v>6.0000000000000001E-3</v>
          </cell>
          <cell r="U777">
            <v>-1E-3</v>
          </cell>
          <cell r="V777">
            <v>3.0000000000000001E-3</v>
          </cell>
          <cell r="W777">
            <v>0</v>
          </cell>
          <cell r="X777">
            <v>0</v>
          </cell>
          <cell r="Y777">
            <v>2E-3</v>
          </cell>
          <cell r="Z777">
            <v>1E-3</v>
          </cell>
          <cell r="AA777">
            <v>0</v>
          </cell>
          <cell r="AB777">
            <v>-1E-3</v>
          </cell>
          <cell r="AC777">
            <v>1E-3</v>
          </cell>
          <cell r="AD777">
            <v>-1E-3</v>
          </cell>
          <cell r="AE777">
            <v>2E-3</v>
          </cell>
          <cell r="AF777">
            <v>-1E-3</v>
          </cell>
          <cell r="AG777">
            <v>1.4E-2</v>
          </cell>
          <cell r="AH777">
            <v>0</v>
          </cell>
          <cell r="AI777">
            <v>0</v>
          </cell>
          <cell r="AJ777">
            <v>0</v>
          </cell>
          <cell r="AK777">
            <v>1E-3</v>
          </cell>
          <cell r="AL777">
            <v>3.0000000000000001E-3</v>
          </cell>
          <cell r="AM777">
            <v>0</v>
          </cell>
          <cell r="AN777">
            <v>0</v>
          </cell>
          <cell r="AO777">
            <v>2E-3</v>
          </cell>
          <cell r="AP777">
            <v>0</v>
          </cell>
          <cell r="AQ777">
            <v>1E-3</v>
          </cell>
          <cell r="AR777">
            <v>0</v>
          </cell>
          <cell r="AS777">
            <v>2E-3</v>
          </cell>
          <cell r="AT777">
            <v>2E-3</v>
          </cell>
          <cell r="AU777">
            <v>-2E-3</v>
          </cell>
          <cell r="AV777">
            <v>0</v>
          </cell>
          <cell r="AW777">
            <v>1E-3</v>
          </cell>
          <cell r="AX777">
            <v>-1E-3</v>
          </cell>
          <cell r="AY777">
            <v>1E-3</v>
          </cell>
          <cell r="AZ777">
            <v>1E-3</v>
          </cell>
          <cell r="BA777">
            <v>-1E-3</v>
          </cell>
          <cell r="BB777">
            <v>0</v>
          </cell>
          <cell r="BC777">
            <v>1E-3</v>
          </cell>
          <cell r="BD777">
            <v>0</v>
          </cell>
          <cell r="BE777">
            <v>-1E-3</v>
          </cell>
          <cell r="BF777">
            <v>0</v>
          </cell>
          <cell r="BG777">
            <v>0</v>
          </cell>
          <cell r="BH777">
            <v>1E-3</v>
          </cell>
          <cell r="BI777">
            <v>0</v>
          </cell>
          <cell r="BJ777">
            <v>1E-3</v>
          </cell>
          <cell r="BK777">
            <v>1E-3</v>
          </cell>
          <cell r="BL777">
            <v>1E-3</v>
          </cell>
          <cell r="BM777">
            <v>-5.0000000000000001E-3</v>
          </cell>
          <cell r="BN777">
            <v>0</v>
          </cell>
          <cell r="BO777">
            <v>-2E-3</v>
          </cell>
          <cell r="BP777">
            <v>1E-3</v>
          </cell>
          <cell r="BQ777">
            <v>2E-3</v>
          </cell>
          <cell r="BR777">
            <v>0</v>
          </cell>
          <cell r="BS777">
            <v>1E-3</v>
          </cell>
          <cell r="BT777">
            <v>-2E-3</v>
          </cell>
          <cell r="BU777">
            <v>1E-3</v>
          </cell>
          <cell r="BV777">
            <v>-1E-3</v>
          </cell>
          <cell r="BW777">
            <v>0</v>
          </cell>
          <cell r="BX777">
            <v>0</v>
          </cell>
          <cell r="BY777">
            <v>0</v>
          </cell>
          <cell r="BZ777">
            <v>2E-3</v>
          </cell>
          <cell r="CA777">
            <v>1E-3</v>
          </cell>
          <cell r="CB777">
            <v>0</v>
          </cell>
          <cell r="CC777">
            <v>1E-3</v>
          </cell>
          <cell r="CD777">
            <v>-1E-3</v>
          </cell>
          <cell r="CE777">
            <v>1E-3</v>
          </cell>
          <cell r="CF777">
            <v>4.0000000000000001E-3</v>
          </cell>
          <cell r="CG777">
            <v>1E-3</v>
          </cell>
          <cell r="CH777">
            <v>1E-3</v>
          </cell>
          <cell r="CI777">
            <v>-1E-3</v>
          </cell>
          <cell r="CJ777">
            <v>0</v>
          </cell>
          <cell r="CK777">
            <v>1E-3</v>
          </cell>
          <cell r="CL777">
            <v>0</v>
          </cell>
          <cell r="CM777">
            <v>3.0000000000000001E-3</v>
          </cell>
          <cell r="CN777">
            <v>0</v>
          </cell>
          <cell r="CO777">
            <v>-1E-3</v>
          </cell>
          <cell r="CP777">
            <v>-2E-3</v>
          </cell>
          <cell r="CQ777">
            <v>1E-3</v>
          </cell>
          <cell r="CR777">
            <v>1E-3</v>
          </cell>
          <cell r="CS777">
            <v>1E-3</v>
          </cell>
          <cell r="CT777">
            <v>0</v>
          </cell>
          <cell r="CU777">
            <v>1E-3</v>
          </cell>
          <cell r="CV777">
            <v>0</v>
          </cell>
          <cell r="CW777">
            <v>1E-3</v>
          </cell>
          <cell r="CX777">
            <v>-2E-3</v>
          </cell>
          <cell r="CY777">
            <v>2E-3</v>
          </cell>
          <cell r="CZ777">
            <v>1E-3</v>
          </cell>
          <cell r="DA777">
            <v>0</v>
          </cell>
          <cell r="DB777">
            <v>0</v>
          </cell>
          <cell r="DC777">
            <v>1E-3</v>
          </cell>
          <cell r="DD777">
            <v>0</v>
          </cell>
          <cell r="DE777">
            <v>0</v>
          </cell>
          <cell r="DF777">
            <v>0</v>
          </cell>
          <cell r="DG777">
            <v>0</v>
          </cell>
          <cell r="DH777">
            <v>3.0000000000000001E-3</v>
          </cell>
          <cell r="DI777">
            <v>0</v>
          </cell>
          <cell r="DJ777">
            <v>0</v>
          </cell>
          <cell r="DK777">
            <v>0</v>
          </cell>
          <cell r="DL777">
            <v>1E-3</v>
          </cell>
          <cell r="DM777">
            <v>0</v>
          </cell>
          <cell r="DN777">
            <v>0</v>
          </cell>
          <cell r="DO777">
            <v>-1E-3</v>
          </cell>
          <cell r="DP777">
            <v>0</v>
          </cell>
          <cell r="DQ777">
            <v>0</v>
          </cell>
          <cell r="DR777">
            <v>0</v>
          </cell>
          <cell r="DS777">
            <v>0</v>
          </cell>
          <cell r="DT777">
            <v>0</v>
          </cell>
          <cell r="DU777">
            <v>0</v>
          </cell>
          <cell r="DV777">
            <v>0</v>
          </cell>
          <cell r="DW777">
            <v>0</v>
          </cell>
          <cell r="DX777">
            <v>0</v>
          </cell>
          <cell r="DY777">
            <v>0</v>
          </cell>
          <cell r="DZ777">
            <v>0</v>
          </cell>
          <cell r="EA777">
            <v>0</v>
          </cell>
          <cell r="EB777">
            <v>0</v>
          </cell>
          <cell r="EC777">
            <v>0</v>
          </cell>
          <cell r="ED777">
            <v>0</v>
          </cell>
          <cell r="EE777">
            <v>0</v>
          </cell>
        </row>
        <row r="778"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  <cell r="BN778">
            <v>0</v>
          </cell>
          <cell r="BO778">
            <v>0</v>
          </cell>
          <cell r="BP778">
            <v>0</v>
          </cell>
          <cell r="BQ778">
            <v>0</v>
          </cell>
          <cell r="BR778">
            <v>0</v>
          </cell>
          <cell r="BS778">
            <v>0</v>
          </cell>
          <cell r="BT778">
            <v>0</v>
          </cell>
          <cell r="BU778">
            <v>0</v>
          </cell>
          <cell r="BV778">
            <v>0</v>
          </cell>
          <cell r="BW778">
            <v>0</v>
          </cell>
          <cell r="BX778">
            <v>0</v>
          </cell>
          <cell r="BY778">
            <v>0</v>
          </cell>
          <cell r="BZ778">
            <v>0</v>
          </cell>
          <cell r="CA778">
            <v>0</v>
          </cell>
          <cell r="CB778">
            <v>0</v>
          </cell>
          <cell r="CC778">
            <v>0</v>
          </cell>
          <cell r="CD778">
            <v>0</v>
          </cell>
          <cell r="CE778">
            <v>0</v>
          </cell>
          <cell r="CF778">
            <v>0</v>
          </cell>
          <cell r="CG778">
            <v>0</v>
          </cell>
          <cell r="CH778">
            <v>0</v>
          </cell>
          <cell r="CI778">
            <v>0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P778">
            <v>0</v>
          </cell>
          <cell r="CQ778">
            <v>0</v>
          </cell>
          <cell r="CR778">
            <v>1E-3</v>
          </cell>
          <cell r="CS778">
            <v>1E-3</v>
          </cell>
          <cell r="CT778">
            <v>0</v>
          </cell>
          <cell r="CU778">
            <v>0</v>
          </cell>
          <cell r="CV778">
            <v>0</v>
          </cell>
          <cell r="CW778">
            <v>0</v>
          </cell>
          <cell r="CX778">
            <v>0</v>
          </cell>
          <cell r="CY778">
            <v>3.0000000000000001E-3</v>
          </cell>
          <cell r="CZ778">
            <v>2E-3</v>
          </cell>
          <cell r="DA778">
            <v>-2E-3</v>
          </cell>
          <cell r="DB778">
            <v>0</v>
          </cell>
          <cell r="DC778">
            <v>0</v>
          </cell>
          <cell r="DD778">
            <v>0</v>
          </cell>
          <cell r="DE778">
            <v>1E-3</v>
          </cell>
          <cell r="DF778">
            <v>0</v>
          </cell>
          <cell r="DG778">
            <v>0</v>
          </cell>
          <cell r="DH778">
            <v>5.0000000000000001E-3</v>
          </cell>
          <cell r="DI778">
            <v>0</v>
          </cell>
          <cell r="DJ778">
            <v>-1E-3</v>
          </cell>
          <cell r="DK778">
            <v>0</v>
          </cell>
          <cell r="DL778">
            <v>2E-3</v>
          </cell>
          <cell r="DM778">
            <v>1E-3</v>
          </cell>
          <cell r="DN778">
            <v>-1E-3</v>
          </cell>
          <cell r="DO778">
            <v>0</v>
          </cell>
          <cell r="DP778">
            <v>5.0000000000000001E-3</v>
          </cell>
          <cell r="DQ778">
            <v>-1E-3</v>
          </cell>
          <cell r="DR778">
            <v>0</v>
          </cell>
          <cell r="DS778">
            <v>0</v>
          </cell>
          <cell r="DT778">
            <v>0</v>
          </cell>
          <cell r="DU778">
            <v>0</v>
          </cell>
          <cell r="DV778">
            <v>0</v>
          </cell>
          <cell r="DW778">
            <v>0</v>
          </cell>
          <cell r="DX778">
            <v>0</v>
          </cell>
          <cell r="DY778">
            <v>0</v>
          </cell>
          <cell r="DZ778">
            <v>0</v>
          </cell>
          <cell r="EA778">
            <v>0</v>
          </cell>
          <cell r="EB778">
            <v>0</v>
          </cell>
          <cell r="EC778">
            <v>0</v>
          </cell>
          <cell r="ED778">
            <v>0</v>
          </cell>
          <cell r="EE778">
            <v>0</v>
          </cell>
        </row>
        <row r="779"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R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  <cell r="BW779">
            <v>0</v>
          </cell>
          <cell r="BX779">
            <v>0</v>
          </cell>
          <cell r="BY779">
            <v>0</v>
          </cell>
          <cell r="BZ779">
            <v>0</v>
          </cell>
          <cell r="CA779">
            <v>0</v>
          </cell>
          <cell r="CB779">
            <v>0</v>
          </cell>
          <cell r="CC779">
            <v>0</v>
          </cell>
          <cell r="CD779">
            <v>0</v>
          </cell>
          <cell r="CE779">
            <v>0</v>
          </cell>
          <cell r="CF779">
            <v>0</v>
          </cell>
          <cell r="CG779">
            <v>0</v>
          </cell>
          <cell r="CH779">
            <v>0</v>
          </cell>
          <cell r="CI779">
            <v>0</v>
          </cell>
          <cell r="CJ779">
            <v>0</v>
          </cell>
          <cell r="CK779">
            <v>0</v>
          </cell>
          <cell r="CL779">
            <v>0</v>
          </cell>
          <cell r="CM779">
            <v>0</v>
          </cell>
          <cell r="CN779">
            <v>0</v>
          </cell>
          <cell r="CO779">
            <v>0</v>
          </cell>
          <cell r="CP779">
            <v>0</v>
          </cell>
          <cell r="CQ779">
            <v>0</v>
          </cell>
          <cell r="CR779">
            <v>1E-3</v>
          </cell>
          <cell r="CS779">
            <v>1E-3</v>
          </cell>
          <cell r="CT779">
            <v>1E-3</v>
          </cell>
          <cell r="CU779">
            <v>1E-3</v>
          </cell>
          <cell r="CV779">
            <v>0</v>
          </cell>
          <cell r="CW779">
            <v>0</v>
          </cell>
          <cell r="CX779">
            <v>0</v>
          </cell>
          <cell r="CY779">
            <v>1E-3</v>
          </cell>
          <cell r="CZ779">
            <v>1E-3</v>
          </cell>
          <cell r="DA779">
            <v>-1E-3</v>
          </cell>
          <cell r="DB779">
            <v>1E-3</v>
          </cell>
          <cell r="DC779">
            <v>-1E-3</v>
          </cell>
          <cell r="DD779">
            <v>0</v>
          </cell>
          <cell r="DE779">
            <v>0</v>
          </cell>
          <cell r="DF779">
            <v>0</v>
          </cell>
          <cell r="DG779">
            <v>0</v>
          </cell>
          <cell r="DH779">
            <v>1E-3</v>
          </cell>
          <cell r="DI779">
            <v>0</v>
          </cell>
          <cell r="DJ779">
            <v>4.0000000000000001E-3</v>
          </cell>
          <cell r="DK779">
            <v>0</v>
          </cell>
          <cell r="DL779">
            <v>1E-3</v>
          </cell>
          <cell r="DM779">
            <v>0</v>
          </cell>
          <cell r="DN779">
            <v>0</v>
          </cell>
          <cell r="DO779">
            <v>1E-3</v>
          </cell>
          <cell r="DP779">
            <v>-5.0000000000000001E-3</v>
          </cell>
          <cell r="DQ779">
            <v>0</v>
          </cell>
          <cell r="DR779">
            <v>0</v>
          </cell>
          <cell r="DS779">
            <v>0</v>
          </cell>
          <cell r="DT779">
            <v>0</v>
          </cell>
          <cell r="DU779">
            <v>0</v>
          </cell>
          <cell r="DV779">
            <v>0</v>
          </cell>
          <cell r="DW779">
            <v>0</v>
          </cell>
          <cell r="DX779">
            <v>0</v>
          </cell>
          <cell r="DY779">
            <v>0</v>
          </cell>
          <cell r="DZ779">
            <v>0</v>
          </cell>
          <cell r="EA779">
            <v>0</v>
          </cell>
          <cell r="EB779">
            <v>0</v>
          </cell>
          <cell r="EC779">
            <v>0</v>
          </cell>
          <cell r="ED779">
            <v>0</v>
          </cell>
          <cell r="EE779">
            <v>0</v>
          </cell>
        </row>
        <row r="780"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0</v>
          </cell>
          <cell r="BT780">
            <v>0</v>
          </cell>
          <cell r="BU780">
            <v>0</v>
          </cell>
          <cell r="BV780">
            <v>0</v>
          </cell>
          <cell r="BW780">
            <v>0</v>
          </cell>
          <cell r="BX780">
            <v>0</v>
          </cell>
          <cell r="BY780">
            <v>0</v>
          </cell>
          <cell r="BZ780">
            <v>0</v>
          </cell>
          <cell r="CA780">
            <v>0</v>
          </cell>
          <cell r="CB780">
            <v>0</v>
          </cell>
          <cell r="CC780">
            <v>0</v>
          </cell>
          <cell r="CD780">
            <v>0</v>
          </cell>
          <cell r="CE780">
            <v>0</v>
          </cell>
          <cell r="CF780">
            <v>0</v>
          </cell>
          <cell r="CG780">
            <v>0</v>
          </cell>
          <cell r="CH780">
            <v>0</v>
          </cell>
          <cell r="CI780">
            <v>0</v>
          </cell>
          <cell r="CJ780">
            <v>0</v>
          </cell>
          <cell r="CK780">
            <v>0</v>
          </cell>
          <cell r="CL780">
            <v>0</v>
          </cell>
          <cell r="CM780">
            <v>0</v>
          </cell>
          <cell r="CN780">
            <v>0</v>
          </cell>
          <cell r="CO780">
            <v>0</v>
          </cell>
          <cell r="CP780">
            <v>0</v>
          </cell>
          <cell r="CQ780">
            <v>0</v>
          </cell>
          <cell r="CR780">
            <v>0</v>
          </cell>
          <cell r="CS780">
            <v>2E-3</v>
          </cell>
          <cell r="CT780">
            <v>-1E-3</v>
          </cell>
          <cell r="CU780">
            <v>-1E-3</v>
          </cell>
          <cell r="CV780">
            <v>0</v>
          </cell>
          <cell r="CW780">
            <v>0</v>
          </cell>
          <cell r="CX780">
            <v>0</v>
          </cell>
          <cell r="CY780">
            <v>3.0000000000000001E-3</v>
          </cell>
          <cell r="CZ780">
            <v>2E-3</v>
          </cell>
          <cell r="DA780">
            <v>0</v>
          </cell>
          <cell r="DB780">
            <v>-2E-3</v>
          </cell>
          <cell r="DC780">
            <v>-1E-3</v>
          </cell>
          <cell r="DD780">
            <v>-4.0000000000000001E-3</v>
          </cell>
          <cell r="DE780">
            <v>1E-3</v>
          </cell>
          <cell r="DF780">
            <v>-1E-3</v>
          </cell>
          <cell r="DG780">
            <v>0</v>
          </cell>
          <cell r="DH780">
            <v>1E-3</v>
          </cell>
          <cell r="DI780">
            <v>0</v>
          </cell>
          <cell r="DJ780">
            <v>0</v>
          </cell>
          <cell r="DK780">
            <v>1E-3</v>
          </cell>
          <cell r="DL780">
            <v>3.0000000000000001E-3</v>
          </cell>
          <cell r="DM780">
            <v>1E-3</v>
          </cell>
          <cell r="DN780">
            <v>0</v>
          </cell>
          <cell r="DO780">
            <v>1E-3</v>
          </cell>
          <cell r="DP780">
            <v>1E-3</v>
          </cell>
          <cell r="DQ780">
            <v>0</v>
          </cell>
          <cell r="DR780">
            <v>0</v>
          </cell>
          <cell r="DS780">
            <v>0</v>
          </cell>
          <cell r="DT780">
            <v>0</v>
          </cell>
          <cell r="DU780">
            <v>0</v>
          </cell>
          <cell r="DV780">
            <v>0</v>
          </cell>
          <cell r="DW780">
            <v>0</v>
          </cell>
          <cell r="DX780">
            <v>0</v>
          </cell>
          <cell r="DY780">
            <v>0</v>
          </cell>
          <cell r="DZ780">
            <v>0</v>
          </cell>
          <cell r="EA780">
            <v>0</v>
          </cell>
          <cell r="EB780">
            <v>0</v>
          </cell>
          <cell r="EC780">
            <v>0</v>
          </cell>
          <cell r="ED780">
            <v>0</v>
          </cell>
          <cell r="EE780">
            <v>0</v>
          </cell>
        </row>
        <row r="781"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  <cell r="BQ781">
            <v>0</v>
          </cell>
          <cell r="BR781">
            <v>0</v>
          </cell>
          <cell r="BS781">
            <v>0</v>
          </cell>
          <cell r="BT781">
            <v>0</v>
          </cell>
          <cell r="BU781">
            <v>0</v>
          </cell>
          <cell r="BV781">
            <v>0</v>
          </cell>
          <cell r="BW781">
            <v>0</v>
          </cell>
          <cell r="BX781">
            <v>0</v>
          </cell>
          <cell r="BY781">
            <v>0</v>
          </cell>
          <cell r="BZ781">
            <v>0</v>
          </cell>
          <cell r="CA781">
            <v>0</v>
          </cell>
          <cell r="CB781">
            <v>0</v>
          </cell>
          <cell r="CC781">
            <v>0</v>
          </cell>
          <cell r="CD781">
            <v>0</v>
          </cell>
          <cell r="CE781">
            <v>0</v>
          </cell>
          <cell r="CF781">
            <v>0</v>
          </cell>
          <cell r="CG781">
            <v>0</v>
          </cell>
          <cell r="CH781">
            <v>0</v>
          </cell>
          <cell r="CI781">
            <v>0</v>
          </cell>
          <cell r="CJ781">
            <v>0</v>
          </cell>
          <cell r="CK781">
            <v>0</v>
          </cell>
          <cell r="CL781">
            <v>0</v>
          </cell>
          <cell r="CM781">
            <v>0</v>
          </cell>
          <cell r="CN781">
            <v>0</v>
          </cell>
          <cell r="CO781">
            <v>0</v>
          </cell>
          <cell r="CP781">
            <v>0</v>
          </cell>
          <cell r="CQ781">
            <v>0</v>
          </cell>
          <cell r="CR781">
            <v>0</v>
          </cell>
          <cell r="CS781">
            <v>-3.0000000000000001E-3</v>
          </cell>
          <cell r="CT781">
            <v>0</v>
          </cell>
          <cell r="CU781">
            <v>0</v>
          </cell>
          <cell r="CV781">
            <v>0</v>
          </cell>
          <cell r="CW781">
            <v>0</v>
          </cell>
          <cell r="CX781">
            <v>1E-3</v>
          </cell>
          <cell r="CY781">
            <v>2E-3</v>
          </cell>
          <cell r="CZ781">
            <v>0</v>
          </cell>
          <cell r="DA781">
            <v>-1E-3</v>
          </cell>
          <cell r="DB781">
            <v>-1E-3</v>
          </cell>
          <cell r="DC781">
            <v>0</v>
          </cell>
          <cell r="DD781">
            <v>4.0000000000000001E-3</v>
          </cell>
          <cell r="DE781">
            <v>1E-3</v>
          </cell>
          <cell r="DF781">
            <v>0</v>
          </cell>
          <cell r="DG781">
            <v>0</v>
          </cell>
          <cell r="DH781">
            <v>2E-3</v>
          </cell>
          <cell r="DI781">
            <v>0</v>
          </cell>
          <cell r="DJ781">
            <v>0</v>
          </cell>
          <cell r="DK781">
            <v>0</v>
          </cell>
          <cell r="DL781">
            <v>0</v>
          </cell>
          <cell r="DM781">
            <v>1E-3</v>
          </cell>
          <cell r="DN781">
            <v>0</v>
          </cell>
          <cell r="DO781">
            <v>1E-3</v>
          </cell>
          <cell r="DP781">
            <v>0</v>
          </cell>
          <cell r="DQ781">
            <v>1E-3</v>
          </cell>
          <cell r="DR781">
            <v>0</v>
          </cell>
          <cell r="DS781">
            <v>0</v>
          </cell>
          <cell r="DT781">
            <v>0</v>
          </cell>
          <cell r="DU781">
            <v>0</v>
          </cell>
          <cell r="DV781">
            <v>0</v>
          </cell>
          <cell r="DW781">
            <v>0</v>
          </cell>
          <cell r="DX781">
            <v>0</v>
          </cell>
          <cell r="DY781">
            <v>0</v>
          </cell>
          <cell r="DZ781">
            <v>0</v>
          </cell>
          <cell r="EA781">
            <v>0</v>
          </cell>
          <cell r="EB781">
            <v>0</v>
          </cell>
          <cell r="EC781">
            <v>0</v>
          </cell>
          <cell r="ED781">
            <v>0</v>
          </cell>
          <cell r="EE781">
            <v>0</v>
          </cell>
        </row>
        <row r="782"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M782">
            <v>0</v>
          </cell>
          <cell r="BN782">
            <v>0</v>
          </cell>
          <cell r="BO782">
            <v>0</v>
          </cell>
          <cell r="BP782">
            <v>0</v>
          </cell>
          <cell r="BQ782">
            <v>0</v>
          </cell>
          <cell r="BR782">
            <v>0</v>
          </cell>
          <cell r="BS782">
            <v>0</v>
          </cell>
          <cell r="BT782">
            <v>0</v>
          </cell>
          <cell r="BU782">
            <v>0</v>
          </cell>
          <cell r="BV782">
            <v>0</v>
          </cell>
          <cell r="BW782">
            <v>0</v>
          </cell>
          <cell r="BX782">
            <v>0</v>
          </cell>
          <cell r="BY782">
            <v>0</v>
          </cell>
          <cell r="BZ782">
            <v>0</v>
          </cell>
          <cell r="CA782">
            <v>0</v>
          </cell>
          <cell r="CB782">
            <v>0</v>
          </cell>
          <cell r="CC782">
            <v>0</v>
          </cell>
          <cell r="CD782">
            <v>0</v>
          </cell>
          <cell r="CE782">
            <v>0</v>
          </cell>
          <cell r="CF782">
            <v>0</v>
          </cell>
          <cell r="CG782">
            <v>0</v>
          </cell>
          <cell r="CH782">
            <v>0</v>
          </cell>
          <cell r="CI782">
            <v>0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P782">
            <v>0</v>
          </cell>
          <cell r="CQ782">
            <v>0</v>
          </cell>
          <cell r="CR782">
            <v>0</v>
          </cell>
          <cell r="CS782">
            <v>1E-3</v>
          </cell>
          <cell r="CT782">
            <v>1E-3</v>
          </cell>
          <cell r="CU782">
            <v>1E-3</v>
          </cell>
          <cell r="CV782">
            <v>0</v>
          </cell>
          <cell r="CW782">
            <v>0</v>
          </cell>
          <cell r="CX782">
            <v>0</v>
          </cell>
          <cell r="CY782">
            <v>0</v>
          </cell>
          <cell r="CZ782">
            <v>1E-3</v>
          </cell>
          <cell r="DA782">
            <v>1E-3</v>
          </cell>
          <cell r="DB782">
            <v>0</v>
          </cell>
          <cell r="DC782">
            <v>0</v>
          </cell>
          <cell r="DD782">
            <v>0</v>
          </cell>
          <cell r="DE782">
            <v>0</v>
          </cell>
          <cell r="DF782">
            <v>1E-3</v>
          </cell>
          <cell r="DG782">
            <v>0</v>
          </cell>
          <cell r="DH782">
            <v>0</v>
          </cell>
          <cell r="DI782">
            <v>0</v>
          </cell>
          <cell r="DJ782">
            <v>1E-3</v>
          </cell>
          <cell r="DK782">
            <v>1E-3</v>
          </cell>
          <cell r="DL782">
            <v>1E-3</v>
          </cell>
          <cell r="DM782">
            <v>1E-3</v>
          </cell>
          <cell r="DN782">
            <v>1E-3</v>
          </cell>
          <cell r="DO782">
            <v>0</v>
          </cell>
          <cell r="DP782">
            <v>0</v>
          </cell>
          <cell r="DQ782">
            <v>0</v>
          </cell>
          <cell r="DR782">
            <v>0</v>
          </cell>
          <cell r="DS782">
            <v>0</v>
          </cell>
          <cell r="DT782">
            <v>0</v>
          </cell>
          <cell r="DU782">
            <v>0</v>
          </cell>
          <cell r="DV782">
            <v>0</v>
          </cell>
          <cell r="DW782">
            <v>0</v>
          </cell>
          <cell r="DX782">
            <v>0</v>
          </cell>
          <cell r="DY782">
            <v>0</v>
          </cell>
          <cell r="DZ782">
            <v>0</v>
          </cell>
          <cell r="EA782">
            <v>0</v>
          </cell>
          <cell r="EB782">
            <v>0</v>
          </cell>
          <cell r="EC782">
            <v>0</v>
          </cell>
          <cell r="ED782">
            <v>0</v>
          </cell>
          <cell r="EE782">
            <v>0</v>
          </cell>
        </row>
        <row r="785"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</v>
          </cell>
          <cell r="BR785">
            <v>0</v>
          </cell>
          <cell r="BS785">
            <v>0</v>
          </cell>
          <cell r="BT785">
            <v>0</v>
          </cell>
          <cell r="BU785">
            <v>0</v>
          </cell>
          <cell r="BV785">
            <v>0</v>
          </cell>
          <cell r="BW785">
            <v>0</v>
          </cell>
          <cell r="BX785">
            <v>0</v>
          </cell>
          <cell r="BY785">
            <v>0</v>
          </cell>
          <cell r="BZ785">
            <v>0</v>
          </cell>
          <cell r="CA785">
            <v>0</v>
          </cell>
          <cell r="CB785">
            <v>0</v>
          </cell>
          <cell r="CC785">
            <v>0</v>
          </cell>
          <cell r="CD785">
            <v>0</v>
          </cell>
          <cell r="CE785">
            <v>0</v>
          </cell>
          <cell r="CF785">
            <v>0</v>
          </cell>
          <cell r="CG785">
            <v>0</v>
          </cell>
          <cell r="CH785">
            <v>0</v>
          </cell>
          <cell r="CI785">
            <v>0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P785">
            <v>0</v>
          </cell>
          <cell r="CQ785">
            <v>0</v>
          </cell>
          <cell r="CR785">
            <v>0</v>
          </cell>
          <cell r="CS785">
            <v>0</v>
          </cell>
          <cell r="CT785">
            <v>0</v>
          </cell>
          <cell r="CU785">
            <v>0</v>
          </cell>
          <cell r="CV785">
            <v>0</v>
          </cell>
          <cell r="CW785">
            <v>0</v>
          </cell>
          <cell r="CX785">
            <v>0</v>
          </cell>
          <cell r="CY785">
            <v>0</v>
          </cell>
          <cell r="CZ785">
            <v>0</v>
          </cell>
          <cell r="DA785">
            <v>0</v>
          </cell>
          <cell r="DB785">
            <v>0</v>
          </cell>
          <cell r="DC785">
            <v>0</v>
          </cell>
          <cell r="DD785">
            <v>0</v>
          </cell>
          <cell r="DE785">
            <v>0</v>
          </cell>
          <cell r="DF785">
            <v>0</v>
          </cell>
          <cell r="DG785">
            <v>0</v>
          </cell>
          <cell r="DH785">
            <v>0</v>
          </cell>
          <cell r="DI785">
            <v>0</v>
          </cell>
          <cell r="DJ785">
            <v>0</v>
          </cell>
          <cell r="DK785">
            <v>0</v>
          </cell>
          <cell r="DL785">
            <v>0</v>
          </cell>
          <cell r="DM785">
            <v>0</v>
          </cell>
          <cell r="DN785">
            <v>0</v>
          </cell>
          <cell r="DO785">
            <v>0</v>
          </cell>
          <cell r="DP785">
            <v>0</v>
          </cell>
          <cell r="DQ785">
            <v>0</v>
          </cell>
          <cell r="DR785">
            <v>0</v>
          </cell>
          <cell r="DS785">
            <v>0</v>
          </cell>
          <cell r="DT785">
            <v>0</v>
          </cell>
          <cell r="DU785">
            <v>0</v>
          </cell>
          <cell r="DV785">
            <v>0</v>
          </cell>
          <cell r="DW785">
            <v>0</v>
          </cell>
          <cell r="DX785">
            <v>0</v>
          </cell>
          <cell r="DY785">
            <v>0</v>
          </cell>
          <cell r="DZ785">
            <v>0</v>
          </cell>
          <cell r="EA785">
            <v>0</v>
          </cell>
          <cell r="EB785">
            <v>0</v>
          </cell>
          <cell r="EC785">
            <v>0</v>
          </cell>
          <cell r="ED785">
            <v>0</v>
          </cell>
        </row>
        <row r="786"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</v>
          </cell>
          <cell r="BR786">
            <v>0</v>
          </cell>
          <cell r="BS786">
            <v>0</v>
          </cell>
          <cell r="BT786">
            <v>0</v>
          </cell>
          <cell r="BU786">
            <v>0</v>
          </cell>
          <cell r="BV786">
            <v>0</v>
          </cell>
          <cell r="BW786">
            <v>0</v>
          </cell>
          <cell r="BX786">
            <v>0</v>
          </cell>
          <cell r="BY786">
            <v>0</v>
          </cell>
          <cell r="BZ786">
            <v>0</v>
          </cell>
          <cell r="CA786">
            <v>0</v>
          </cell>
          <cell r="CB786">
            <v>0</v>
          </cell>
          <cell r="CC786">
            <v>0</v>
          </cell>
          <cell r="CD786">
            <v>0</v>
          </cell>
          <cell r="CE786">
            <v>0</v>
          </cell>
          <cell r="CF786">
            <v>0</v>
          </cell>
          <cell r="CG786">
            <v>0</v>
          </cell>
          <cell r="CH786">
            <v>0</v>
          </cell>
          <cell r="CI786">
            <v>0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P786">
            <v>0</v>
          </cell>
          <cell r="CQ786">
            <v>0</v>
          </cell>
          <cell r="CR786">
            <v>0</v>
          </cell>
          <cell r="CS786">
            <v>0</v>
          </cell>
          <cell r="CT786">
            <v>0</v>
          </cell>
          <cell r="CU786">
            <v>0</v>
          </cell>
          <cell r="CV786">
            <v>0</v>
          </cell>
          <cell r="CW786">
            <v>0</v>
          </cell>
          <cell r="CX786">
            <v>0</v>
          </cell>
          <cell r="CY786">
            <v>0</v>
          </cell>
          <cell r="CZ786">
            <v>0</v>
          </cell>
          <cell r="DA786">
            <v>0</v>
          </cell>
          <cell r="DB786">
            <v>0</v>
          </cell>
          <cell r="DC786">
            <v>0</v>
          </cell>
          <cell r="DD786">
            <v>0</v>
          </cell>
          <cell r="DE786">
            <v>0</v>
          </cell>
          <cell r="DF786">
            <v>0</v>
          </cell>
          <cell r="DG786">
            <v>0</v>
          </cell>
          <cell r="DH786">
            <v>0</v>
          </cell>
          <cell r="DI786">
            <v>0</v>
          </cell>
          <cell r="DJ786">
            <v>0</v>
          </cell>
          <cell r="DK786">
            <v>0</v>
          </cell>
          <cell r="DL786">
            <v>0</v>
          </cell>
          <cell r="DM786">
            <v>0</v>
          </cell>
          <cell r="DN786">
            <v>0</v>
          </cell>
          <cell r="DO786">
            <v>0</v>
          </cell>
          <cell r="DP786">
            <v>0</v>
          </cell>
          <cell r="DQ786">
            <v>0</v>
          </cell>
          <cell r="DR786">
            <v>0</v>
          </cell>
          <cell r="DS786">
            <v>0</v>
          </cell>
          <cell r="DT786">
            <v>0</v>
          </cell>
          <cell r="DU786">
            <v>0</v>
          </cell>
          <cell r="DV786">
            <v>0</v>
          </cell>
          <cell r="DW786">
            <v>0</v>
          </cell>
          <cell r="DX786">
            <v>0</v>
          </cell>
          <cell r="DY786">
            <v>0</v>
          </cell>
          <cell r="DZ786">
            <v>0</v>
          </cell>
          <cell r="EA786">
            <v>0</v>
          </cell>
          <cell r="EB786">
            <v>0</v>
          </cell>
          <cell r="EC786">
            <v>0</v>
          </cell>
          <cell r="ED786">
            <v>0</v>
          </cell>
        </row>
        <row r="787"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  <cell r="BY787">
            <v>0</v>
          </cell>
          <cell r="BZ787">
            <v>0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P787">
            <v>0</v>
          </cell>
          <cell r="CQ787">
            <v>0</v>
          </cell>
          <cell r="CR787">
            <v>0</v>
          </cell>
          <cell r="CS787">
            <v>0</v>
          </cell>
          <cell r="CT787">
            <v>0</v>
          </cell>
          <cell r="CU787">
            <v>0</v>
          </cell>
          <cell r="CV787">
            <v>0</v>
          </cell>
          <cell r="CW787">
            <v>0</v>
          </cell>
          <cell r="CX787">
            <v>0</v>
          </cell>
          <cell r="CY787">
            <v>0</v>
          </cell>
          <cell r="CZ787">
            <v>0</v>
          </cell>
          <cell r="DA787">
            <v>0</v>
          </cell>
          <cell r="DB787">
            <v>0</v>
          </cell>
          <cell r="DC787">
            <v>0</v>
          </cell>
          <cell r="DD787">
            <v>0</v>
          </cell>
          <cell r="DE787">
            <v>0</v>
          </cell>
          <cell r="DF787">
            <v>0</v>
          </cell>
          <cell r="DG787">
            <v>0</v>
          </cell>
          <cell r="DH787">
            <v>0</v>
          </cell>
          <cell r="DI787">
            <v>0</v>
          </cell>
          <cell r="DJ787">
            <v>0</v>
          </cell>
          <cell r="DK787">
            <v>0</v>
          </cell>
          <cell r="DL787">
            <v>0</v>
          </cell>
          <cell r="DM787">
            <v>0</v>
          </cell>
          <cell r="DN787">
            <v>0</v>
          </cell>
          <cell r="DO787">
            <v>0</v>
          </cell>
          <cell r="DP787">
            <v>0</v>
          </cell>
          <cell r="DQ787">
            <v>0</v>
          </cell>
          <cell r="DR787">
            <v>0</v>
          </cell>
          <cell r="DS787">
            <v>0</v>
          </cell>
          <cell r="DT787">
            <v>0</v>
          </cell>
          <cell r="DU787">
            <v>0</v>
          </cell>
          <cell r="DV787">
            <v>0</v>
          </cell>
          <cell r="DW787">
            <v>0</v>
          </cell>
          <cell r="DX787">
            <v>0</v>
          </cell>
          <cell r="DY787">
            <v>0</v>
          </cell>
          <cell r="DZ787">
            <v>0</v>
          </cell>
          <cell r="EA787">
            <v>0</v>
          </cell>
          <cell r="EB787">
            <v>0</v>
          </cell>
          <cell r="EC787">
            <v>0</v>
          </cell>
          <cell r="ED787">
            <v>0</v>
          </cell>
        </row>
        <row r="788"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  <cell r="BY788">
            <v>0</v>
          </cell>
          <cell r="BZ788">
            <v>0</v>
          </cell>
          <cell r="CA788">
            <v>0</v>
          </cell>
          <cell r="CB788">
            <v>0</v>
          </cell>
          <cell r="CC788">
            <v>0</v>
          </cell>
          <cell r="CD788">
            <v>0</v>
          </cell>
          <cell r="CE788">
            <v>0</v>
          </cell>
          <cell r="CF788">
            <v>0</v>
          </cell>
          <cell r="CG788">
            <v>0</v>
          </cell>
          <cell r="CH788">
            <v>0</v>
          </cell>
          <cell r="CI788">
            <v>0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P788">
            <v>0</v>
          </cell>
          <cell r="CQ788">
            <v>0</v>
          </cell>
          <cell r="CR788">
            <v>0</v>
          </cell>
          <cell r="CS788">
            <v>0</v>
          </cell>
          <cell r="CT788">
            <v>0</v>
          </cell>
          <cell r="CU788">
            <v>0</v>
          </cell>
          <cell r="CV788">
            <v>0</v>
          </cell>
          <cell r="CW788">
            <v>0</v>
          </cell>
          <cell r="CX788">
            <v>0</v>
          </cell>
          <cell r="CY788">
            <v>0</v>
          </cell>
          <cell r="CZ788">
            <v>0</v>
          </cell>
          <cell r="DA788">
            <v>0</v>
          </cell>
          <cell r="DB788">
            <v>0</v>
          </cell>
          <cell r="DC788">
            <v>0</v>
          </cell>
          <cell r="DD788">
            <v>0</v>
          </cell>
          <cell r="DE788">
            <v>0</v>
          </cell>
          <cell r="DF788">
            <v>0</v>
          </cell>
          <cell r="DG788">
            <v>0</v>
          </cell>
          <cell r="DH788">
            <v>0</v>
          </cell>
          <cell r="DI788">
            <v>0</v>
          </cell>
          <cell r="DJ788">
            <v>0</v>
          </cell>
          <cell r="DK788">
            <v>0</v>
          </cell>
          <cell r="DL788">
            <v>0</v>
          </cell>
          <cell r="DM788">
            <v>0</v>
          </cell>
          <cell r="DN788">
            <v>0</v>
          </cell>
          <cell r="DO788">
            <v>0</v>
          </cell>
          <cell r="DP788">
            <v>0</v>
          </cell>
          <cell r="DQ788">
            <v>0</v>
          </cell>
          <cell r="DR788">
            <v>0</v>
          </cell>
          <cell r="DS788">
            <v>0</v>
          </cell>
          <cell r="DT788">
            <v>0</v>
          </cell>
          <cell r="DU788">
            <v>0</v>
          </cell>
          <cell r="DV788">
            <v>0</v>
          </cell>
          <cell r="DW788">
            <v>0</v>
          </cell>
          <cell r="DX788">
            <v>0</v>
          </cell>
          <cell r="DY788">
            <v>0</v>
          </cell>
          <cell r="DZ788">
            <v>0</v>
          </cell>
          <cell r="EA788">
            <v>0</v>
          </cell>
          <cell r="EB788">
            <v>0</v>
          </cell>
          <cell r="EC788">
            <v>0</v>
          </cell>
          <cell r="ED788">
            <v>0</v>
          </cell>
        </row>
        <row r="789"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0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0</v>
          </cell>
          <cell r="CB789">
            <v>0</v>
          </cell>
          <cell r="CC789">
            <v>0</v>
          </cell>
          <cell r="CD789">
            <v>0</v>
          </cell>
          <cell r="CE789">
            <v>0</v>
          </cell>
          <cell r="CF789">
            <v>0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P789">
            <v>0</v>
          </cell>
          <cell r="CQ789">
            <v>0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0</v>
          </cell>
          <cell r="DG789">
            <v>0</v>
          </cell>
          <cell r="DH789">
            <v>0</v>
          </cell>
          <cell r="DI789">
            <v>0</v>
          </cell>
          <cell r="DJ789">
            <v>0</v>
          </cell>
          <cell r="DK789">
            <v>0</v>
          </cell>
          <cell r="DL789">
            <v>0</v>
          </cell>
          <cell r="DM789">
            <v>0</v>
          </cell>
          <cell r="DN789">
            <v>0</v>
          </cell>
          <cell r="DO789">
            <v>0</v>
          </cell>
          <cell r="DP789">
            <v>0</v>
          </cell>
          <cell r="DQ789">
            <v>0</v>
          </cell>
          <cell r="DR789">
            <v>0</v>
          </cell>
          <cell r="DS789">
            <v>0</v>
          </cell>
          <cell r="DT789">
            <v>0</v>
          </cell>
          <cell r="DU789">
            <v>0</v>
          </cell>
          <cell r="DV789">
            <v>0</v>
          </cell>
          <cell r="DW789">
            <v>0</v>
          </cell>
          <cell r="DX789">
            <v>0</v>
          </cell>
          <cell r="DY789">
            <v>0</v>
          </cell>
          <cell r="DZ789">
            <v>0</v>
          </cell>
          <cell r="EA789">
            <v>0</v>
          </cell>
          <cell r="EB789">
            <v>0</v>
          </cell>
          <cell r="EC789">
            <v>0</v>
          </cell>
          <cell r="ED789">
            <v>0</v>
          </cell>
        </row>
        <row r="790"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0</v>
          </cell>
          <cell r="CA790">
            <v>0</v>
          </cell>
          <cell r="CB790">
            <v>0</v>
          </cell>
          <cell r="CC790">
            <v>0</v>
          </cell>
          <cell r="CD790">
            <v>0</v>
          </cell>
          <cell r="CE790">
            <v>0</v>
          </cell>
          <cell r="CF790">
            <v>0</v>
          </cell>
          <cell r="CG790">
            <v>0</v>
          </cell>
          <cell r="CH790">
            <v>0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P790">
            <v>0</v>
          </cell>
          <cell r="CQ790">
            <v>0</v>
          </cell>
          <cell r="CR790">
            <v>0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0</v>
          </cell>
          <cell r="DE790">
            <v>0</v>
          </cell>
          <cell r="DF790">
            <v>0</v>
          </cell>
          <cell r="DG790">
            <v>0</v>
          </cell>
          <cell r="DH790">
            <v>0</v>
          </cell>
          <cell r="DI790">
            <v>0</v>
          </cell>
          <cell r="DJ790">
            <v>0</v>
          </cell>
          <cell r="DK790">
            <v>0</v>
          </cell>
          <cell r="DL790">
            <v>0</v>
          </cell>
          <cell r="DM790">
            <v>0</v>
          </cell>
          <cell r="DN790">
            <v>0</v>
          </cell>
          <cell r="DO790">
            <v>0</v>
          </cell>
          <cell r="DP790">
            <v>0</v>
          </cell>
          <cell r="DQ790">
            <v>0</v>
          </cell>
          <cell r="DR790">
            <v>0</v>
          </cell>
          <cell r="DS790">
            <v>0</v>
          </cell>
          <cell r="DT790">
            <v>0</v>
          </cell>
          <cell r="DU790">
            <v>0</v>
          </cell>
          <cell r="DV790">
            <v>0</v>
          </cell>
          <cell r="DW790">
            <v>0</v>
          </cell>
          <cell r="DX790">
            <v>0</v>
          </cell>
          <cell r="DY790">
            <v>0</v>
          </cell>
          <cell r="DZ790">
            <v>0</v>
          </cell>
          <cell r="EA790">
            <v>0</v>
          </cell>
          <cell r="EB790">
            <v>0</v>
          </cell>
          <cell r="EC790">
            <v>0</v>
          </cell>
          <cell r="ED790">
            <v>0</v>
          </cell>
        </row>
        <row r="791"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0</v>
          </cell>
          <cell r="CD791">
            <v>0</v>
          </cell>
          <cell r="CE791">
            <v>0</v>
          </cell>
          <cell r="CF791">
            <v>0</v>
          </cell>
          <cell r="CG791">
            <v>0</v>
          </cell>
          <cell r="CH791">
            <v>0</v>
          </cell>
          <cell r="CI791">
            <v>0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0</v>
          </cell>
          <cell r="CQ791">
            <v>0</v>
          </cell>
          <cell r="CR791">
            <v>0</v>
          </cell>
          <cell r="CS791">
            <v>0</v>
          </cell>
          <cell r="CT791">
            <v>0</v>
          </cell>
          <cell r="CU791">
            <v>0</v>
          </cell>
          <cell r="CV791">
            <v>0</v>
          </cell>
          <cell r="CW791">
            <v>0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  <cell r="DG791">
            <v>0</v>
          </cell>
          <cell r="DH791">
            <v>0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0</v>
          </cell>
          <cell r="DP791">
            <v>0</v>
          </cell>
          <cell r="DQ791">
            <v>0</v>
          </cell>
          <cell r="DR791">
            <v>0</v>
          </cell>
          <cell r="DS791">
            <v>0</v>
          </cell>
          <cell r="DT791">
            <v>0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0</v>
          </cell>
          <cell r="EB791">
            <v>0</v>
          </cell>
          <cell r="EC791">
            <v>0</v>
          </cell>
          <cell r="ED791">
            <v>0</v>
          </cell>
        </row>
        <row r="792"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0</v>
          </cell>
          <cell r="BY792">
            <v>0</v>
          </cell>
          <cell r="BZ792">
            <v>0</v>
          </cell>
          <cell r="CA792">
            <v>0</v>
          </cell>
          <cell r="CB792">
            <v>0</v>
          </cell>
          <cell r="CC792">
            <v>0</v>
          </cell>
          <cell r="CD792">
            <v>0</v>
          </cell>
          <cell r="CE792">
            <v>0</v>
          </cell>
          <cell r="CF792">
            <v>0</v>
          </cell>
          <cell r="CG792">
            <v>0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P792">
            <v>0</v>
          </cell>
          <cell r="CQ792">
            <v>0</v>
          </cell>
          <cell r="CR792">
            <v>0</v>
          </cell>
          <cell r="CS792">
            <v>0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0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  <cell r="DG792">
            <v>0</v>
          </cell>
          <cell r="DH792">
            <v>0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0</v>
          </cell>
          <cell r="DP792">
            <v>0</v>
          </cell>
          <cell r="DQ792">
            <v>0</v>
          </cell>
          <cell r="DR792">
            <v>0</v>
          </cell>
          <cell r="DS792">
            <v>0</v>
          </cell>
          <cell r="DT792">
            <v>0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0</v>
          </cell>
          <cell r="EB792">
            <v>0</v>
          </cell>
          <cell r="EC792">
            <v>0</v>
          </cell>
          <cell r="ED792">
            <v>0</v>
          </cell>
        </row>
        <row r="793"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0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0</v>
          </cell>
          <cell r="CY793">
            <v>0</v>
          </cell>
          <cell r="CZ793">
            <v>0</v>
          </cell>
          <cell r="DA793">
            <v>0</v>
          </cell>
          <cell r="DB793">
            <v>0</v>
          </cell>
          <cell r="DC793">
            <v>0</v>
          </cell>
          <cell r="DD793">
            <v>0</v>
          </cell>
          <cell r="DE793">
            <v>0</v>
          </cell>
          <cell r="DF793">
            <v>0</v>
          </cell>
          <cell r="DG793">
            <v>0</v>
          </cell>
          <cell r="DH793">
            <v>0</v>
          </cell>
          <cell r="DI793">
            <v>0</v>
          </cell>
          <cell r="DJ793">
            <v>0</v>
          </cell>
          <cell r="DK793">
            <v>0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0</v>
          </cell>
          <cell r="DS793">
            <v>0</v>
          </cell>
          <cell r="DT793">
            <v>0</v>
          </cell>
          <cell r="DU793">
            <v>0</v>
          </cell>
          <cell r="DV793">
            <v>0</v>
          </cell>
          <cell r="DW793">
            <v>0</v>
          </cell>
          <cell r="DX793">
            <v>0</v>
          </cell>
          <cell r="DY793">
            <v>0</v>
          </cell>
          <cell r="DZ793">
            <v>0</v>
          </cell>
          <cell r="EA793">
            <v>0</v>
          </cell>
          <cell r="EB793">
            <v>0</v>
          </cell>
          <cell r="EC793">
            <v>0</v>
          </cell>
          <cell r="ED793">
            <v>0</v>
          </cell>
        </row>
        <row r="794"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  <cell r="BZ794">
            <v>0</v>
          </cell>
          <cell r="CA794">
            <v>0</v>
          </cell>
          <cell r="CB794">
            <v>0</v>
          </cell>
          <cell r="CC794">
            <v>0</v>
          </cell>
          <cell r="CD794">
            <v>0</v>
          </cell>
          <cell r="CE794">
            <v>0</v>
          </cell>
          <cell r="CF794">
            <v>0</v>
          </cell>
          <cell r="CG794">
            <v>0</v>
          </cell>
          <cell r="CH794">
            <v>0</v>
          </cell>
          <cell r="CI794">
            <v>0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0</v>
          </cell>
          <cell r="CZ794">
            <v>0</v>
          </cell>
          <cell r="DA794">
            <v>0</v>
          </cell>
          <cell r="DB794">
            <v>0</v>
          </cell>
          <cell r="DC794">
            <v>0</v>
          </cell>
          <cell r="DD794">
            <v>0</v>
          </cell>
          <cell r="DE794">
            <v>0</v>
          </cell>
          <cell r="DF794">
            <v>0</v>
          </cell>
          <cell r="DG794">
            <v>0</v>
          </cell>
          <cell r="DH794">
            <v>0</v>
          </cell>
          <cell r="DI794">
            <v>0</v>
          </cell>
          <cell r="DJ794">
            <v>0</v>
          </cell>
          <cell r="DK794">
            <v>0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>
            <v>0</v>
          </cell>
          <cell r="DZ794">
            <v>0</v>
          </cell>
          <cell r="EA794">
            <v>0</v>
          </cell>
          <cell r="EB794">
            <v>0</v>
          </cell>
          <cell r="EC794">
            <v>0</v>
          </cell>
          <cell r="ED794">
            <v>0</v>
          </cell>
        </row>
        <row r="796"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BM796">
            <v>0</v>
          </cell>
          <cell r="BN796">
            <v>0</v>
          </cell>
          <cell r="BO796">
            <v>0</v>
          </cell>
          <cell r="BP796">
            <v>0</v>
          </cell>
          <cell r="BQ796">
            <v>0</v>
          </cell>
          <cell r="BR796">
            <v>0</v>
          </cell>
          <cell r="BS796">
            <v>0</v>
          </cell>
          <cell r="BT796">
            <v>0</v>
          </cell>
          <cell r="BU796">
            <v>0</v>
          </cell>
          <cell r="BV796">
            <v>0</v>
          </cell>
          <cell r="BW796">
            <v>0</v>
          </cell>
          <cell r="BX796">
            <v>0</v>
          </cell>
          <cell r="BY796">
            <v>0</v>
          </cell>
          <cell r="BZ796">
            <v>0</v>
          </cell>
          <cell r="CA796">
            <v>0</v>
          </cell>
          <cell r="CB796">
            <v>0</v>
          </cell>
          <cell r="CC796">
            <v>0</v>
          </cell>
          <cell r="CD796">
            <v>0</v>
          </cell>
          <cell r="CE796">
            <v>0</v>
          </cell>
          <cell r="CF796">
            <v>0</v>
          </cell>
          <cell r="CG796">
            <v>0</v>
          </cell>
          <cell r="CH796">
            <v>0</v>
          </cell>
          <cell r="CI796">
            <v>0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P796">
            <v>0</v>
          </cell>
          <cell r="CQ796">
            <v>0</v>
          </cell>
          <cell r="CR796">
            <v>0</v>
          </cell>
          <cell r="CS796">
            <v>0</v>
          </cell>
          <cell r="CT796">
            <v>0</v>
          </cell>
          <cell r="CU796">
            <v>0</v>
          </cell>
          <cell r="CV796">
            <v>0</v>
          </cell>
          <cell r="CW796">
            <v>0</v>
          </cell>
          <cell r="CX796">
            <v>0</v>
          </cell>
          <cell r="CY796">
            <v>0</v>
          </cell>
          <cell r="CZ796">
            <v>0</v>
          </cell>
          <cell r="DA796">
            <v>0</v>
          </cell>
          <cell r="DB796">
            <v>0</v>
          </cell>
          <cell r="DC796">
            <v>0</v>
          </cell>
          <cell r="DD796">
            <v>0</v>
          </cell>
          <cell r="DE796">
            <v>0</v>
          </cell>
          <cell r="DF796">
            <v>0</v>
          </cell>
          <cell r="DG796">
            <v>0</v>
          </cell>
          <cell r="DH796">
            <v>0</v>
          </cell>
          <cell r="DI796">
            <v>0</v>
          </cell>
          <cell r="DJ796">
            <v>0</v>
          </cell>
          <cell r="DK796">
            <v>0</v>
          </cell>
          <cell r="DL796">
            <v>0</v>
          </cell>
          <cell r="DM796">
            <v>0</v>
          </cell>
          <cell r="DN796">
            <v>0</v>
          </cell>
          <cell r="DO796">
            <v>0</v>
          </cell>
          <cell r="DP796">
            <v>0</v>
          </cell>
          <cell r="DQ796">
            <v>0</v>
          </cell>
          <cell r="DR796">
            <v>0</v>
          </cell>
          <cell r="DS796">
            <v>0</v>
          </cell>
          <cell r="DT796">
            <v>0</v>
          </cell>
          <cell r="DU796">
            <v>0</v>
          </cell>
          <cell r="DV796">
            <v>0</v>
          </cell>
          <cell r="DW796">
            <v>0</v>
          </cell>
          <cell r="DX796">
            <v>0</v>
          </cell>
          <cell r="DY796">
            <v>0</v>
          </cell>
          <cell r="DZ796">
            <v>0</v>
          </cell>
          <cell r="EA796">
            <v>0</v>
          </cell>
          <cell r="EB796">
            <v>0</v>
          </cell>
          <cell r="EC796">
            <v>0</v>
          </cell>
          <cell r="ED796">
            <v>0</v>
          </cell>
        </row>
        <row r="797"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  <cell r="BZ797">
            <v>0</v>
          </cell>
          <cell r="CA797">
            <v>0</v>
          </cell>
          <cell r="CB797">
            <v>0</v>
          </cell>
          <cell r="CC797">
            <v>0</v>
          </cell>
          <cell r="CD797">
            <v>0</v>
          </cell>
          <cell r="CE797">
            <v>0</v>
          </cell>
          <cell r="CF797">
            <v>0</v>
          </cell>
          <cell r="CG797">
            <v>0</v>
          </cell>
          <cell r="CH797">
            <v>0</v>
          </cell>
          <cell r="CI797">
            <v>0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0</v>
          </cell>
          <cell r="CZ797">
            <v>0</v>
          </cell>
          <cell r="DA797">
            <v>0</v>
          </cell>
          <cell r="DB797">
            <v>0</v>
          </cell>
          <cell r="DC797">
            <v>0</v>
          </cell>
          <cell r="DD797">
            <v>0</v>
          </cell>
          <cell r="DE797">
            <v>0</v>
          </cell>
          <cell r="DF797">
            <v>0</v>
          </cell>
          <cell r="DG797">
            <v>0</v>
          </cell>
          <cell r="DH797">
            <v>0</v>
          </cell>
          <cell r="DI797">
            <v>0</v>
          </cell>
          <cell r="DJ797">
            <v>0</v>
          </cell>
          <cell r="DK797">
            <v>0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>
            <v>0</v>
          </cell>
          <cell r="DZ797">
            <v>0</v>
          </cell>
          <cell r="EA797">
            <v>0</v>
          </cell>
          <cell r="EB797">
            <v>0</v>
          </cell>
          <cell r="EC797">
            <v>0</v>
          </cell>
          <cell r="ED797">
            <v>0</v>
          </cell>
        </row>
        <row r="798"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  <cell r="BZ798">
            <v>0</v>
          </cell>
          <cell r="CA798">
            <v>0</v>
          </cell>
          <cell r="CB798">
            <v>0</v>
          </cell>
          <cell r="CC798">
            <v>0</v>
          </cell>
          <cell r="CD798">
            <v>0</v>
          </cell>
          <cell r="CE798">
            <v>0</v>
          </cell>
          <cell r="CF798">
            <v>0</v>
          </cell>
          <cell r="CG798">
            <v>0</v>
          </cell>
          <cell r="CH798">
            <v>0</v>
          </cell>
          <cell r="CI798">
            <v>0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P798">
            <v>0</v>
          </cell>
          <cell r="CQ798">
            <v>0</v>
          </cell>
          <cell r="CR798">
            <v>0</v>
          </cell>
          <cell r="CS798">
            <v>0</v>
          </cell>
          <cell r="CT798">
            <v>0</v>
          </cell>
          <cell r="CU798">
            <v>0</v>
          </cell>
          <cell r="CV798">
            <v>0</v>
          </cell>
          <cell r="CW798">
            <v>0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  <cell r="DB798">
            <v>0</v>
          </cell>
          <cell r="DC798">
            <v>0</v>
          </cell>
          <cell r="DD798">
            <v>0</v>
          </cell>
          <cell r="DE798">
            <v>0</v>
          </cell>
          <cell r="DF798">
            <v>0</v>
          </cell>
          <cell r="DG798">
            <v>0</v>
          </cell>
          <cell r="DH798">
            <v>0</v>
          </cell>
          <cell r="DI798">
            <v>0</v>
          </cell>
          <cell r="DJ798">
            <v>0</v>
          </cell>
          <cell r="DK798">
            <v>0</v>
          </cell>
          <cell r="DL798">
            <v>0</v>
          </cell>
          <cell r="DM798">
            <v>0</v>
          </cell>
          <cell r="DN798">
            <v>0</v>
          </cell>
          <cell r="DO798">
            <v>0</v>
          </cell>
          <cell r="DP798">
            <v>0</v>
          </cell>
          <cell r="DQ798">
            <v>0</v>
          </cell>
          <cell r="DR798">
            <v>0</v>
          </cell>
          <cell r="DS798">
            <v>0</v>
          </cell>
          <cell r="DT798">
            <v>0</v>
          </cell>
          <cell r="DU798">
            <v>0</v>
          </cell>
          <cell r="DV798">
            <v>0</v>
          </cell>
          <cell r="DW798">
            <v>0</v>
          </cell>
          <cell r="DX798">
            <v>0</v>
          </cell>
          <cell r="DY798">
            <v>0</v>
          </cell>
          <cell r="DZ798">
            <v>0</v>
          </cell>
          <cell r="EA798">
            <v>0</v>
          </cell>
          <cell r="EB798">
            <v>0</v>
          </cell>
          <cell r="EC798">
            <v>0</v>
          </cell>
          <cell r="ED798">
            <v>0</v>
          </cell>
        </row>
        <row r="799"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0</v>
          </cell>
          <cell r="CE799">
            <v>0</v>
          </cell>
          <cell r="CF799">
            <v>0</v>
          </cell>
          <cell r="CG799">
            <v>0</v>
          </cell>
          <cell r="CH799">
            <v>0</v>
          </cell>
          <cell r="CI799">
            <v>0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P799">
            <v>0</v>
          </cell>
          <cell r="CQ799">
            <v>0</v>
          </cell>
          <cell r="CR799">
            <v>0</v>
          </cell>
          <cell r="CS799">
            <v>0</v>
          </cell>
          <cell r="CT799">
            <v>0</v>
          </cell>
          <cell r="CU799">
            <v>0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  <cell r="DB799">
            <v>0</v>
          </cell>
          <cell r="DC799">
            <v>0</v>
          </cell>
          <cell r="DD799">
            <v>0</v>
          </cell>
          <cell r="DE799">
            <v>0</v>
          </cell>
          <cell r="DF799">
            <v>0</v>
          </cell>
          <cell r="DG799">
            <v>0</v>
          </cell>
          <cell r="DH799">
            <v>0</v>
          </cell>
          <cell r="DI799">
            <v>0</v>
          </cell>
          <cell r="DJ799">
            <v>0</v>
          </cell>
          <cell r="DK799">
            <v>0</v>
          </cell>
          <cell r="DL799">
            <v>0</v>
          </cell>
          <cell r="DM799">
            <v>0</v>
          </cell>
          <cell r="DN799">
            <v>0</v>
          </cell>
          <cell r="DO799">
            <v>0</v>
          </cell>
          <cell r="DP799">
            <v>0</v>
          </cell>
          <cell r="DQ799">
            <v>0</v>
          </cell>
          <cell r="DR799">
            <v>0</v>
          </cell>
          <cell r="DS799">
            <v>0</v>
          </cell>
          <cell r="DT799">
            <v>0</v>
          </cell>
          <cell r="DU799">
            <v>0</v>
          </cell>
          <cell r="DV799">
            <v>0</v>
          </cell>
          <cell r="DW799">
            <v>0</v>
          </cell>
          <cell r="DX799">
            <v>0</v>
          </cell>
          <cell r="DY799">
            <v>0</v>
          </cell>
          <cell r="DZ799">
            <v>0</v>
          </cell>
          <cell r="EA799">
            <v>0</v>
          </cell>
          <cell r="EB799">
            <v>0</v>
          </cell>
          <cell r="EC799">
            <v>0</v>
          </cell>
          <cell r="ED799">
            <v>0</v>
          </cell>
        </row>
        <row r="800"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  <cell r="BY800">
            <v>0</v>
          </cell>
          <cell r="BZ800">
            <v>0</v>
          </cell>
          <cell r="CA800">
            <v>0</v>
          </cell>
          <cell r="CB800">
            <v>0</v>
          </cell>
          <cell r="CC800">
            <v>0</v>
          </cell>
          <cell r="CD800">
            <v>0</v>
          </cell>
          <cell r="CE800">
            <v>0</v>
          </cell>
          <cell r="CF800">
            <v>0</v>
          </cell>
          <cell r="CG800">
            <v>0</v>
          </cell>
          <cell r="CH800">
            <v>0</v>
          </cell>
          <cell r="CI800">
            <v>0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P800">
            <v>0</v>
          </cell>
          <cell r="CQ800">
            <v>0</v>
          </cell>
          <cell r="CR800">
            <v>0</v>
          </cell>
          <cell r="CS800">
            <v>0</v>
          </cell>
          <cell r="CT800">
            <v>0</v>
          </cell>
          <cell r="CU800">
            <v>0</v>
          </cell>
          <cell r="CV800">
            <v>0</v>
          </cell>
          <cell r="CW800">
            <v>0</v>
          </cell>
          <cell r="CX800">
            <v>0</v>
          </cell>
          <cell r="CY800">
            <v>0</v>
          </cell>
          <cell r="CZ800">
            <v>0</v>
          </cell>
          <cell r="DA800">
            <v>0</v>
          </cell>
          <cell r="DB800">
            <v>0</v>
          </cell>
          <cell r="DC800">
            <v>0</v>
          </cell>
          <cell r="DD800">
            <v>0</v>
          </cell>
          <cell r="DE800">
            <v>0</v>
          </cell>
          <cell r="DF800">
            <v>0</v>
          </cell>
          <cell r="DG800">
            <v>0</v>
          </cell>
          <cell r="DH800">
            <v>0</v>
          </cell>
          <cell r="DI800">
            <v>0</v>
          </cell>
          <cell r="DJ800">
            <v>0</v>
          </cell>
          <cell r="DK800">
            <v>0</v>
          </cell>
          <cell r="DL800">
            <v>0</v>
          </cell>
          <cell r="DM800">
            <v>0</v>
          </cell>
          <cell r="DN800">
            <v>0</v>
          </cell>
          <cell r="DO800">
            <v>0</v>
          </cell>
          <cell r="DP800">
            <v>0</v>
          </cell>
          <cell r="DQ800">
            <v>0</v>
          </cell>
          <cell r="DR800">
            <v>0</v>
          </cell>
          <cell r="DS800">
            <v>0</v>
          </cell>
          <cell r="DT800">
            <v>0</v>
          </cell>
          <cell r="DU800">
            <v>0</v>
          </cell>
          <cell r="DV800">
            <v>0</v>
          </cell>
          <cell r="DW800">
            <v>0</v>
          </cell>
          <cell r="DX800">
            <v>0</v>
          </cell>
          <cell r="DY800">
            <v>0</v>
          </cell>
          <cell r="DZ800">
            <v>0</v>
          </cell>
          <cell r="EA800">
            <v>0</v>
          </cell>
          <cell r="EB800">
            <v>0</v>
          </cell>
          <cell r="EC800">
            <v>0</v>
          </cell>
          <cell r="ED800">
            <v>0</v>
          </cell>
        </row>
        <row r="801"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  <cell r="BY801">
            <v>0</v>
          </cell>
          <cell r="BZ801">
            <v>0</v>
          </cell>
          <cell r="CA801">
            <v>0</v>
          </cell>
          <cell r="CB801">
            <v>0</v>
          </cell>
          <cell r="CC801">
            <v>0</v>
          </cell>
          <cell r="CD801">
            <v>0</v>
          </cell>
          <cell r="CE801">
            <v>0</v>
          </cell>
          <cell r="CF801">
            <v>0</v>
          </cell>
          <cell r="CG801">
            <v>0</v>
          </cell>
          <cell r="CH801">
            <v>0</v>
          </cell>
          <cell r="CI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P801">
            <v>0</v>
          </cell>
          <cell r="CQ801">
            <v>0</v>
          </cell>
          <cell r="CR801">
            <v>0</v>
          </cell>
          <cell r="CS801">
            <v>0</v>
          </cell>
          <cell r="CT801">
            <v>0</v>
          </cell>
          <cell r="CU801">
            <v>0</v>
          </cell>
          <cell r="CV801">
            <v>0</v>
          </cell>
          <cell r="CW801">
            <v>0</v>
          </cell>
          <cell r="CX801">
            <v>0</v>
          </cell>
          <cell r="CY801">
            <v>0</v>
          </cell>
          <cell r="CZ801">
            <v>0</v>
          </cell>
          <cell r="DA801">
            <v>0</v>
          </cell>
          <cell r="DB801">
            <v>0</v>
          </cell>
          <cell r="DC801">
            <v>0</v>
          </cell>
          <cell r="DD801">
            <v>0</v>
          </cell>
          <cell r="DE801">
            <v>0</v>
          </cell>
          <cell r="DF801">
            <v>0</v>
          </cell>
          <cell r="DG801">
            <v>0</v>
          </cell>
          <cell r="DH801">
            <v>0</v>
          </cell>
          <cell r="DI801">
            <v>0</v>
          </cell>
          <cell r="DJ801">
            <v>0</v>
          </cell>
          <cell r="DK801">
            <v>0</v>
          </cell>
          <cell r="DL801">
            <v>0</v>
          </cell>
          <cell r="DM801">
            <v>0</v>
          </cell>
          <cell r="DN801">
            <v>0</v>
          </cell>
          <cell r="DO801">
            <v>0</v>
          </cell>
          <cell r="DP801">
            <v>0</v>
          </cell>
          <cell r="DQ801">
            <v>0</v>
          </cell>
          <cell r="DR801">
            <v>0</v>
          </cell>
          <cell r="DS801">
            <v>0</v>
          </cell>
          <cell r="DT801">
            <v>0</v>
          </cell>
          <cell r="DU801">
            <v>0</v>
          </cell>
          <cell r="DV801">
            <v>0</v>
          </cell>
          <cell r="DW801">
            <v>0</v>
          </cell>
          <cell r="DX801">
            <v>0</v>
          </cell>
          <cell r="DY801">
            <v>0</v>
          </cell>
          <cell r="DZ801">
            <v>0</v>
          </cell>
          <cell r="EA801">
            <v>0</v>
          </cell>
          <cell r="EB801">
            <v>0</v>
          </cell>
          <cell r="EC801">
            <v>0</v>
          </cell>
          <cell r="ED801">
            <v>0</v>
          </cell>
        </row>
        <row r="802"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  <cell r="BY802">
            <v>0</v>
          </cell>
          <cell r="BZ802">
            <v>0</v>
          </cell>
          <cell r="CA802">
            <v>0</v>
          </cell>
          <cell r="CB802">
            <v>0</v>
          </cell>
          <cell r="CC802">
            <v>0</v>
          </cell>
          <cell r="CD802">
            <v>0</v>
          </cell>
          <cell r="CE802">
            <v>0</v>
          </cell>
          <cell r="CF802">
            <v>0</v>
          </cell>
          <cell r="CG802">
            <v>0</v>
          </cell>
          <cell r="CH802">
            <v>0</v>
          </cell>
          <cell r="CI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P802">
            <v>0</v>
          </cell>
          <cell r="CQ802">
            <v>0</v>
          </cell>
          <cell r="CR802">
            <v>0</v>
          </cell>
          <cell r="CS802">
            <v>0</v>
          </cell>
          <cell r="CT802">
            <v>0</v>
          </cell>
          <cell r="CU802">
            <v>0</v>
          </cell>
          <cell r="CV802">
            <v>0</v>
          </cell>
          <cell r="CW802">
            <v>0</v>
          </cell>
          <cell r="CX802">
            <v>0</v>
          </cell>
          <cell r="CY802">
            <v>0</v>
          </cell>
          <cell r="CZ802">
            <v>0</v>
          </cell>
          <cell r="DA802">
            <v>0</v>
          </cell>
          <cell r="DB802">
            <v>0</v>
          </cell>
          <cell r="DC802">
            <v>0</v>
          </cell>
          <cell r="DD802">
            <v>0</v>
          </cell>
          <cell r="DE802">
            <v>0</v>
          </cell>
          <cell r="DF802">
            <v>0</v>
          </cell>
          <cell r="DG802">
            <v>0</v>
          </cell>
          <cell r="DH802">
            <v>0</v>
          </cell>
          <cell r="DI802">
            <v>0</v>
          </cell>
          <cell r="DJ802">
            <v>0</v>
          </cell>
          <cell r="DK802">
            <v>0</v>
          </cell>
          <cell r="DL802">
            <v>0</v>
          </cell>
          <cell r="DM802">
            <v>0</v>
          </cell>
          <cell r="DN802">
            <v>0</v>
          </cell>
          <cell r="DO802">
            <v>0</v>
          </cell>
          <cell r="DP802">
            <v>0</v>
          </cell>
          <cell r="DQ802">
            <v>0</v>
          </cell>
          <cell r="DR802">
            <v>0</v>
          </cell>
          <cell r="DS802">
            <v>0</v>
          </cell>
          <cell r="DT802">
            <v>0</v>
          </cell>
          <cell r="DU802">
            <v>0</v>
          </cell>
          <cell r="DV802">
            <v>0</v>
          </cell>
          <cell r="DW802">
            <v>0</v>
          </cell>
          <cell r="DX802">
            <v>0</v>
          </cell>
          <cell r="DY802">
            <v>0</v>
          </cell>
          <cell r="DZ802">
            <v>0</v>
          </cell>
          <cell r="EA802">
            <v>0</v>
          </cell>
          <cell r="EB802">
            <v>0</v>
          </cell>
          <cell r="EC802">
            <v>0</v>
          </cell>
          <cell r="ED802">
            <v>0</v>
          </cell>
        </row>
        <row r="803"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U803">
            <v>0</v>
          </cell>
          <cell r="BV803">
            <v>0</v>
          </cell>
          <cell r="BW803">
            <v>0</v>
          </cell>
          <cell r="BX803">
            <v>0</v>
          </cell>
          <cell r="BY803">
            <v>0</v>
          </cell>
          <cell r="BZ803">
            <v>0</v>
          </cell>
          <cell r="CA803">
            <v>0</v>
          </cell>
          <cell r="CB803">
            <v>0</v>
          </cell>
          <cell r="CC803">
            <v>0</v>
          </cell>
          <cell r="CD803">
            <v>0</v>
          </cell>
          <cell r="CE803">
            <v>0</v>
          </cell>
          <cell r="CF803">
            <v>0</v>
          </cell>
          <cell r="CG803">
            <v>0</v>
          </cell>
          <cell r="CH803">
            <v>0</v>
          </cell>
          <cell r="CI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P803">
            <v>0</v>
          </cell>
          <cell r="CQ803">
            <v>0</v>
          </cell>
          <cell r="CR803">
            <v>0</v>
          </cell>
          <cell r="CS803">
            <v>0</v>
          </cell>
          <cell r="CT803">
            <v>0</v>
          </cell>
          <cell r="CU803">
            <v>0</v>
          </cell>
          <cell r="CV803">
            <v>0</v>
          </cell>
          <cell r="CW803">
            <v>0</v>
          </cell>
          <cell r="CX803">
            <v>0</v>
          </cell>
          <cell r="CY803">
            <v>0</v>
          </cell>
          <cell r="CZ803">
            <v>0</v>
          </cell>
          <cell r="DA803">
            <v>0</v>
          </cell>
          <cell r="DB803">
            <v>0</v>
          </cell>
          <cell r="DC803">
            <v>0</v>
          </cell>
          <cell r="DD803">
            <v>0</v>
          </cell>
          <cell r="DE803">
            <v>0</v>
          </cell>
          <cell r="DF803">
            <v>0</v>
          </cell>
          <cell r="DG803">
            <v>0</v>
          </cell>
          <cell r="DH803">
            <v>0</v>
          </cell>
          <cell r="DI803">
            <v>0</v>
          </cell>
          <cell r="DJ803">
            <v>0</v>
          </cell>
          <cell r="DK803">
            <v>0</v>
          </cell>
          <cell r="DL803">
            <v>0</v>
          </cell>
          <cell r="DM803">
            <v>0</v>
          </cell>
          <cell r="DN803">
            <v>0</v>
          </cell>
          <cell r="DO803">
            <v>0</v>
          </cell>
          <cell r="DP803">
            <v>0</v>
          </cell>
          <cell r="DQ803">
            <v>0</v>
          </cell>
          <cell r="DR803">
            <v>0</v>
          </cell>
          <cell r="DS803">
            <v>0</v>
          </cell>
          <cell r="DT803">
            <v>0</v>
          </cell>
          <cell r="DU803">
            <v>0</v>
          </cell>
          <cell r="DV803">
            <v>0</v>
          </cell>
          <cell r="DW803">
            <v>0</v>
          </cell>
          <cell r="DX803">
            <v>0</v>
          </cell>
          <cell r="DY803">
            <v>0</v>
          </cell>
          <cell r="DZ803">
            <v>0</v>
          </cell>
          <cell r="EA803">
            <v>0</v>
          </cell>
          <cell r="EB803">
            <v>0</v>
          </cell>
          <cell r="EC803">
            <v>0</v>
          </cell>
          <cell r="ED803">
            <v>0</v>
          </cell>
        </row>
        <row r="804"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  <cell r="BY804">
            <v>0</v>
          </cell>
          <cell r="BZ804">
            <v>0</v>
          </cell>
          <cell r="CA804">
            <v>0</v>
          </cell>
          <cell r="CB804">
            <v>0</v>
          </cell>
          <cell r="CC804">
            <v>0</v>
          </cell>
          <cell r="CD804">
            <v>0</v>
          </cell>
          <cell r="CE804">
            <v>0</v>
          </cell>
          <cell r="CF804">
            <v>0</v>
          </cell>
          <cell r="CG804">
            <v>0</v>
          </cell>
          <cell r="CH804">
            <v>0</v>
          </cell>
          <cell r="CI804">
            <v>0</v>
          </cell>
          <cell r="CJ804">
            <v>0</v>
          </cell>
          <cell r="CK804">
            <v>0</v>
          </cell>
          <cell r="CL804">
            <v>0</v>
          </cell>
          <cell r="CM804">
            <v>0</v>
          </cell>
          <cell r="CN804">
            <v>0</v>
          </cell>
          <cell r="CO804">
            <v>0</v>
          </cell>
          <cell r="CP804">
            <v>0</v>
          </cell>
          <cell r="CQ804">
            <v>0</v>
          </cell>
          <cell r="CR804">
            <v>0</v>
          </cell>
          <cell r="CS804">
            <v>0</v>
          </cell>
          <cell r="CT804">
            <v>0</v>
          </cell>
          <cell r="CU804">
            <v>0</v>
          </cell>
          <cell r="CV804">
            <v>0</v>
          </cell>
          <cell r="CW804">
            <v>0</v>
          </cell>
          <cell r="CX804">
            <v>0</v>
          </cell>
          <cell r="CY804">
            <v>0</v>
          </cell>
          <cell r="CZ804">
            <v>0</v>
          </cell>
          <cell r="DA804">
            <v>0</v>
          </cell>
          <cell r="DB804">
            <v>0</v>
          </cell>
          <cell r="DC804">
            <v>0</v>
          </cell>
          <cell r="DD804">
            <v>0</v>
          </cell>
          <cell r="DE804">
            <v>0</v>
          </cell>
          <cell r="DF804">
            <v>0</v>
          </cell>
          <cell r="DG804">
            <v>0</v>
          </cell>
          <cell r="DH804">
            <v>0</v>
          </cell>
          <cell r="DI804">
            <v>0</v>
          </cell>
          <cell r="DJ804">
            <v>0</v>
          </cell>
          <cell r="DK804">
            <v>0</v>
          </cell>
          <cell r="DL804">
            <v>0</v>
          </cell>
          <cell r="DM804">
            <v>0</v>
          </cell>
          <cell r="DN804">
            <v>0</v>
          </cell>
          <cell r="DO804">
            <v>0</v>
          </cell>
          <cell r="DP804">
            <v>0</v>
          </cell>
          <cell r="DQ804">
            <v>0</v>
          </cell>
          <cell r="DR804">
            <v>0</v>
          </cell>
          <cell r="DS804">
            <v>0</v>
          </cell>
          <cell r="DT804">
            <v>0</v>
          </cell>
          <cell r="DU804">
            <v>0</v>
          </cell>
          <cell r="DV804">
            <v>0</v>
          </cell>
          <cell r="DW804">
            <v>0</v>
          </cell>
          <cell r="DX804">
            <v>0</v>
          </cell>
          <cell r="DY804">
            <v>0</v>
          </cell>
          <cell r="DZ804">
            <v>0</v>
          </cell>
          <cell r="EA804">
            <v>0</v>
          </cell>
          <cell r="EB804">
            <v>0</v>
          </cell>
          <cell r="EC804">
            <v>0</v>
          </cell>
          <cell r="ED804">
            <v>0</v>
          </cell>
        </row>
        <row r="805"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  <cell r="BQ805">
            <v>0</v>
          </cell>
          <cell r="BR805">
            <v>0</v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0</v>
          </cell>
          <cell r="BY805">
            <v>0</v>
          </cell>
          <cell r="BZ805">
            <v>0</v>
          </cell>
          <cell r="CA805">
            <v>0</v>
          </cell>
          <cell r="CB805">
            <v>0</v>
          </cell>
          <cell r="CC805">
            <v>0</v>
          </cell>
          <cell r="CD805">
            <v>0</v>
          </cell>
          <cell r="CE805">
            <v>0</v>
          </cell>
          <cell r="CF805">
            <v>0</v>
          </cell>
          <cell r="CG805">
            <v>0</v>
          </cell>
          <cell r="CH805">
            <v>0</v>
          </cell>
          <cell r="CI805">
            <v>0</v>
          </cell>
          <cell r="CJ805">
            <v>0</v>
          </cell>
          <cell r="CK805">
            <v>0</v>
          </cell>
          <cell r="CL805">
            <v>0</v>
          </cell>
          <cell r="CM805">
            <v>0</v>
          </cell>
          <cell r="CN805">
            <v>0</v>
          </cell>
          <cell r="CO805">
            <v>0</v>
          </cell>
          <cell r="CP805">
            <v>0</v>
          </cell>
          <cell r="CQ805">
            <v>0</v>
          </cell>
          <cell r="CR805">
            <v>0</v>
          </cell>
          <cell r="CS805">
            <v>0</v>
          </cell>
          <cell r="CT805">
            <v>0</v>
          </cell>
          <cell r="CU805">
            <v>0</v>
          </cell>
          <cell r="CV805">
            <v>0</v>
          </cell>
          <cell r="CW805">
            <v>0</v>
          </cell>
          <cell r="CX805">
            <v>0</v>
          </cell>
          <cell r="CY805">
            <v>0</v>
          </cell>
          <cell r="CZ805">
            <v>0</v>
          </cell>
          <cell r="DA805">
            <v>0</v>
          </cell>
          <cell r="DB805">
            <v>0</v>
          </cell>
          <cell r="DC805">
            <v>0</v>
          </cell>
          <cell r="DD805">
            <v>0</v>
          </cell>
          <cell r="DE805">
            <v>0</v>
          </cell>
          <cell r="DF805">
            <v>0</v>
          </cell>
          <cell r="DG805">
            <v>0</v>
          </cell>
          <cell r="DH805">
            <v>0</v>
          </cell>
          <cell r="DI805">
            <v>0</v>
          </cell>
          <cell r="DJ805">
            <v>0</v>
          </cell>
          <cell r="DK805">
            <v>0</v>
          </cell>
          <cell r="DL805">
            <v>0</v>
          </cell>
          <cell r="DM805">
            <v>0</v>
          </cell>
          <cell r="DN805">
            <v>0</v>
          </cell>
          <cell r="DO805">
            <v>0</v>
          </cell>
          <cell r="DP805">
            <v>0</v>
          </cell>
          <cell r="DQ805">
            <v>0</v>
          </cell>
          <cell r="DR805">
            <v>0</v>
          </cell>
          <cell r="DS805">
            <v>0</v>
          </cell>
          <cell r="DT805">
            <v>0</v>
          </cell>
          <cell r="DU805">
            <v>0</v>
          </cell>
          <cell r="DV805">
            <v>0</v>
          </cell>
          <cell r="DW805">
            <v>0</v>
          </cell>
          <cell r="DX805">
            <v>0</v>
          </cell>
          <cell r="DY805">
            <v>0</v>
          </cell>
          <cell r="DZ805">
            <v>0</v>
          </cell>
          <cell r="EA805">
            <v>0</v>
          </cell>
          <cell r="EB805">
            <v>0</v>
          </cell>
          <cell r="EC805">
            <v>0</v>
          </cell>
          <cell r="ED805">
            <v>0</v>
          </cell>
        </row>
        <row r="806"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  <cell r="BS806">
            <v>0</v>
          </cell>
          <cell r="BT806">
            <v>0</v>
          </cell>
          <cell r="BU806">
            <v>0</v>
          </cell>
          <cell r="BV806">
            <v>0</v>
          </cell>
          <cell r="BW806">
            <v>0</v>
          </cell>
          <cell r="BX806">
            <v>0</v>
          </cell>
          <cell r="BY806">
            <v>0</v>
          </cell>
          <cell r="BZ806">
            <v>0</v>
          </cell>
          <cell r="CA806">
            <v>0</v>
          </cell>
          <cell r="CB806">
            <v>0</v>
          </cell>
          <cell r="CC806">
            <v>0</v>
          </cell>
          <cell r="CD806">
            <v>0</v>
          </cell>
          <cell r="CE806">
            <v>0</v>
          </cell>
          <cell r="CF806">
            <v>0</v>
          </cell>
          <cell r="CG806">
            <v>0</v>
          </cell>
          <cell r="CH806">
            <v>0</v>
          </cell>
          <cell r="CI806">
            <v>0</v>
          </cell>
          <cell r="CJ806">
            <v>0</v>
          </cell>
          <cell r="CK806">
            <v>0</v>
          </cell>
          <cell r="CL806">
            <v>0</v>
          </cell>
          <cell r="CM806">
            <v>0</v>
          </cell>
          <cell r="CN806">
            <v>0</v>
          </cell>
          <cell r="CO806">
            <v>0</v>
          </cell>
          <cell r="CP806">
            <v>0</v>
          </cell>
          <cell r="CQ806">
            <v>0</v>
          </cell>
          <cell r="CR806">
            <v>0</v>
          </cell>
          <cell r="CS806">
            <v>0</v>
          </cell>
          <cell r="CT806">
            <v>0</v>
          </cell>
          <cell r="CU806">
            <v>0</v>
          </cell>
          <cell r="CV806">
            <v>0</v>
          </cell>
          <cell r="CW806">
            <v>0</v>
          </cell>
          <cell r="CX806">
            <v>0</v>
          </cell>
          <cell r="CY806">
            <v>0</v>
          </cell>
          <cell r="CZ806">
            <v>0</v>
          </cell>
          <cell r="DA806">
            <v>0</v>
          </cell>
          <cell r="DB806">
            <v>0</v>
          </cell>
          <cell r="DC806">
            <v>0</v>
          </cell>
          <cell r="DD806">
            <v>0</v>
          </cell>
          <cell r="DE806">
            <v>0</v>
          </cell>
          <cell r="DF806">
            <v>0</v>
          </cell>
          <cell r="DG806">
            <v>0</v>
          </cell>
          <cell r="DH806">
            <v>0</v>
          </cell>
          <cell r="DI806">
            <v>0</v>
          </cell>
          <cell r="DJ806">
            <v>0</v>
          </cell>
          <cell r="DK806">
            <v>0</v>
          </cell>
          <cell r="DL806">
            <v>0</v>
          </cell>
          <cell r="DM806">
            <v>0</v>
          </cell>
          <cell r="DN806">
            <v>0</v>
          </cell>
          <cell r="DO806">
            <v>0</v>
          </cell>
          <cell r="DP806">
            <v>0</v>
          </cell>
          <cell r="DQ806">
            <v>0</v>
          </cell>
          <cell r="DR806">
            <v>0</v>
          </cell>
          <cell r="DS806">
            <v>0</v>
          </cell>
          <cell r="DT806">
            <v>0</v>
          </cell>
          <cell r="DU806">
            <v>0</v>
          </cell>
          <cell r="DV806">
            <v>0</v>
          </cell>
          <cell r="DW806">
            <v>0</v>
          </cell>
          <cell r="DX806">
            <v>0</v>
          </cell>
          <cell r="DY806">
            <v>0</v>
          </cell>
          <cell r="DZ806">
            <v>0</v>
          </cell>
          <cell r="EA806">
            <v>0</v>
          </cell>
          <cell r="EB806">
            <v>0</v>
          </cell>
          <cell r="EC806">
            <v>0</v>
          </cell>
          <cell r="ED806">
            <v>0</v>
          </cell>
        </row>
        <row r="807"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  <cell r="BY807">
            <v>0</v>
          </cell>
          <cell r="BZ807">
            <v>0</v>
          </cell>
          <cell r="CA807">
            <v>0</v>
          </cell>
          <cell r="CB807">
            <v>0</v>
          </cell>
          <cell r="CC807">
            <v>0</v>
          </cell>
          <cell r="CD807">
            <v>0</v>
          </cell>
          <cell r="CE807">
            <v>0</v>
          </cell>
          <cell r="CF807">
            <v>0</v>
          </cell>
          <cell r="CG807">
            <v>0</v>
          </cell>
          <cell r="CH807">
            <v>0</v>
          </cell>
          <cell r="CI807">
            <v>0</v>
          </cell>
          <cell r="CJ807">
            <v>0</v>
          </cell>
          <cell r="CK807">
            <v>0</v>
          </cell>
          <cell r="CL807">
            <v>0</v>
          </cell>
          <cell r="CM807">
            <v>0</v>
          </cell>
          <cell r="CN807">
            <v>0</v>
          </cell>
          <cell r="CO807">
            <v>0</v>
          </cell>
          <cell r="CP807">
            <v>0</v>
          </cell>
          <cell r="CQ807">
            <v>0</v>
          </cell>
          <cell r="CR807">
            <v>0</v>
          </cell>
          <cell r="CS807">
            <v>0</v>
          </cell>
          <cell r="CT807">
            <v>0</v>
          </cell>
          <cell r="CU807">
            <v>0</v>
          </cell>
          <cell r="CV807">
            <v>0</v>
          </cell>
          <cell r="CW807">
            <v>0</v>
          </cell>
          <cell r="CX807">
            <v>0</v>
          </cell>
          <cell r="CY807">
            <v>0</v>
          </cell>
          <cell r="CZ807">
            <v>0</v>
          </cell>
          <cell r="DA807">
            <v>0</v>
          </cell>
          <cell r="DB807">
            <v>0</v>
          </cell>
          <cell r="DC807">
            <v>0</v>
          </cell>
          <cell r="DD807">
            <v>0</v>
          </cell>
          <cell r="DE807">
            <v>0</v>
          </cell>
          <cell r="DF807">
            <v>0</v>
          </cell>
          <cell r="DG807">
            <v>0</v>
          </cell>
          <cell r="DH807">
            <v>0</v>
          </cell>
          <cell r="DI807">
            <v>0</v>
          </cell>
          <cell r="DJ807">
            <v>0</v>
          </cell>
          <cell r="DK807">
            <v>0</v>
          </cell>
          <cell r="DL807">
            <v>0</v>
          </cell>
          <cell r="DM807">
            <v>0</v>
          </cell>
          <cell r="DN807">
            <v>0</v>
          </cell>
          <cell r="DO807">
            <v>0</v>
          </cell>
          <cell r="DP807">
            <v>0</v>
          </cell>
          <cell r="DQ807">
            <v>0</v>
          </cell>
          <cell r="DR807">
            <v>0</v>
          </cell>
          <cell r="DS807">
            <v>0</v>
          </cell>
          <cell r="DT807">
            <v>0</v>
          </cell>
          <cell r="DU807">
            <v>0</v>
          </cell>
          <cell r="DV807">
            <v>0</v>
          </cell>
          <cell r="DW807">
            <v>0</v>
          </cell>
          <cell r="DX807">
            <v>0</v>
          </cell>
          <cell r="DY807">
            <v>0</v>
          </cell>
          <cell r="DZ807">
            <v>0</v>
          </cell>
          <cell r="EA807">
            <v>0</v>
          </cell>
          <cell r="EB807">
            <v>0</v>
          </cell>
          <cell r="EC807">
            <v>0</v>
          </cell>
          <cell r="ED807">
            <v>0</v>
          </cell>
        </row>
        <row r="808"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U808">
            <v>0</v>
          </cell>
          <cell r="BV808">
            <v>0</v>
          </cell>
          <cell r="BW808">
            <v>0</v>
          </cell>
          <cell r="BX808">
            <v>0</v>
          </cell>
          <cell r="BY808">
            <v>0</v>
          </cell>
          <cell r="BZ808">
            <v>0</v>
          </cell>
          <cell r="CA808">
            <v>0</v>
          </cell>
          <cell r="CB808">
            <v>0</v>
          </cell>
          <cell r="CC808">
            <v>0</v>
          </cell>
          <cell r="CD808">
            <v>0</v>
          </cell>
          <cell r="CE808">
            <v>0</v>
          </cell>
          <cell r="CF808">
            <v>0</v>
          </cell>
          <cell r="CG808">
            <v>0</v>
          </cell>
          <cell r="CH808">
            <v>0</v>
          </cell>
          <cell r="CI808">
            <v>0</v>
          </cell>
          <cell r="CJ808">
            <v>0</v>
          </cell>
          <cell r="CK808">
            <v>0</v>
          </cell>
          <cell r="CL808">
            <v>0</v>
          </cell>
          <cell r="CM808">
            <v>0</v>
          </cell>
          <cell r="CN808">
            <v>0</v>
          </cell>
          <cell r="CO808">
            <v>0</v>
          </cell>
          <cell r="CP808">
            <v>0</v>
          </cell>
          <cell r="CQ808">
            <v>0</v>
          </cell>
          <cell r="CR808">
            <v>0</v>
          </cell>
          <cell r="CS808">
            <v>0</v>
          </cell>
          <cell r="CT808">
            <v>0</v>
          </cell>
          <cell r="CU808">
            <v>0</v>
          </cell>
          <cell r="CV808">
            <v>0</v>
          </cell>
          <cell r="CW808">
            <v>0</v>
          </cell>
          <cell r="CX808">
            <v>0</v>
          </cell>
          <cell r="CY808">
            <v>0</v>
          </cell>
          <cell r="CZ808">
            <v>0</v>
          </cell>
          <cell r="DA808">
            <v>0</v>
          </cell>
          <cell r="DB808">
            <v>0</v>
          </cell>
          <cell r="DC808">
            <v>0</v>
          </cell>
          <cell r="DD808">
            <v>0</v>
          </cell>
          <cell r="DE808">
            <v>0</v>
          </cell>
          <cell r="DF808">
            <v>0</v>
          </cell>
          <cell r="DG808">
            <v>0</v>
          </cell>
          <cell r="DH808">
            <v>0</v>
          </cell>
          <cell r="DI808">
            <v>0</v>
          </cell>
          <cell r="DJ808">
            <v>0</v>
          </cell>
          <cell r="DK808">
            <v>0</v>
          </cell>
          <cell r="DL808">
            <v>0</v>
          </cell>
          <cell r="DM808">
            <v>0</v>
          </cell>
          <cell r="DN808">
            <v>0</v>
          </cell>
          <cell r="DO808">
            <v>0</v>
          </cell>
          <cell r="DP808">
            <v>0</v>
          </cell>
          <cell r="DQ808">
            <v>0</v>
          </cell>
          <cell r="DR808">
            <v>0</v>
          </cell>
          <cell r="DS808">
            <v>0</v>
          </cell>
          <cell r="DT808">
            <v>0</v>
          </cell>
          <cell r="DU808">
            <v>0</v>
          </cell>
          <cell r="DV808">
            <v>0</v>
          </cell>
          <cell r="DW808">
            <v>0</v>
          </cell>
          <cell r="DX808">
            <v>0</v>
          </cell>
          <cell r="DY808">
            <v>0</v>
          </cell>
          <cell r="DZ808">
            <v>0</v>
          </cell>
          <cell r="EA808">
            <v>0</v>
          </cell>
          <cell r="EB808">
            <v>0</v>
          </cell>
          <cell r="EC808">
            <v>0</v>
          </cell>
          <cell r="ED808">
            <v>0</v>
          </cell>
        </row>
        <row r="809"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  <cell r="BQ809">
            <v>0</v>
          </cell>
          <cell r="BR809">
            <v>0</v>
          </cell>
          <cell r="BS809">
            <v>0</v>
          </cell>
          <cell r="BT809">
            <v>0</v>
          </cell>
          <cell r="BU809">
            <v>0</v>
          </cell>
          <cell r="BV809">
            <v>0</v>
          </cell>
          <cell r="BW809">
            <v>0</v>
          </cell>
          <cell r="BX809">
            <v>0</v>
          </cell>
          <cell r="BY809">
            <v>0</v>
          </cell>
          <cell r="BZ809">
            <v>0</v>
          </cell>
          <cell r="CA809">
            <v>0</v>
          </cell>
          <cell r="CB809">
            <v>0</v>
          </cell>
          <cell r="CC809">
            <v>0</v>
          </cell>
          <cell r="CD809">
            <v>0</v>
          </cell>
          <cell r="CE809">
            <v>0</v>
          </cell>
          <cell r="CF809">
            <v>0</v>
          </cell>
          <cell r="CG809">
            <v>0</v>
          </cell>
          <cell r="CH809">
            <v>0</v>
          </cell>
          <cell r="CI809">
            <v>0</v>
          </cell>
          <cell r="CJ809">
            <v>0</v>
          </cell>
          <cell r="CK809">
            <v>0</v>
          </cell>
          <cell r="CL809">
            <v>0</v>
          </cell>
          <cell r="CM809">
            <v>0</v>
          </cell>
          <cell r="CN809">
            <v>0</v>
          </cell>
          <cell r="CO809">
            <v>0</v>
          </cell>
          <cell r="CP809">
            <v>0</v>
          </cell>
          <cell r="CQ809">
            <v>0</v>
          </cell>
          <cell r="CR809">
            <v>0</v>
          </cell>
          <cell r="CS809">
            <v>0</v>
          </cell>
          <cell r="CT809">
            <v>0</v>
          </cell>
          <cell r="CU809">
            <v>0</v>
          </cell>
          <cell r="CV809">
            <v>0</v>
          </cell>
          <cell r="CW809">
            <v>0</v>
          </cell>
          <cell r="CX809">
            <v>0</v>
          </cell>
          <cell r="CY809">
            <v>0</v>
          </cell>
          <cell r="CZ809">
            <v>0</v>
          </cell>
          <cell r="DA809">
            <v>0</v>
          </cell>
          <cell r="DB809">
            <v>0</v>
          </cell>
          <cell r="DC809">
            <v>0</v>
          </cell>
          <cell r="DD809">
            <v>0</v>
          </cell>
          <cell r="DE809">
            <v>0</v>
          </cell>
          <cell r="DF809">
            <v>0</v>
          </cell>
          <cell r="DG809">
            <v>0</v>
          </cell>
          <cell r="DH809">
            <v>0</v>
          </cell>
          <cell r="DI809">
            <v>0</v>
          </cell>
          <cell r="DJ809">
            <v>0</v>
          </cell>
          <cell r="DK809">
            <v>0</v>
          </cell>
          <cell r="DL809">
            <v>0</v>
          </cell>
          <cell r="DM809">
            <v>0</v>
          </cell>
          <cell r="DN809">
            <v>0</v>
          </cell>
          <cell r="DO809">
            <v>0</v>
          </cell>
          <cell r="DP809">
            <v>0</v>
          </cell>
          <cell r="DQ809">
            <v>0</v>
          </cell>
          <cell r="DR809">
            <v>0</v>
          </cell>
          <cell r="DS809">
            <v>0</v>
          </cell>
          <cell r="DT809">
            <v>0</v>
          </cell>
          <cell r="DU809">
            <v>0</v>
          </cell>
          <cell r="DV809">
            <v>0</v>
          </cell>
          <cell r="DW809">
            <v>0</v>
          </cell>
          <cell r="DX809">
            <v>0</v>
          </cell>
          <cell r="DY809">
            <v>0</v>
          </cell>
          <cell r="DZ809">
            <v>0</v>
          </cell>
          <cell r="EA809">
            <v>0</v>
          </cell>
          <cell r="EB809">
            <v>0</v>
          </cell>
          <cell r="EC809">
            <v>0</v>
          </cell>
          <cell r="ED809">
            <v>0</v>
          </cell>
        </row>
        <row r="810"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  <cell r="BR810">
            <v>0</v>
          </cell>
          <cell r="BS810">
            <v>0</v>
          </cell>
          <cell r="BT810">
            <v>0</v>
          </cell>
          <cell r="BU810">
            <v>0</v>
          </cell>
          <cell r="BV810">
            <v>0</v>
          </cell>
          <cell r="BW810">
            <v>0</v>
          </cell>
          <cell r="BX810">
            <v>0</v>
          </cell>
          <cell r="BY810">
            <v>0</v>
          </cell>
          <cell r="BZ810">
            <v>0</v>
          </cell>
          <cell r="CA810">
            <v>0</v>
          </cell>
          <cell r="CB810">
            <v>0</v>
          </cell>
          <cell r="CC810">
            <v>0</v>
          </cell>
          <cell r="CD810">
            <v>0</v>
          </cell>
          <cell r="CE810">
            <v>0</v>
          </cell>
          <cell r="CF810">
            <v>0</v>
          </cell>
          <cell r="CG810">
            <v>0</v>
          </cell>
          <cell r="CH810">
            <v>0</v>
          </cell>
          <cell r="CI810">
            <v>0</v>
          </cell>
          <cell r="CJ810">
            <v>0</v>
          </cell>
          <cell r="CK810">
            <v>0</v>
          </cell>
          <cell r="CL810">
            <v>0</v>
          </cell>
          <cell r="CM810">
            <v>0</v>
          </cell>
          <cell r="CN810">
            <v>0</v>
          </cell>
          <cell r="CO810">
            <v>0</v>
          </cell>
          <cell r="CP810">
            <v>0</v>
          </cell>
          <cell r="CQ810">
            <v>0</v>
          </cell>
          <cell r="CR810">
            <v>0</v>
          </cell>
          <cell r="CS810">
            <v>0</v>
          </cell>
          <cell r="CT810">
            <v>0</v>
          </cell>
          <cell r="CU810">
            <v>0</v>
          </cell>
          <cell r="CV810">
            <v>0</v>
          </cell>
          <cell r="CW810">
            <v>0</v>
          </cell>
          <cell r="CX810">
            <v>0</v>
          </cell>
          <cell r="CY810">
            <v>0</v>
          </cell>
          <cell r="CZ810">
            <v>0</v>
          </cell>
          <cell r="DA810">
            <v>0</v>
          </cell>
          <cell r="DB810">
            <v>0</v>
          </cell>
          <cell r="DC810">
            <v>0</v>
          </cell>
          <cell r="DD810">
            <v>0</v>
          </cell>
          <cell r="DE810">
            <v>0</v>
          </cell>
          <cell r="DF810">
            <v>0</v>
          </cell>
          <cell r="DG810">
            <v>0</v>
          </cell>
          <cell r="DH810">
            <v>0</v>
          </cell>
          <cell r="DI810">
            <v>0</v>
          </cell>
          <cell r="DJ810">
            <v>0</v>
          </cell>
          <cell r="DK810">
            <v>0</v>
          </cell>
          <cell r="DL810">
            <v>0</v>
          </cell>
          <cell r="DM810">
            <v>0</v>
          </cell>
          <cell r="DN810">
            <v>0</v>
          </cell>
          <cell r="DO810">
            <v>0</v>
          </cell>
          <cell r="DP810">
            <v>0</v>
          </cell>
          <cell r="DQ810">
            <v>0</v>
          </cell>
          <cell r="DR810">
            <v>0</v>
          </cell>
          <cell r="DS810">
            <v>0</v>
          </cell>
          <cell r="DT810">
            <v>0</v>
          </cell>
          <cell r="DU810">
            <v>0</v>
          </cell>
          <cell r="DV810">
            <v>0</v>
          </cell>
          <cell r="DW810">
            <v>0</v>
          </cell>
          <cell r="DX810">
            <v>0</v>
          </cell>
          <cell r="DY810">
            <v>0</v>
          </cell>
          <cell r="DZ810">
            <v>0</v>
          </cell>
          <cell r="EA810">
            <v>0</v>
          </cell>
          <cell r="EB810">
            <v>0</v>
          </cell>
          <cell r="EC810">
            <v>0</v>
          </cell>
          <cell r="ED810">
            <v>0</v>
          </cell>
        </row>
        <row r="811"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0</v>
          </cell>
          <cell r="BL811">
            <v>0</v>
          </cell>
          <cell r="BM811">
            <v>0</v>
          </cell>
          <cell r="BN811">
            <v>0</v>
          </cell>
          <cell r="BO811">
            <v>0</v>
          </cell>
          <cell r="BP811">
            <v>0</v>
          </cell>
          <cell r="BQ811">
            <v>0</v>
          </cell>
          <cell r="BR811">
            <v>0</v>
          </cell>
          <cell r="BS811">
            <v>0</v>
          </cell>
          <cell r="BT811">
            <v>0</v>
          </cell>
          <cell r="BU811">
            <v>0</v>
          </cell>
          <cell r="BV811">
            <v>0</v>
          </cell>
          <cell r="BW811">
            <v>0</v>
          </cell>
          <cell r="BX811">
            <v>0</v>
          </cell>
          <cell r="BY811">
            <v>0</v>
          </cell>
          <cell r="BZ811">
            <v>0</v>
          </cell>
          <cell r="CA811">
            <v>0</v>
          </cell>
          <cell r="CB811">
            <v>0</v>
          </cell>
          <cell r="CC811">
            <v>0</v>
          </cell>
          <cell r="CD811">
            <v>0</v>
          </cell>
          <cell r="CE811">
            <v>0</v>
          </cell>
          <cell r="CF811">
            <v>0</v>
          </cell>
          <cell r="CG811">
            <v>0</v>
          </cell>
          <cell r="CH811">
            <v>0</v>
          </cell>
          <cell r="CI811">
            <v>0</v>
          </cell>
          <cell r="CJ811">
            <v>0</v>
          </cell>
          <cell r="CK811">
            <v>0</v>
          </cell>
          <cell r="CL811">
            <v>0</v>
          </cell>
          <cell r="CM811">
            <v>0</v>
          </cell>
          <cell r="CN811">
            <v>0</v>
          </cell>
          <cell r="CO811">
            <v>0</v>
          </cell>
          <cell r="CP811">
            <v>0</v>
          </cell>
          <cell r="CQ811">
            <v>0</v>
          </cell>
          <cell r="CR811">
            <v>0</v>
          </cell>
          <cell r="CS811">
            <v>0</v>
          </cell>
          <cell r="CT811">
            <v>0</v>
          </cell>
          <cell r="CU811">
            <v>0</v>
          </cell>
          <cell r="CV811">
            <v>0</v>
          </cell>
          <cell r="CW811">
            <v>0</v>
          </cell>
          <cell r="CX811">
            <v>0</v>
          </cell>
          <cell r="CY811">
            <v>0</v>
          </cell>
          <cell r="CZ811">
            <v>0</v>
          </cell>
          <cell r="DA811">
            <v>0</v>
          </cell>
          <cell r="DB811">
            <v>0</v>
          </cell>
          <cell r="DC811">
            <v>0</v>
          </cell>
          <cell r="DD811">
            <v>0</v>
          </cell>
          <cell r="DE811">
            <v>0</v>
          </cell>
          <cell r="DF811">
            <v>0</v>
          </cell>
          <cell r="DG811">
            <v>0</v>
          </cell>
          <cell r="DH811">
            <v>0</v>
          </cell>
          <cell r="DI811">
            <v>0</v>
          </cell>
          <cell r="DJ811">
            <v>0</v>
          </cell>
          <cell r="DK811">
            <v>0</v>
          </cell>
          <cell r="DL811">
            <v>0</v>
          </cell>
          <cell r="DM811">
            <v>0</v>
          </cell>
          <cell r="DN811">
            <v>0</v>
          </cell>
          <cell r="DO811">
            <v>0</v>
          </cell>
          <cell r="DP811">
            <v>0</v>
          </cell>
          <cell r="DQ811">
            <v>0</v>
          </cell>
          <cell r="DR811">
            <v>0</v>
          </cell>
          <cell r="DS811">
            <v>0</v>
          </cell>
          <cell r="DT811">
            <v>0</v>
          </cell>
          <cell r="DU811">
            <v>0</v>
          </cell>
          <cell r="DV811">
            <v>0</v>
          </cell>
          <cell r="DW811">
            <v>0</v>
          </cell>
          <cell r="DX811">
            <v>0</v>
          </cell>
          <cell r="DY811">
            <v>0</v>
          </cell>
          <cell r="DZ811">
            <v>0</v>
          </cell>
          <cell r="EA811">
            <v>0</v>
          </cell>
          <cell r="EB811">
            <v>0</v>
          </cell>
          <cell r="EC811">
            <v>0</v>
          </cell>
          <cell r="ED811">
            <v>0</v>
          </cell>
        </row>
        <row r="812"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  <cell r="BN812">
            <v>0</v>
          </cell>
          <cell r="BO812">
            <v>0</v>
          </cell>
          <cell r="BP812">
            <v>0</v>
          </cell>
          <cell r="BQ812">
            <v>0</v>
          </cell>
          <cell r="BR812">
            <v>0</v>
          </cell>
          <cell r="BS812">
            <v>0</v>
          </cell>
          <cell r="BT812">
            <v>0</v>
          </cell>
          <cell r="BU812">
            <v>0</v>
          </cell>
          <cell r="BV812">
            <v>0</v>
          </cell>
          <cell r="BW812">
            <v>0</v>
          </cell>
          <cell r="BX812">
            <v>0</v>
          </cell>
          <cell r="BY812">
            <v>0</v>
          </cell>
          <cell r="BZ812">
            <v>0</v>
          </cell>
          <cell r="CA812">
            <v>0</v>
          </cell>
          <cell r="CB812">
            <v>0</v>
          </cell>
          <cell r="CC812">
            <v>0</v>
          </cell>
          <cell r="CD812">
            <v>0</v>
          </cell>
          <cell r="CE812">
            <v>0</v>
          </cell>
          <cell r="CF812">
            <v>0</v>
          </cell>
          <cell r="CG812">
            <v>0</v>
          </cell>
          <cell r="CH812">
            <v>0</v>
          </cell>
          <cell r="CI812">
            <v>0</v>
          </cell>
          <cell r="CJ812">
            <v>0</v>
          </cell>
          <cell r="CK812">
            <v>0</v>
          </cell>
          <cell r="CL812">
            <v>0</v>
          </cell>
          <cell r="CM812">
            <v>0</v>
          </cell>
          <cell r="CN812">
            <v>0</v>
          </cell>
          <cell r="CO812">
            <v>0</v>
          </cell>
          <cell r="CP812">
            <v>0</v>
          </cell>
          <cell r="CQ812">
            <v>0</v>
          </cell>
          <cell r="CR812">
            <v>0</v>
          </cell>
          <cell r="CS812">
            <v>0</v>
          </cell>
          <cell r="CT812">
            <v>0</v>
          </cell>
          <cell r="CU812">
            <v>0</v>
          </cell>
          <cell r="CV812">
            <v>0</v>
          </cell>
          <cell r="CW812">
            <v>0</v>
          </cell>
          <cell r="CX812">
            <v>0</v>
          </cell>
          <cell r="CY812">
            <v>0</v>
          </cell>
          <cell r="CZ812">
            <v>0</v>
          </cell>
          <cell r="DA812">
            <v>0</v>
          </cell>
          <cell r="DB812">
            <v>0</v>
          </cell>
          <cell r="DC812">
            <v>0</v>
          </cell>
          <cell r="DD812">
            <v>0</v>
          </cell>
          <cell r="DE812">
            <v>0</v>
          </cell>
          <cell r="DF812">
            <v>0</v>
          </cell>
          <cell r="DG812">
            <v>0</v>
          </cell>
          <cell r="DH812">
            <v>0</v>
          </cell>
          <cell r="DI812">
            <v>0</v>
          </cell>
          <cell r="DJ812">
            <v>0</v>
          </cell>
          <cell r="DK812">
            <v>0</v>
          </cell>
          <cell r="DL812">
            <v>0</v>
          </cell>
          <cell r="DM812">
            <v>0</v>
          </cell>
          <cell r="DN812">
            <v>0</v>
          </cell>
          <cell r="DO812">
            <v>0</v>
          </cell>
          <cell r="DP812">
            <v>0</v>
          </cell>
          <cell r="DQ812">
            <v>0</v>
          </cell>
          <cell r="DR812">
            <v>0</v>
          </cell>
          <cell r="DS812">
            <v>0</v>
          </cell>
          <cell r="DT812">
            <v>0</v>
          </cell>
          <cell r="DU812">
            <v>0</v>
          </cell>
          <cell r="DV812">
            <v>0</v>
          </cell>
          <cell r="DW812">
            <v>0</v>
          </cell>
          <cell r="DX812">
            <v>0</v>
          </cell>
          <cell r="DY812">
            <v>0</v>
          </cell>
          <cell r="DZ812">
            <v>0</v>
          </cell>
          <cell r="EA812">
            <v>0</v>
          </cell>
          <cell r="EB812">
            <v>0</v>
          </cell>
          <cell r="EC812">
            <v>0</v>
          </cell>
          <cell r="ED812">
            <v>0</v>
          </cell>
        </row>
        <row r="813"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  <cell r="BM813">
            <v>0</v>
          </cell>
          <cell r="BN813">
            <v>0</v>
          </cell>
          <cell r="BO813">
            <v>0</v>
          </cell>
          <cell r="BP813">
            <v>0</v>
          </cell>
          <cell r="BQ813">
            <v>0</v>
          </cell>
          <cell r="BR813">
            <v>0</v>
          </cell>
          <cell r="BS813">
            <v>0</v>
          </cell>
          <cell r="BT813">
            <v>0</v>
          </cell>
          <cell r="BU813">
            <v>0</v>
          </cell>
          <cell r="BV813">
            <v>0</v>
          </cell>
          <cell r="BW813">
            <v>0</v>
          </cell>
          <cell r="BX813">
            <v>0</v>
          </cell>
          <cell r="BY813">
            <v>0</v>
          </cell>
          <cell r="BZ813">
            <v>0</v>
          </cell>
          <cell r="CA813">
            <v>0</v>
          </cell>
          <cell r="CB813">
            <v>0</v>
          </cell>
          <cell r="CC813">
            <v>0</v>
          </cell>
          <cell r="CD813">
            <v>0</v>
          </cell>
          <cell r="CE813">
            <v>0</v>
          </cell>
          <cell r="CF813">
            <v>0</v>
          </cell>
          <cell r="CG813">
            <v>0</v>
          </cell>
          <cell r="CH813">
            <v>0</v>
          </cell>
          <cell r="CI813">
            <v>0</v>
          </cell>
          <cell r="CJ813">
            <v>0</v>
          </cell>
          <cell r="CK813">
            <v>0</v>
          </cell>
          <cell r="CL813">
            <v>0</v>
          </cell>
          <cell r="CM813">
            <v>0</v>
          </cell>
          <cell r="CN813">
            <v>0</v>
          </cell>
          <cell r="CO813">
            <v>0</v>
          </cell>
          <cell r="CP813">
            <v>0</v>
          </cell>
          <cell r="CQ813">
            <v>0</v>
          </cell>
          <cell r="CR813">
            <v>0</v>
          </cell>
          <cell r="CS813">
            <v>0</v>
          </cell>
          <cell r="CT813">
            <v>0</v>
          </cell>
          <cell r="CU813">
            <v>0</v>
          </cell>
          <cell r="CV813">
            <v>0</v>
          </cell>
          <cell r="CW813">
            <v>0</v>
          </cell>
          <cell r="CX813">
            <v>0</v>
          </cell>
          <cell r="CY813">
            <v>0</v>
          </cell>
          <cell r="CZ813">
            <v>0</v>
          </cell>
          <cell r="DA813">
            <v>0</v>
          </cell>
          <cell r="DB813">
            <v>0</v>
          </cell>
          <cell r="DC813">
            <v>0</v>
          </cell>
          <cell r="DD813">
            <v>0</v>
          </cell>
          <cell r="DE813">
            <v>0</v>
          </cell>
          <cell r="DF813">
            <v>0</v>
          </cell>
          <cell r="DG813">
            <v>0</v>
          </cell>
          <cell r="DH813">
            <v>0</v>
          </cell>
          <cell r="DI813">
            <v>0</v>
          </cell>
          <cell r="DJ813">
            <v>0</v>
          </cell>
          <cell r="DK813">
            <v>0</v>
          </cell>
          <cell r="DL813">
            <v>0</v>
          </cell>
          <cell r="DM813">
            <v>0</v>
          </cell>
          <cell r="DN813">
            <v>0</v>
          </cell>
          <cell r="DO813">
            <v>0</v>
          </cell>
          <cell r="DP813">
            <v>0</v>
          </cell>
          <cell r="DQ813">
            <v>0</v>
          </cell>
          <cell r="DR813">
            <v>0</v>
          </cell>
          <cell r="DS813">
            <v>0</v>
          </cell>
          <cell r="DT813">
            <v>0</v>
          </cell>
          <cell r="DU813">
            <v>0</v>
          </cell>
          <cell r="DV813">
            <v>0</v>
          </cell>
          <cell r="DW813">
            <v>0</v>
          </cell>
          <cell r="DX813">
            <v>0</v>
          </cell>
          <cell r="DY813">
            <v>0</v>
          </cell>
          <cell r="DZ813">
            <v>0</v>
          </cell>
          <cell r="EA813">
            <v>0</v>
          </cell>
          <cell r="EB813">
            <v>0</v>
          </cell>
          <cell r="EC813">
            <v>0</v>
          </cell>
          <cell r="ED813">
            <v>0</v>
          </cell>
        </row>
        <row r="816"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  <cell r="BN816">
            <v>0</v>
          </cell>
          <cell r="BO816">
            <v>0</v>
          </cell>
          <cell r="BP816">
            <v>0</v>
          </cell>
          <cell r="BQ816">
            <v>0</v>
          </cell>
          <cell r="BR816">
            <v>0</v>
          </cell>
          <cell r="BS816">
            <v>0</v>
          </cell>
          <cell r="BT816">
            <v>0</v>
          </cell>
          <cell r="BU816">
            <v>0</v>
          </cell>
          <cell r="BV816">
            <v>0</v>
          </cell>
          <cell r="BW816">
            <v>0</v>
          </cell>
          <cell r="BX816">
            <v>0</v>
          </cell>
          <cell r="BY816">
            <v>0</v>
          </cell>
          <cell r="BZ816">
            <v>0</v>
          </cell>
          <cell r="CA816">
            <v>0</v>
          </cell>
          <cell r="CB816">
            <v>0</v>
          </cell>
          <cell r="CC816">
            <v>0</v>
          </cell>
          <cell r="CD816">
            <v>0</v>
          </cell>
          <cell r="CE816">
            <v>0</v>
          </cell>
          <cell r="CF816">
            <v>0</v>
          </cell>
          <cell r="CG816">
            <v>0</v>
          </cell>
          <cell r="CH816">
            <v>0</v>
          </cell>
          <cell r="CI816">
            <v>0</v>
          </cell>
          <cell r="CJ816">
            <v>0</v>
          </cell>
          <cell r="CK816">
            <v>0</v>
          </cell>
          <cell r="CL816">
            <v>0</v>
          </cell>
          <cell r="CM816">
            <v>0</v>
          </cell>
          <cell r="CN816">
            <v>0</v>
          </cell>
          <cell r="CO816">
            <v>0</v>
          </cell>
          <cell r="CP816">
            <v>0</v>
          </cell>
          <cell r="CQ816">
            <v>0</v>
          </cell>
          <cell r="CR816">
            <v>0</v>
          </cell>
          <cell r="CS816">
            <v>0</v>
          </cell>
          <cell r="CT816">
            <v>0</v>
          </cell>
          <cell r="CU816">
            <v>0</v>
          </cell>
          <cell r="CV816">
            <v>0</v>
          </cell>
          <cell r="CW816">
            <v>0</v>
          </cell>
          <cell r="CX816">
            <v>0</v>
          </cell>
          <cell r="CY816">
            <v>0</v>
          </cell>
          <cell r="CZ816">
            <v>0</v>
          </cell>
          <cell r="DA816">
            <v>0</v>
          </cell>
          <cell r="DB816">
            <v>0</v>
          </cell>
          <cell r="DC816">
            <v>0</v>
          </cell>
          <cell r="DD816">
            <v>0</v>
          </cell>
          <cell r="DE816">
            <v>0</v>
          </cell>
          <cell r="DF816">
            <v>0</v>
          </cell>
          <cell r="DG816">
            <v>0</v>
          </cell>
          <cell r="DH816">
            <v>0</v>
          </cell>
          <cell r="DI816">
            <v>0</v>
          </cell>
          <cell r="DJ816">
            <v>0</v>
          </cell>
          <cell r="DK816">
            <v>0</v>
          </cell>
          <cell r="DL816">
            <v>0</v>
          </cell>
          <cell r="DM816">
            <v>0</v>
          </cell>
          <cell r="DN816">
            <v>0</v>
          </cell>
          <cell r="DO816">
            <v>0</v>
          </cell>
          <cell r="DP816">
            <v>0</v>
          </cell>
          <cell r="DQ816">
            <v>0</v>
          </cell>
          <cell r="DR816">
            <v>0</v>
          </cell>
          <cell r="DS816">
            <v>0</v>
          </cell>
          <cell r="DT816">
            <v>0</v>
          </cell>
          <cell r="DU816">
            <v>0</v>
          </cell>
          <cell r="DV816">
            <v>0</v>
          </cell>
          <cell r="DW816">
            <v>0</v>
          </cell>
          <cell r="DX816">
            <v>0</v>
          </cell>
          <cell r="DY816">
            <v>0</v>
          </cell>
          <cell r="DZ816">
            <v>0</v>
          </cell>
          <cell r="EA816">
            <v>0</v>
          </cell>
          <cell r="EB816">
            <v>0</v>
          </cell>
          <cell r="EC816">
            <v>0</v>
          </cell>
          <cell r="ED816">
            <v>0</v>
          </cell>
        </row>
        <row r="818"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0</v>
          </cell>
          <cell r="BR818">
            <v>0</v>
          </cell>
          <cell r="BS818">
            <v>0</v>
          </cell>
          <cell r="BT818">
            <v>0</v>
          </cell>
          <cell r="BU818">
            <v>0</v>
          </cell>
          <cell r="BV818">
            <v>0</v>
          </cell>
          <cell r="BW818">
            <v>0</v>
          </cell>
          <cell r="BX818">
            <v>0</v>
          </cell>
          <cell r="BY818">
            <v>0</v>
          </cell>
          <cell r="BZ818">
            <v>0</v>
          </cell>
          <cell r="CA818">
            <v>0</v>
          </cell>
          <cell r="CB818">
            <v>0</v>
          </cell>
          <cell r="CC818">
            <v>0</v>
          </cell>
          <cell r="CD818">
            <v>0</v>
          </cell>
          <cell r="CE818">
            <v>0</v>
          </cell>
          <cell r="CF818">
            <v>0</v>
          </cell>
          <cell r="CG818">
            <v>0</v>
          </cell>
          <cell r="CH818">
            <v>0</v>
          </cell>
          <cell r="CI818">
            <v>0</v>
          </cell>
          <cell r="CJ818">
            <v>0</v>
          </cell>
          <cell r="CK818">
            <v>0</v>
          </cell>
          <cell r="CL818">
            <v>0</v>
          </cell>
          <cell r="CM818">
            <v>0</v>
          </cell>
          <cell r="CN818">
            <v>0</v>
          </cell>
          <cell r="CO818">
            <v>0</v>
          </cell>
          <cell r="CP818">
            <v>0</v>
          </cell>
          <cell r="CQ818">
            <v>0</v>
          </cell>
          <cell r="CR818">
            <v>0</v>
          </cell>
          <cell r="CS818">
            <v>0</v>
          </cell>
          <cell r="CT818">
            <v>0</v>
          </cell>
          <cell r="CU818">
            <v>0</v>
          </cell>
          <cell r="CV818">
            <v>0</v>
          </cell>
          <cell r="CW818">
            <v>0</v>
          </cell>
          <cell r="CX818">
            <v>0</v>
          </cell>
          <cell r="CY818">
            <v>0</v>
          </cell>
          <cell r="CZ818">
            <v>0</v>
          </cell>
          <cell r="DA818">
            <v>0</v>
          </cell>
          <cell r="DB818">
            <v>0</v>
          </cell>
          <cell r="DC818">
            <v>0</v>
          </cell>
          <cell r="DD818">
            <v>0</v>
          </cell>
          <cell r="DE818">
            <v>0</v>
          </cell>
          <cell r="DF818">
            <v>0</v>
          </cell>
          <cell r="DG818">
            <v>0</v>
          </cell>
          <cell r="DH818">
            <v>0</v>
          </cell>
          <cell r="DI818">
            <v>0</v>
          </cell>
          <cell r="DJ818">
            <v>0</v>
          </cell>
          <cell r="DK818">
            <v>0</v>
          </cell>
          <cell r="DL818">
            <v>0</v>
          </cell>
          <cell r="DM818">
            <v>0</v>
          </cell>
          <cell r="DN818">
            <v>0</v>
          </cell>
          <cell r="DO818">
            <v>0</v>
          </cell>
          <cell r="DP818">
            <v>0</v>
          </cell>
          <cell r="DQ818">
            <v>0</v>
          </cell>
          <cell r="DR818">
            <v>0</v>
          </cell>
          <cell r="DS818">
            <v>0</v>
          </cell>
          <cell r="DT818">
            <v>0</v>
          </cell>
          <cell r="DU818">
            <v>0</v>
          </cell>
          <cell r="DV818">
            <v>0</v>
          </cell>
          <cell r="DW818">
            <v>0</v>
          </cell>
          <cell r="DX818">
            <v>0</v>
          </cell>
          <cell r="DY818">
            <v>0</v>
          </cell>
          <cell r="DZ818">
            <v>0</v>
          </cell>
          <cell r="EA818">
            <v>0</v>
          </cell>
          <cell r="EB818">
            <v>0</v>
          </cell>
          <cell r="EC818">
            <v>0</v>
          </cell>
          <cell r="ED818">
            <v>0</v>
          </cell>
        </row>
        <row r="819"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>
            <v>0</v>
          </cell>
          <cell r="BR819">
            <v>0</v>
          </cell>
          <cell r="BS819">
            <v>0</v>
          </cell>
          <cell r="BT819">
            <v>0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  <cell r="BY819">
            <v>0</v>
          </cell>
          <cell r="BZ819">
            <v>0</v>
          </cell>
          <cell r="CA819">
            <v>0</v>
          </cell>
          <cell r="CB819">
            <v>0</v>
          </cell>
          <cell r="CC819">
            <v>0</v>
          </cell>
          <cell r="CD819">
            <v>0</v>
          </cell>
          <cell r="CE819">
            <v>0</v>
          </cell>
          <cell r="CF819">
            <v>0</v>
          </cell>
          <cell r="CG819">
            <v>0</v>
          </cell>
          <cell r="CH819">
            <v>0</v>
          </cell>
          <cell r="CI819">
            <v>0</v>
          </cell>
          <cell r="CJ819">
            <v>0</v>
          </cell>
          <cell r="CK819">
            <v>0</v>
          </cell>
          <cell r="CL819">
            <v>0</v>
          </cell>
          <cell r="CM819">
            <v>0</v>
          </cell>
          <cell r="CN819">
            <v>0</v>
          </cell>
          <cell r="CO819">
            <v>0</v>
          </cell>
          <cell r="CP819">
            <v>0</v>
          </cell>
          <cell r="CQ819">
            <v>0</v>
          </cell>
          <cell r="CR819">
            <v>0</v>
          </cell>
          <cell r="CS819">
            <v>0</v>
          </cell>
          <cell r="CT819">
            <v>0</v>
          </cell>
          <cell r="CU819">
            <v>0</v>
          </cell>
          <cell r="CV819">
            <v>0</v>
          </cell>
          <cell r="CW819">
            <v>0</v>
          </cell>
          <cell r="CX819">
            <v>0</v>
          </cell>
          <cell r="CY819">
            <v>0</v>
          </cell>
          <cell r="CZ819">
            <v>0</v>
          </cell>
          <cell r="DA819">
            <v>0</v>
          </cell>
          <cell r="DB819">
            <v>0</v>
          </cell>
          <cell r="DC819">
            <v>0</v>
          </cell>
          <cell r="DD819">
            <v>0</v>
          </cell>
          <cell r="DE819">
            <v>0</v>
          </cell>
          <cell r="DF819">
            <v>0</v>
          </cell>
          <cell r="DG819">
            <v>0</v>
          </cell>
          <cell r="DH819">
            <v>0</v>
          </cell>
          <cell r="DI819">
            <v>0</v>
          </cell>
          <cell r="DJ819">
            <v>0</v>
          </cell>
          <cell r="DK819">
            <v>0</v>
          </cell>
          <cell r="DL819">
            <v>0</v>
          </cell>
          <cell r="DM819">
            <v>0</v>
          </cell>
          <cell r="DN819">
            <v>0</v>
          </cell>
          <cell r="DO819">
            <v>0</v>
          </cell>
          <cell r="DP819">
            <v>0</v>
          </cell>
          <cell r="DQ819">
            <v>0</v>
          </cell>
          <cell r="DR819">
            <v>0</v>
          </cell>
          <cell r="DS819">
            <v>0</v>
          </cell>
          <cell r="DT819">
            <v>0</v>
          </cell>
          <cell r="DU819">
            <v>0</v>
          </cell>
          <cell r="DV819">
            <v>0</v>
          </cell>
          <cell r="DW819">
            <v>0</v>
          </cell>
          <cell r="DX819">
            <v>0</v>
          </cell>
          <cell r="DY819">
            <v>0</v>
          </cell>
          <cell r="DZ819">
            <v>0</v>
          </cell>
          <cell r="EA819">
            <v>0</v>
          </cell>
          <cell r="EB819">
            <v>0</v>
          </cell>
          <cell r="EC819">
            <v>0</v>
          </cell>
          <cell r="ED819">
            <v>0</v>
          </cell>
        </row>
        <row r="820"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0</v>
          </cell>
          <cell r="BK820">
            <v>0</v>
          </cell>
          <cell r="BL820">
            <v>0</v>
          </cell>
          <cell r="BM820">
            <v>0</v>
          </cell>
          <cell r="BN820">
            <v>0</v>
          </cell>
          <cell r="BO820">
            <v>0</v>
          </cell>
          <cell r="BP820">
            <v>0</v>
          </cell>
          <cell r="BQ820">
            <v>0</v>
          </cell>
          <cell r="BR820">
            <v>0</v>
          </cell>
          <cell r="BS820">
            <v>0</v>
          </cell>
          <cell r="BT820">
            <v>0</v>
          </cell>
          <cell r="BU820">
            <v>0</v>
          </cell>
          <cell r="BV820">
            <v>0</v>
          </cell>
          <cell r="BW820">
            <v>0</v>
          </cell>
          <cell r="BX820">
            <v>0</v>
          </cell>
          <cell r="BY820">
            <v>0</v>
          </cell>
          <cell r="BZ820">
            <v>0</v>
          </cell>
          <cell r="CA820">
            <v>0</v>
          </cell>
          <cell r="CB820">
            <v>0</v>
          </cell>
          <cell r="CC820">
            <v>0</v>
          </cell>
          <cell r="CD820">
            <v>0</v>
          </cell>
          <cell r="CE820">
            <v>0</v>
          </cell>
          <cell r="CF820">
            <v>0</v>
          </cell>
          <cell r="CG820">
            <v>0</v>
          </cell>
          <cell r="CH820">
            <v>0</v>
          </cell>
          <cell r="CI820">
            <v>0</v>
          </cell>
          <cell r="CJ820">
            <v>0</v>
          </cell>
          <cell r="CK820">
            <v>0</v>
          </cell>
          <cell r="CL820">
            <v>0</v>
          </cell>
          <cell r="CM820">
            <v>0</v>
          </cell>
          <cell r="CN820">
            <v>0</v>
          </cell>
          <cell r="CO820">
            <v>0</v>
          </cell>
          <cell r="CP820">
            <v>0</v>
          </cell>
          <cell r="CQ820">
            <v>0</v>
          </cell>
          <cell r="CR820">
            <v>0</v>
          </cell>
          <cell r="CS820">
            <v>0</v>
          </cell>
          <cell r="CT820">
            <v>0</v>
          </cell>
          <cell r="CU820">
            <v>0</v>
          </cell>
          <cell r="CV820">
            <v>0</v>
          </cell>
          <cell r="CW820">
            <v>0</v>
          </cell>
          <cell r="CX820">
            <v>0</v>
          </cell>
          <cell r="CY820">
            <v>0</v>
          </cell>
          <cell r="CZ820">
            <v>0</v>
          </cell>
          <cell r="DA820">
            <v>0</v>
          </cell>
          <cell r="DB820">
            <v>0</v>
          </cell>
          <cell r="DC820">
            <v>0</v>
          </cell>
          <cell r="DD820">
            <v>0</v>
          </cell>
          <cell r="DE820">
            <v>0</v>
          </cell>
          <cell r="DF820">
            <v>0</v>
          </cell>
          <cell r="DG820">
            <v>0</v>
          </cell>
          <cell r="DH820">
            <v>0</v>
          </cell>
          <cell r="DI820">
            <v>0</v>
          </cell>
          <cell r="DJ820">
            <v>0</v>
          </cell>
          <cell r="DK820">
            <v>0</v>
          </cell>
          <cell r="DL820">
            <v>0</v>
          </cell>
          <cell r="DM820">
            <v>0</v>
          </cell>
          <cell r="DN820">
            <v>0</v>
          </cell>
          <cell r="DO820">
            <v>0</v>
          </cell>
          <cell r="DP820">
            <v>0</v>
          </cell>
          <cell r="DQ820">
            <v>0</v>
          </cell>
          <cell r="DR820">
            <v>0</v>
          </cell>
          <cell r="DS820">
            <v>0</v>
          </cell>
          <cell r="DT820">
            <v>0</v>
          </cell>
          <cell r="DU820">
            <v>0</v>
          </cell>
          <cell r="DV820">
            <v>0</v>
          </cell>
          <cell r="DW820">
            <v>0</v>
          </cell>
          <cell r="DX820">
            <v>0</v>
          </cell>
          <cell r="DY820">
            <v>0</v>
          </cell>
          <cell r="DZ820">
            <v>0</v>
          </cell>
          <cell r="EA820">
            <v>0</v>
          </cell>
          <cell r="EB820">
            <v>0</v>
          </cell>
          <cell r="EC820">
            <v>0</v>
          </cell>
          <cell r="ED820">
            <v>0</v>
          </cell>
        </row>
        <row r="821"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  <cell r="BY821">
            <v>0</v>
          </cell>
          <cell r="BZ821">
            <v>0</v>
          </cell>
          <cell r="CA821">
            <v>0</v>
          </cell>
          <cell r="CB821">
            <v>0</v>
          </cell>
          <cell r="CC821">
            <v>0</v>
          </cell>
          <cell r="CD821">
            <v>0</v>
          </cell>
          <cell r="CE821">
            <v>0</v>
          </cell>
          <cell r="CF821">
            <v>0</v>
          </cell>
          <cell r="CG821">
            <v>0</v>
          </cell>
          <cell r="CH821">
            <v>0</v>
          </cell>
          <cell r="CI821">
            <v>0</v>
          </cell>
          <cell r="CJ821">
            <v>0</v>
          </cell>
          <cell r="CK821">
            <v>0</v>
          </cell>
          <cell r="CL821">
            <v>0</v>
          </cell>
          <cell r="CM821">
            <v>0</v>
          </cell>
          <cell r="CN821">
            <v>0</v>
          </cell>
          <cell r="CO821">
            <v>0</v>
          </cell>
          <cell r="CP821">
            <v>0</v>
          </cell>
          <cell r="CQ821">
            <v>0</v>
          </cell>
          <cell r="CR821">
            <v>0</v>
          </cell>
          <cell r="CS821">
            <v>0</v>
          </cell>
          <cell r="CT821">
            <v>0</v>
          </cell>
          <cell r="CU821">
            <v>0</v>
          </cell>
          <cell r="CV821">
            <v>0</v>
          </cell>
          <cell r="CW821">
            <v>0</v>
          </cell>
          <cell r="CX821">
            <v>0</v>
          </cell>
          <cell r="CY821">
            <v>0</v>
          </cell>
          <cell r="CZ821">
            <v>0</v>
          </cell>
          <cell r="DA821">
            <v>0</v>
          </cell>
          <cell r="DB821">
            <v>0</v>
          </cell>
          <cell r="DC821">
            <v>0</v>
          </cell>
          <cell r="DD821">
            <v>0</v>
          </cell>
          <cell r="DE821">
            <v>0</v>
          </cell>
          <cell r="DF821">
            <v>0</v>
          </cell>
          <cell r="DG821">
            <v>0</v>
          </cell>
          <cell r="DH821">
            <v>0</v>
          </cell>
          <cell r="DI821">
            <v>0</v>
          </cell>
          <cell r="DJ821">
            <v>0</v>
          </cell>
          <cell r="DK821">
            <v>0</v>
          </cell>
          <cell r="DL821">
            <v>0</v>
          </cell>
          <cell r="DM821">
            <v>0</v>
          </cell>
          <cell r="DN821">
            <v>0</v>
          </cell>
          <cell r="DO821">
            <v>0</v>
          </cell>
          <cell r="DP821">
            <v>0</v>
          </cell>
          <cell r="DQ821">
            <v>0</v>
          </cell>
          <cell r="DR821">
            <v>0</v>
          </cell>
          <cell r="DS821">
            <v>0</v>
          </cell>
          <cell r="DT821">
            <v>0</v>
          </cell>
          <cell r="DU821">
            <v>0</v>
          </cell>
          <cell r="DV821">
            <v>0</v>
          </cell>
          <cell r="DW821">
            <v>0</v>
          </cell>
          <cell r="DX821">
            <v>0</v>
          </cell>
          <cell r="DY821">
            <v>0</v>
          </cell>
          <cell r="DZ821">
            <v>0</v>
          </cell>
          <cell r="EA821">
            <v>0</v>
          </cell>
          <cell r="EB821">
            <v>0</v>
          </cell>
          <cell r="EC821">
            <v>0</v>
          </cell>
          <cell r="ED821">
            <v>0</v>
          </cell>
        </row>
        <row r="822"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0</v>
          </cell>
          <cell r="BW822">
            <v>0</v>
          </cell>
          <cell r="BX822">
            <v>0</v>
          </cell>
          <cell r="BY822">
            <v>0</v>
          </cell>
          <cell r="BZ822">
            <v>0</v>
          </cell>
          <cell r="CA822">
            <v>0</v>
          </cell>
          <cell r="CB822">
            <v>0</v>
          </cell>
          <cell r="CC822">
            <v>0</v>
          </cell>
          <cell r="CD822">
            <v>0</v>
          </cell>
          <cell r="CE822">
            <v>0</v>
          </cell>
          <cell r="CF822">
            <v>0</v>
          </cell>
          <cell r="CG822">
            <v>0</v>
          </cell>
          <cell r="CH822">
            <v>0</v>
          </cell>
          <cell r="CI822">
            <v>0</v>
          </cell>
          <cell r="CJ822">
            <v>0</v>
          </cell>
          <cell r="CK822">
            <v>0</v>
          </cell>
          <cell r="CL822">
            <v>0</v>
          </cell>
          <cell r="CM822">
            <v>0</v>
          </cell>
          <cell r="CN822">
            <v>0</v>
          </cell>
          <cell r="CO822">
            <v>0</v>
          </cell>
          <cell r="CP822">
            <v>0</v>
          </cell>
          <cell r="CQ822">
            <v>0</v>
          </cell>
          <cell r="CR822">
            <v>0</v>
          </cell>
          <cell r="CS822">
            <v>0</v>
          </cell>
          <cell r="CT822">
            <v>0</v>
          </cell>
          <cell r="CU822">
            <v>0</v>
          </cell>
          <cell r="CV822">
            <v>0</v>
          </cell>
          <cell r="CW822">
            <v>0</v>
          </cell>
          <cell r="CX822">
            <v>0</v>
          </cell>
          <cell r="CY822">
            <v>0</v>
          </cell>
          <cell r="CZ822">
            <v>0</v>
          </cell>
          <cell r="DA822">
            <v>0</v>
          </cell>
          <cell r="DB822">
            <v>0</v>
          </cell>
          <cell r="DC822">
            <v>0</v>
          </cell>
          <cell r="DD822">
            <v>0</v>
          </cell>
          <cell r="DE822">
            <v>0</v>
          </cell>
          <cell r="DF822">
            <v>0</v>
          </cell>
          <cell r="DG822">
            <v>0</v>
          </cell>
          <cell r="DH822">
            <v>0</v>
          </cell>
          <cell r="DI822">
            <v>0</v>
          </cell>
          <cell r="DJ822">
            <v>0</v>
          </cell>
          <cell r="DK822">
            <v>0</v>
          </cell>
          <cell r="DL822">
            <v>0</v>
          </cell>
          <cell r="DM822">
            <v>0</v>
          </cell>
          <cell r="DN822">
            <v>0</v>
          </cell>
          <cell r="DO822">
            <v>0</v>
          </cell>
          <cell r="DP822">
            <v>0</v>
          </cell>
          <cell r="DQ822">
            <v>0</v>
          </cell>
          <cell r="DR822">
            <v>0</v>
          </cell>
          <cell r="DS822">
            <v>0</v>
          </cell>
          <cell r="DT822">
            <v>0</v>
          </cell>
          <cell r="DU822">
            <v>0</v>
          </cell>
          <cell r="DV822">
            <v>0</v>
          </cell>
          <cell r="DW822">
            <v>0</v>
          </cell>
          <cell r="DX822">
            <v>0</v>
          </cell>
          <cell r="DY822">
            <v>0</v>
          </cell>
          <cell r="DZ822">
            <v>0</v>
          </cell>
          <cell r="EA822">
            <v>0</v>
          </cell>
          <cell r="EB822">
            <v>0</v>
          </cell>
          <cell r="EC822">
            <v>0</v>
          </cell>
          <cell r="ED822">
            <v>0</v>
          </cell>
        </row>
        <row r="823"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0</v>
          </cell>
          <cell r="BQ823">
            <v>0</v>
          </cell>
          <cell r="BR823">
            <v>0</v>
          </cell>
          <cell r="BS823">
            <v>0</v>
          </cell>
          <cell r="BT823">
            <v>0</v>
          </cell>
          <cell r="BU823">
            <v>0</v>
          </cell>
          <cell r="BV823">
            <v>0</v>
          </cell>
          <cell r="BW823">
            <v>0</v>
          </cell>
          <cell r="BX823">
            <v>0</v>
          </cell>
          <cell r="BY823">
            <v>0</v>
          </cell>
          <cell r="BZ823">
            <v>0</v>
          </cell>
          <cell r="CA823">
            <v>0</v>
          </cell>
          <cell r="CB823">
            <v>0</v>
          </cell>
          <cell r="CC823">
            <v>0</v>
          </cell>
          <cell r="CD823">
            <v>0</v>
          </cell>
          <cell r="CE823">
            <v>0</v>
          </cell>
          <cell r="CF823">
            <v>0</v>
          </cell>
          <cell r="CG823">
            <v>0</v>
          </cell>
          <cell r="CH823">
            <v>0</v>
          </cell>
          <cell r="CI823">
            <v>0</v>
          </cell>
          <cell r="CJ823">
            <v>0</v>
          </cell>
          <cell r="CK823">
            <v>0</v>
          </cell>
          <cell r="CL823">
            <v>0</v>
          </cell>
          <cell r="CM823">
            <v>0</v>
          </cell>
          <cell r="CN823">
            <v>0</v>
          </cell>
          <cell r="CO823">
            <v>0</v>
          </cell>
          <cell r="CP823">
            <v>0</v>
          </cell>
          <cell r="CQ823">
            <v>0</v>
          </cell>
          <cell r="CR823">
            <v>0</v>
          </cell>
          <cell r="CS823">
            <v>0</v>
          </cell>
          <cell r="CT823">
            <v>0</v>
          </cell>
          <cell r="CU823">
            <v>0</v>
          </cell>
          <cell r="CV823">
            <v>0</v>
          </cell>
          <cell r="CW823">
            <v>0</v>
          </cell>
          <cell r="CX823">
            <v>0</v>
          </cell>
          <cell r="CY823">
            <v>0</v>
          </cell>
          <cell r="CZ823">
            <v>0</v>
          </cell>
          <cell r="DA823">
            <v>0</v>
          </cell>
          <cell r="DB823">
            <v>0</v>
          </cell>
          <cell r="DC823">
            <v>0</v>
          </cell>
          <cell r="DD823">
            <v>0</v>
          </cell>
          <cell r="DE823">
            <v>0</v>
          </cell>
          <cell r="DF823">
            <v>0</v>
          </cell>
          <cell r="DG823">
            <v>0</v>
          </cell>
          <cell r="DH823">
            <v>0</v>
          </cell>
          <cell r="DI823">
            <v>0</v>
          </cell>
          <cell r="DJ823">
            <v>0</v>
          </cell>
          <cell r="DK823">
            <v>0</v>
          </cell>
          <cell r="DL823">
            <v>0</v>
          </cell>
          <cell r="DM823">
            <v>0</v>
          </cell>
          <cell r="DN823">
            <v>0</v>
          </cell>
          <cell r="DO823">
            <v>0</v>
          </cell>
          <cell r="DP823">
            <v>0</v>
          </cell>
          <cell r="DQ823">
            <v>0</v>
          </cell>
          <cell r="DR823">
            <v>0</v>
          </cell>
          <cell r="DS823">
            <v>0</v>
          </cell>
          <cell r="DT823">
            <v>0</v>
          </cell>
          <cell r="DU823">
            <v>0</v>
          </cell>
          <cell r="DV823">
            <v>0</v>
          </cell>
          <cell r="DW823">
            <v>0</v>
          </cell>
          <cell r="DX823">
            <v>0</v>
          </cell>
          <cell r="DY823">
            <v>0</v>
          </cell>
          <cell r="DZ823">
            <v>0</v>
          </cell>
          <cell r="EA823">
            <v>0</v>
          </cell>
          <cell r="EB823">
            <v>0</v>
          </cell>
          <cell r="EC823">
            <v>0</v>
          </cell>
          <cell r="ED823">
            <v>0</v>
          </cell>
        </row>
        <row r="824"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0</v>
          </cell>
          <cell r="BO824">
            <v>0</v>
          </cell>
          <cell r="BP824">
            <v>0</v>
          </cell>
          <cell r="BQ824">
            <v>0</v>
          </cell>
          <cell r="BR824">
            <v>0</v>
          </cell>
          <cell r="BS824">
            <v>0</v>
          </cell>
          <cell r="BT824">
            <v>0</v>
          </cell>
          <cell r="BU824">
            <v>0</v>
          </cell>
          <cell r="BV824">
            <v>0</v>
          </cell>
          <cell r="BW824">
            <v>0</v>
          </cell>
          <cell r="BX824">
            <v>0</v>
          </cell>
          <cell r="BY824">
            <v>0</v>
          </cell>
          <cell r="BZ824">
            <v>0</v>
          </cell>
          <cell r="CA824">
            <v>0</v>
          </cell>
          <cell r="CB824">
            <v>0</v>
          </cell>
          <cell r="CC824">
            <v>0</v>
          </cell>
          <cell r="CD824">
            <v>0</v>
          </cell>
          <cell r="CE824">
            <v>0</v>
          </cell>
          <cell r="CF824">
            <v>0</v>
          </cell>
          <cell r="CG824">
            <v>0</v>
          </cell>
          <cell r="CH824">
            <v>0</v>
          </cell>
          <cell r="CI824">
            <v>0</v>
          </cell>
          <cell r="CJ824">
            <v>0</v>
          </cell>
          <cell r="CK824">
            <v>0</v>
          </cell>
          <cell r="CL824">
            <v>0</v>
          </cell>
          <cell r="CM824">
            <v>0</v>
          </cell>
          <cell r="CN824">
            <v>0</v>
          </cell>
          <cell r="CO824">
            <v>0</v>
          </cell>
          <cell r="CP824">
            <v>0</v>
          </cell>
          <cell r="CQ824">
            <v>0</v>
          </cell>
          <cell r="CR824">
            <v>0</v>
          </cell>
          <cell r="CS824">
            <v>0</v>
          </cell>
          <cell r="CT824">
            <v>0</v>
          </cell>
          <cell r="CU824">
            <v>0</v>
          </cell>
          <cell r="CV824">
            <v>0</v>
          </cell>
          <cell r="CW824">
            <v>0</v>
          </cell>
          <cell r="CX824">
            <v>0</v>
          </cell>
          <cell r="CY824">
            <v>0</v>
          </cell>
          <cell r="CZ824">
            <v>0</v>
          </cell>
          <cell r="DA824">
            <v>0</v>
          </cell>
          <cell r="DB824">
            <v>0</v>
          </cell>
          <cell r="DC824">
            <v>0</v>
          </cell>
          <cell r="DD824">
            <v>0</v>
          </cell>
          <cell r="DE824">
            <v>0</v>
          </cell>
          <cell r="DF824">
            <v>0</v>
          </cell>
          <cell r="DG824">
            <v>0</v>
          </cell>
          <cell r="DH824">
            <v>0</v>
          </cell>
          <cell r="DI824">
            <v>0</v>
          </cell>
          <cell r="DJ824">
            <v>0</v>
          </cell>
          <cell r="DK824">
            <v>0</v>
          </cell>
          <cell r="DL824">
            <v>0</v>
          </cell>
          <cell r="DM824">
            <v>0</v>
          </cell>
          <cell r="DN824">
            <v>0</v>
          </cell>
          <cell r="DO824">
            <v>0</v>
          </cell>
          <cell r="DP824">
            <v>0</v>
          </cell>
          <cell r="DQ824">
            <v>0</v>
          </cell>
          <cell r="DR824">
            <v>0</v>
          </cell>
          <cell r="DS824">
            <v>0</v>
          </cell>
          <cell r="DT824">
            <v>0</v>
          </cell>
          <cell r="DU824">
            <v>0</v>
          </cell>
          <cell r="DV824">
            <v>0</v>
          </cell>
          <cell r="DW824">
            <v>0</v>
          </cell>
          <cell r="DX824">
            <v>0</v>
          </cell>
          <cell r="DY824">
            <v>0</v>
          </cell>
          <cell r="DZ824">
            <v>0</v>
          </cell>
          <cell r="EA824">
            <v>0</v>
          </cell>
          <cell r="EB824">
            <v>0</v>
          </cell>
          <cell r="EC824">
            <v>0</v>
          </cell>
          <cell r="ED824">
            <v>0</v>
          </cell>
        </row>
        <row r="825"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M825">
            <v>0</v>
          </cell>
          <cell r="BN825">
            <v>0</v>
          </cell>
          <cell r="BO825">
            <v>0</v>
          </cell>
          <cell r="BP825">
            <v>0</v>
          </cell>
          <cell r="BQ825">
            <v>0</v>
          </cell>
          <cell r="BR825">
            <v>0</v>
          </cell>
          <cell r="BS825">
            <v>0</v>
          </cell>
          <cell r="BT825">
            <v>0</v>
          </cell>
          <cell r="BU825">
            <v>0</v>
          </cell>
          <cell r="BV825">
            <v>0</v>
          </cell>
          <cell r="BW825">
            <v>0</v>
          </cell>
          <cell r="BX825">
            <v>0</v>
          </cell>
          <cell r="BY825">
            <v>0</v>
          </cell>
          <cell r="BZ825">
            <v>0</v>
          </cell>
          <cell r="CA825">
            <v>0</v>
          </cell>
          <cell r="CB825">
            <v>0</v>
          </cell>
          <cell r="CC825">
            <v>0</v>
          </cell>
          <cell r="CD825">
            <v>0</v>
          </cell>
          <cell r="CE825">
            <v>0</v>
          </cell>
          <cell r="CF825">
            <v>0</v>
          </cell>
          <cell r="CG825">
            <v>0</v>
          </cell>
          <cell r="CH825">
            <v>0</v>
          </cell>
          <cell r="CI825">
            <v>0</v>
          </cell>
          <cell r="CJ825">
            <v>0</v>
          </cell>
          <cell r="CK825">
            <v>0</v>
          </cell>
          <cell r="CL825">
            <v>0</v>
          </cell>
          <cell r="CM825">
            <v>0</v>
          </cell>
          <cell r="CN825">
            <v>0</v>
          </cell>
          <cell r="CO825">
            <v>0</v>
          </cell>
          <cell r="CP825">
            <v>0</v>
          </cell>
          <cell r="CQ825">
            <v>0</v>
          </cell>
          <cell r="CR825">
            <v>0</v>
          </cell>
          <cell r="CS825">
            <v>0</v>
          </cell>
          <cell r="CT825">
            <v>0</v>
          </cell>
          <cell r="CU825">
            <v>0</v>
          </cell>
          <cell r="CV825">
            <v>0</v>
          </cell>
          <cell r="CW825">
            <v>0</v>
          </cell>
          <cell r="CX825">
            <v>0</v>
          </cell>
          <cell r="CY825">
            <v>0</v>
          </cell>
          <cell r="CZ825">
            <v>0</v>
          </cell>
          <cell r="DA825">
            <v>0</v>
          </cell>
          <cell r="DB825">
            <v>0</v>
          </cell>
          <cell r="DC825">
            <v>0</v>
          </cell>
          <cell r="DD825">
            <v>0</v>
          </cell>
          <cell r="DE825">
            <v>0</v>
          </cell>
          <cell r="DF825">
            <v>0</v>
          </cell>
          <cell r="DG825">
            <v>0</v>
          </cell>
          <cell r="DH825">
            <v>0</v>
          </cell>
          <cell r="DI825">
            <v>0</v>
          </cell>
          <cell r="DJ825">
            <v>0</v>
          </cell>
          <cell r="DK825">
            <v>0</v>
          </cell>
          <cell r="DL825">
            <v>0</v>
          </cell>
          <cell r="DM825">
            <v>0</v>
          </cell>
          <cell r="DN825">
            <v>0</v>
          </cell>
          <cell r="DO825">
            <v>0</v>
          </cell>
          <cell r="DP825">
            <v>0</v>
          </cell>
          <cell r="DQ825">
            <v>0</v>
          </cell>
          <cell r="DR825">
            <v>0</v>
          </cell>
          <cell r="DS825">
            <v>0</v>
          </cell>
          <cell r="DT825">
            <v>0</v>
          </cell>
          <cell r="DU825">
            <v>0</v>
          </cell>
          <cell r="DV825">
            <v>0</v>
          </cell>
          <cell r="DW825">
            <v>0</v>
          </cell>
          <cell r="DX825">
            <v>0</v>
          </cell>
          <cell r="DY825">
            <v>0</v>
          </cell>
          <cell r="DZ825">
            <v>0</v>
          </cell>
          <cell r="EA825">
            <v>0</v>
          </cell>
          <cell r="EB825">
            <v>0</v>
          </cell>
          <cell r="EC825">
            <v>0</v>
          </cell>
          <cell r="ED825">
            <v>0</v>
          </cell>
        </row>
        <row r="826"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  <cell r="BN826">
            <v>0</v>
          </cell>
          <cell r="BO826">
            <v>0</v>
          </cell>
          <cell r="BP826">
            <v>0</v>
          </cell>
          <cell r="BQ826">
            <v>0</v>
          </cell>
          <cell r="BR826">
            <v>0</v>
          </cell>
          <cell r="BS826">
            <v>0</v>
          </cell>
          <cell r="BT826">
            <v>0</v>
          </cell>
          <cell r="BU826">
            <v>0</v>
          </cell>
          <cell r="BV826">
            <v>0</v>
          </cell>
          <cell r="BW826">
            <v>0</v>
          </cell>
          <cell r="BX826">
            <v>0</v>
          </cell>
          <cell r="BY826">
            <v>0</v>
          </cell>
          <cell r="BZ826">
            <v>0</v>
          </cell>
          <cell r="CA826">
            <v>0</v>
          </cell>
          <cell r="CB826">
            <v>0</v>
          </cell>
          <cell r="CC826">
            <v>0</v>
          </cell>
          <cell r="CD826">
            <v>0</v>
          </cell>
          <cell r="CE826">
            <v>0</v>
          </cell>
          <cell r="CF826">
            <v>0</v>
          </cell>
          <cell r="CG826">
            <v>0</v>
          </cell>
          <cell r="CH826">
            <v>0</v>
          </cell>
          <cell r="CI826">
            <v>0</v>
          </cell>
          <cell r="CJ826">
            <v>0</v>
          </cell>
          <cell r="CK826">
            <v>0</v>
          </cell>
          <cell r="CL826">
            <v>0</v>
          </cell>
          <cell r="CM826">
            <v>0</v>
          </cell>
          <cell r="CN826">
            <v>0</v>
          </cell>
          <cell r="CO826">
            <v>0</v>
          </cell>
          <cell r="CP826">
            <v>0</v>
          </cell>
          <cell r="CQ826">
            <v>0</v>
          </cell>
          <cell r="CR826">
            <v>0</v>
          </cell>
          <cell r="CS826">
            <v>0</v>
          </cell>
          <cell r="CT826">
            <v>0</v>
          </cell>
          <cell r="CU826">
            <v>0</v>
          </cell>
          <cell r="CV826">
            <v>0</v>
          </cell>
          <cell r="CW826">
            <v>0</v>
          </cell>
          <cell r="CX826">
            <v>0</v>
          </cell>
          <cell r="CY826">
            <v>0</v>
          </cell>
          <cell r="CZ826">
            <v>0</v>
          </cell>
          <cell r="DA826">
            <v>0</v>
          </cell>
          <cell r="DB826">
            <v>0</v>
          </cell>
          <cell r="DC826">
            <v>0</v>
          </cell>
          <cell r="DD826">
            <v>0</v>
          </cell>
          <cell r="DE826">
            <v>0</v>
          </cell>
          <cell r="DF826">
            <v>0</v>
          </cell>
          <cell r="DG826">
            <v>0</v>
          </cell>
          <cell r="DH826">
            <v>0</v>
          </cell>
          <cell r="DI826">
            <v>0</v>
          </cell>
          <cell r="DJ826">
            <v>0</v>
          </cell>
          <cell r="DK826">
            <v>0</v>
          </cell>
          <cell r="DL826">
            <v>0</v>
          </cell>
          <cell r="DM826">
            <v>0</v>
          </cell>
          <cell r="DN826">
            <v>0</v>
          </cell>
          <cell r="DO826">
            <v>0</v>
          </cell>
          <cell r="DP826">
            <v>0</v>
          </cell>
          <cell r="DQ826">
            <v>0</v>
          </cell>
          <cell r="DR826">
            <v>0</v>
          </cell>
          <cell r="DS826">
            <v>0</v>
          </cell>
          <cell r="DT826">
            <v>0</v>
          </cell>
          <cell r="DU826">
            <v>0</v>
          </cell>
          <cell r="DV826">
            <v>0</v>
          </cell>
          <cell r="DW826">
            <v>0</v>
          </cell>
          <cell r="DX826">
            <v>0</v>
          </cell>
          <cell r="DY826">
            <v>0</v>
          </cell>
          <cell r="DZ826">
            <v>0</v>
          </cell>
          <cell r="EA826">
            <v>0</v>
          </cell>
          <cell r="EB826">
            <v>0</v>
          </cell>
          <cell r="EC826">
            <v>0</v>
          </cell>
          <cell r="ED826">
            <v>0</v>
          </cell>
        </row>
        <row r="827"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M827">
            <v>0</v>
          </cell>
          <cell r="BN827">
            <v>0</v>
          </cell>
          <cell r="BO827">
            <v>0</v>
          </cell>
          <cell r="BP827">
            <v>0</v>
          </cell>
          <cell r="BQ827">
            <v>0</v>
          </cell>
          <cell r="BR827">
            <v>0</v>
          </cell>
          <cell r="BS827">
            <v>0</v>
          </cell>
          <cell r="BT827">
            <v>0</v>
          </cell>
          <cell r="BU827">
            <v>0</v>
          </cell>
          <cell r="BV827">
            <v>0</v>
          </cell>
          <cell r="BW827">
            <v>0</v>
          </cell>
          <cell r="BX827">
            <v>0</v>
          </cell>
          <cell r="BY827">
            <v>0</v>
          </cell>
          <cell r="BZ827">
            <v>0</v>
          </cell>
          <cell r="CA827">
            <v>0</v>
          </cell>
          <cell r="CB827">
            <v>0</v>
          </cell>
          <cell r="CC827">
            <v>0</v>
          </cell>
          <cell r="CD827">
            <v>0</v>
          </cell>
          <cell r="CE827">
            <v>0</v>
          </cell>
          <cell r="CF827">
            <v>0</v>
          </cell>
          <cell r="CG827">
            <v>0</v>
          </cell>
          <cell r="CH827">
            <v>0</v>
          </cell>
          <cell r="CI827">
            <v>0</v>
          </cell>
          <cell r="CJ827">
            <v>0</v>
          </cell>
          <cell r="CK827">
            <v>0</v>
          </cell>
          <cell r="CL827">
            <v>0</v>
          </cell>
          <cell r="CM827">
            <v>0</v>
          </cell>
          <cell r="CN827">
            <v>0</v>
          </cell>
          <cell r="CO827">
            <v>0</v>
          </cell>
          <cell r="CP827">
            <v>0</v>
          </cell>
          <cell r="CQ827">
            <v>0</v>
          </cell>
          <cell r="CR827">
            <v>0</v>
          </cell>
          <cell r="CS827">
            <v>0</v>
          </cell>
          <cell r="CT827">
            <v>0</v>
          </cell>
          <cell r="CU827">
            <v>0</v>
          </cell>
          <cell r="CV827">
            <v>0</v>
          </cell>
          <cell r="CW827">
            <v>0</v>
          </cell>
          <cell r="CX827">
            <v>0</v>
          </cell>
          <cell r="CY827">
            <v>0</v>
          </cell>
          <cell r="CZ827">
            <v>0</v>
          </cell>
          <cell r="DA827">
            <v>0</v>
          </cell>
          <cell r="DB827">
            <v>0</v>
          </cell>
          <cell r="DC827">
            <v>0</v>
          </cell>
          <cell r="DD827">
            <v>0</v>
          </cell>
          <cell r="DE827">
            <v>0</v>
          </cell>
          <cell r="DF827">
            <v>0</v>
          </cell>
          <cell r="DG827">
            <v>0</v>
          </cell>
          <cell r="DH827">
            <v>0</v>
          </cell>
          <cell r="DI827">
            <v>0</v>
          </cell>
          <cell r="DJ827">
            <v>0</v>
          </cell>
          <cell r="DK827">
            <v>0</v>
          </cell>
          <cell r="DL827">
            <v>0</v>
          </cell>
          <cell r="DM827">
            <v>0</v>
          </cell>
          <cell r="DN827">
            <v>0</v>
          </cell>
          <cell r="DO827">
            <v>0</v>
          </cell>
          <cell r="DP827">
            <v>0</v>
          </cell>
          <cell r="DQ827">
            <v>0</v>
          </cell>
          <cell r="DR827">
            <v>0</v>
          </cell>
          <cell r="DS827">
            <v>0</v>
          </cell>
          <cell r="DT827">
            <v>0</v>
          </cell>
          <cell r="DU827">
            <v>0</v>
          </cell>
          <cell r="DV827">
            <v>0</v>
          </cell>
          <cell r="DW827">
            <v>0</v>
          </cell>
          <cell r="DX827">
            <v>0</v>
          </cell>
          <cell r="DY827">
            <v>0</v>
          </cell>
          <cell r="DZ827">
            <v>0</v>
          </cell>
          <cell r="EA827">
            <v>0</v>
          </cell>
          <cell r="EB827">
            <v>0</v>
          </cell>
          <cell r="EC827">
            <v>0</v>
          </cell>
          <cell r="ED827">
            <v>0</v>
          </cell>
        </row>
        <row r="829"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BM829">
            <v>0</v>
          </cell>
          <cell r="BN829">
            <v>0</v>
          </cell>
          <cell r="BO829">
            <v>0</v>
          </cell>
          <cell r="BP829">
            <v>0</v>
          </cell>
          <cell r="BQ829">
            <v>0</v>
          </cell>
          <cell r="BR829">
            <v>0</v>
          </cell>
          <cell r="BS829">
            <v>0</v>
          </cell>
          <cell r="BT829">
            <v>0</v>
          </cell>
          <cell r="BU829">
            <v>0</v>
          </cell>
          <cell r="BV829">
            <v>0</v>
          </cell>
          <cell r="BW829">
            <v>0</v>
          </cell>
          <cell r="BX829">
            <v>0</v>
          </cell>
          <cell r="BY829">
            <v>0</v>
          </cell>
          <cell r="BZ829">
            <v>0</v>
          </cell>
          <cell r="CA829">
            <v>0</v>
          </cell>
          <cell r="CB829">
            <v>0</v>
          </cell>
          <cell r="CC829">
            <v>0</v>
          </cell>
          <cell r="CD829">
            <v>0</v>
          </cell>
          <cell r="CE829">
            <v>0</v>
          </cell>
          <cell r="CF829">
            <v>0</v>
          </cell>
          <cell r="CG829">
            <v>0</v>
          </cell>
          <cell r="CH829">
            <v>0</v>
          </cell>
          <cell r="CI829">
            <v>0</v>
          </cell>
          <cell r="CJ829">
            <v>0</v>
          </cell>
          <cell r="CK829">
            <v>0</v>
          </cell>
          <cell r="CL829">
            <v>0</v>
          </cell>
          <cell r="CM829">
            <v>0</v>
          </cell>
          <cell r="CN829">
            <v>0</v>
          </cell>
          <cell r="CO829">
            <v>0</v>
          </cell>
          <cell r="CP829">
            <v>0</v>
          </cell>
          <cell r="CQ829">
            <v>0</v>
          </cell>
          <cell r="CR829">
            <v>0</v>
          </cell>
          <cell r="CS829">
            <v>0</v>
          </cell>
          <cell r="CT829">
            <v>0</v>
          </cell>
          <cell r="CU829">
            <v>0</v>
          </cell>
          <cell r="CV829">
            <v>0</v>
          </cell>
          <cell r="CW829">
            <v>0</v>
          </cell>
          <cell r="CX829">
            <v>0</v>
          </cell>
          <cell r="CY829">
            <v>0</v>
          </cell>
          <cell r="CZ829">
            <v>0</v>
          </cell>
          <cell r="DA829">
            <v>0</v>
          </cell>
          <cell r="DB829">
            <v>0</v>
          </cell>
          <cell r="DC829">
            <v>0</v>
          </cell>
          <cell r="DD829">
            <v>0</v>
          </cell>
          <cell r="DE829">
            <v>0</v>
          </cell>
          <cell r="DF829">
            <v>0</v>
          </cell>
          <cell r="DG829">
            <v>0</v>
          </cell>
          <cell r="DH829">
            <v>0</v>
          </cell>
          <cell r="DI829">
            <v>0</v>
          </cell>
          <cell r="DJ829">
            <v>0</v>
          </cell>
          <cell r="DK829">
            <v>0</v>
          </cell>
          <cell r="DL829">
            <v>0</v>
          </cell>
          <cell r="DM829">
            <v>0</v>
          </cell>
          <cell r="DN829">
            <v>0</v>
          </cell>
          <cell r="DO829">
            <v>0</v>
          </cell>
          <cell r="DP829">
            <v>0</v>
          </cell>
          <cell r="DQ829">
            <v>0</v>
          </cell>
          <cell r="DR829">
            <v>0</v>
          </cell>
          <cell r="DS829">
            <v>0</v>
          </cell>
          <cell r="DT829">
            <v>0</v>
          </cell>
          <cell r="DU829">
            <v>0</v>
          </cell>
          <cell r="DV829">
            <v>0</v>
          </cell>
          <cell r="DW829">
            <v>0</v>
          </cell>
          <cell r="DX829">
            <v>0</v>
          </cell>
          <cell r="DY829">
            <v>0</v>
          </cell>
          <cell r="DZ829">
            <v>0</v>
          </cell>
          <cell r="EA829">
            <v>0</v>
          </cell>
          <cell r="EB829">
            <v>0</v>
          </cell>
          <cell r="EC829">
            <v>0</v>
          </cell>
          <cell r="ED829">
            <v>0</v>
          </cell>
        </row>
        <row r="830"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0</v>
          </cell>
          <cell r="BR830">
            <v>0</v>
          </cell>
          <cell r="BS830">
            <v>0</v>
          </cell>
          <cell r="BT830">
            <v>0</v>
          </cell>
          <cell r="BU830">
            <v>0</v>
          </cell>
          <cell r="BV830">
            <v>0</v>
          </cell>
          <cell r="BW830">
            <v>0</v>
          </cell>
          <cell r="BX830">
            <v>0</v>
          </cell>
          <cell r="BY830">
            <v>0</v>
          </cell>
          <cell r="BZ830">
            <v>0</v>
          </cell>
          <cell r="CA830">
            <v>0</v>
          </cell>
          <cell r="CB830">
            <v>0</v>
          </cell>
          <cell r="CC830">
            <v>0</v>
          </cell>
          <cell r="CD830">
            <v>0</v>
          </cell>
          <cell r="CE830">
            <v>0</v>
          </cell>
          <cell r="CF830">
            <v>0</v>
          </cell>
          <cell r="CG830">
            <v>0</v>
          </cell>
          <cell r="CH830">
            <v>0</v>
          </cell>
          <cell r="CI830">
            <v>0</v>
          </cell>
          <cell r="CJ830">
            <v>0</v>
          </cell>
          <cell r="CK830">
            <v>0</v>
          </cell>
          <cell r="CL830">
            <v>0</v>
          </cell>
          <cell r="CM830">
            <v>0</v>
          </cell>
          <cell r="CN830">
            <v>0</v>
          </cell>
          <cell r="CO830">
            <v>0</v>
          </cell>
          <cell r="CP830">
            <v>0</v>
          </cell>
          <cell r="CQ830">
            <v>0</v>
          </cell>
          <cell r="CR830">
            <v>0</v>
          </cell>
          <cell r="CS830">
            <v>0</v>
          </cell>
          <cell r="CT830">
            <v>0</v>
          </cell>
          <cell r="CU830">
            <v>0</v>
          </cell>
          <cell r="CV830">
            <v>0</v>
          </cell>
          <cell r="CW830">
            <v>0</v>
          </cell>
          <cell r="CX830">
            <v>0</v>
          </cell>
          <cell r="CY830">
            <v>0</v>
          </cell>
          <cell r="CZ830">
            <v>0</v>
          </cell>
          <cell r="DA830">
            <v>0</v>
          </cell>
          <cell r="DB830">
            <v>0</v>
          </cell>
          <cell r="DC830">
            <v>0</v>
          </cell>
          <cell r="DD830">
            <v>0</v>
          </cell>
          <cell r="DE830">
            <v>0</v>
          </cell>
          <cell r="DF830">
            <v>0</v>
          </cell>
          <cell r="DG830">
            <v>0</v>
          </cell>
          <cell r="DH830">
            <v>0</v>
          </cell>
          <cell r="DI830">
            <v>0</v>
          </cell>
          <cell r="DJ830">
            <v>0</v>
          </cell>
          <cell r="DK830">
            <v>0</v>
          </cell>
          <cell r="DL830">
            <v>0</v>
          </cell>
          <cell r="DM830">
            <v>0</v>
          </cell>
          <cell r="DN830">
            <v>0</v>
          </cell>
          <cell r="DO830">
            <v>0</v>
          </cell>
          <cell r="DP830">
            <v>0</v>
          </cell>
          <cell r="DQ830">
            <v>0</v>
          </cell>
          <cell r="DR830">
            <v>0</v>
          </cell>
          <cell r="DS830">
            <v>0</v>
          </cell>
          <cell r="DT830">
            <v>0</v>
          </cell>
          <cell r="DU830">
            <v>0</v>
          </cell>
          <cell r="DV830">
            <v>0</v>
          </cell>
          <cell r="DW830">
            <v>0</v>
          </cell>
          <cell r="DX830">
            <v>0</v>
          </cell>
          <cell r="DY830">
            <v>0</v>
          </cell>
          <cell r="DZ830">
            <v>0</v>
          </cell>
          <cell r="EA830">
            <v>0</v>
          </cell>
          <cell r="EB830">
            <v>0</v>
          </cell>
          <cell r="EC830">
            <v>0</v>
          </cell>
          <cell r="ED830">
            <v>0</v>
          </cell>
        </row>
        <row r="831"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0</v>
          </cell>
          <cell r="BD831">
            <v>0</v>
          </cell>
          <cell r="BE831">
            <v>0</v>
          </cell>
          <cell r="BF831">
            <v>0</v>
          </cell>
          <cell r="BG831">
            <v>0</v>
          </cell>
          <cell r="BH831">
            <v>0</v>
          </cell>
          <cell r="BI831">
            <v>0</v>
          </cell>
          <cell r="BJ831">
            <v>0</v>
          </cell>
          <cell r="BK831">
            <v>0</v>
          </cell>
          <cell r="BL831">
            <v>0</v>
          </cell>
          <cell r="BM831">
            <v>0</v>
          </cell>
          <cell r="BN831">
            <v>0</v>
          </cell>
          <cell r="BO831">
            <v>0</v>
          </cell>
          <cell r="BP831">
            <v>0</v>
          </cell>
          <cell r="BQ831">
            <v>0</v>
          </cell>
          <cell r="BR831">
            <v>0</v>
          </cell>
          <cell r="BS831">
            <v>0</v>
          </cell>
          <cell r="BT831">
            <v>0</v>
          </cell>
          <cell r="BU831">
            <v>0</v>
          </cell>
          <cell r="BV831">
            <v>0</v>
          </cell>
          <cell r="BW831">
            <v>0</v>
          </cell>
          <cell r="BX831">
            <v>0</v>
          </cell>
          <cell r="BY831">
            <v>0</v>
          </cell>
          <cell r="BZ831">
            <v>0</v>
          </cell>
          <cell r="CA831">
            <v>0</v>
          </cell>
          <cell r="CB831">
            <v>0</v>
          </cell>
          <cell r="CC831">
            <v>0</v>
          </cell>
          <cell r="CD831">
            <v>0</v>
          </cell>
          <cell r="CE831">
            <v>0</v>
          </cell>
          <cell r="CF831">
            <v>0</v>
          </cell>
          <cell r="CG831">
            <v>0</v>
          </cell>
          <cell r="CH831">
            <v>0</v>
          </cell>
          <cell r="CI831">
            <v>0</v>
          </cell>
          <cell r="CJ831">
            <v>0</v>
          </cell>
          <cell r="CK831">
            <v>0</v>
          </cell>
          <cell r="CL831">
            <v>0</v>
          </cell>
          <cell r="CM831">
            <v>0</v>
          </cell>
          <cell r="CN831">
            <v>0</v>
          </cell>
          <cell r="CO831">
            <v>0</v>
          </cell>
          <cell r="CP831">
            <v>0</v>
          </cell>
          <cell r="CQ831">
            <v>0</v>
          </cell>
          <cell r="CR831">
            <v>0</v>
          </cell>
          <cell r="CS831">
            <v>0</v>
          </cell>
          <cell r="CT831">
            <v>0</v>
          </cell>
          <cell r="CU831">
            <v>0</v>
          </cell>
          <cell r="CV831">
            <v>0</v>
          </cell>
          <cell r="CW831">
            <v>0</v>
          </cell>
          <cell r="CX831">
            <v>0</v>
          </cell>
          <cell r="CY831">
            <v>0</v>
          </cell>
          <cell r="CZ831">
            <v>0</v>
          </cell>
          <cell r="DA831">
            <v>0</v>
          </cell>
          <cell r="DB831">
            <v>0</v>
          </cell>
          <cell r="DC831">
            <v>0</v>
          </cell>
          <cell r="DD831">
            <v>0</v>
          </cell>
          <cell r="DE831">
            <v>0</v>
          </cell>
          <cell r="DF831">
            <v>0</v>
          </cell>
          <cell r="DG831">
            <v>0</v>
          </cell>
          <cell r="DH831">
            <v>0</v>
          </cell>
          <cell r="DI831">
            <v>0</v>
          </cell>
          <cell r="DJ831">
            <v>0</v>
          </cell>
          <cell r="DK831">
            <v>0</v>
          </cell>
          <cell r="DL831">
            <v>0</v>
          </cell>
          <cell r="DM831">
            <v>0</v>
          </cell>
          <cell r="DN831">
            <v>0</v>
          </cell>
          <cell r="DO831">
            <v>0</v>
          </cell>
          <cell r="DP831">
            <v>0</v>
          </cell>
          <cell r="DQ831">
            <v>0</v>
          </cell>
          <cell r="DR831">
            <v>0</v>
          </cell>
          <cell r="DS831">
            <v>0</v>
          </cell>
          <cell r="DT831">
            <v>0</v>
          </cell>
          <cell r="DU831">
            <v>0</v>
          </cell>
          <cell r="DV831">
            <v>0</v>
          </cell>
          <cell r="DW831">
            <v>0</v>
          </cell>
          <cell r="DX831">
            <v>0</v>
          </cell>
          <cell r="DY831">
            <v>0</v>
          </cell>
          <cell r="DZ831">
            <v>0</v>
          </cell>
          <cell r="EA831">
            <v>0</v>
          </cell>
          <cell r="EB831">
            <v>0</v>
          </cell>
          <cell r="EC831">
            <v>0</v>
          </cell>
          <cell r="ED831">
            <v>0</v>
          </cell>
        </row>
        <row r="832"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0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K832">
            <v>0</v>
          </cell>
          <cell r="BL832">
            <v>0</v>
          </cell>
          <cell r="BM832">
            <v>0</v>
          </cell>
          <cell r="BN832">
            <v>0</v>
          </cell>
          <cell r="BO832">
            <v>0</v>
          </cell>
          <cell r="BP832">
            <v>0</v>
          </cell>
          <cell r="BQ832">
            <v>0</v>
          </cell>
          <cell r="BR832">
            <v>0</v>
          </cell>
          <cell r="BS832">
            <v>0</v>
          </cell>
          <cell r="BT832">
            <v>0</v>
          </cell>
          <cell r="BU832">
            <v>0</v>
          </cell>
          <cell r="BV832">
            <v>0</v>
          </cell>
          <cell r="BW832">
            <v>0</v>
          </cell>
          <cell r="BX832">
            <v>0</v>
          </cell>
          <cell r="BY832">
            <v>0</v>
          </cell>
          <cell r="BZ832">
            <v>0</v>
          </cell>
          <cell r="CA832">
            <v>0</v>
          </cell>
          <cell r="CB832">
            <v>0</v>
          </cell>
          <cell r="CC832">
            <v>0</v>
          </cell>
          <cell r="CD832">
            <v>0</v>
          </cell>
          <cell r="CE832">
            <v>0</v>
          </cell>
          <cell r="CF832">
            <v>0</v>
          </cell>
          <cell r="CG832">
            <v>0</v>
          </cell>
          <cell r="CH832">
            <v>0</v>
          </cell>
          <cell r="CI832">
            <v>0</v>
          </cell>
          <cell r="CJ832">
            <v>0</v>
          </cell>
          <cell r="CK832">
            <v>0</v>
          </cell>
          <cell r="CL832">
            <v>0</v>
          </cell>
          <cell r="CM832">
            <v>0</v>
          </cell>
          <cell r="CN832">
            <v>0</v>
          </cell>
          <cell r="CO832">
            <v>0</v>
          </cell>
          <cell r="CP832">
            <v>0</v>
          </cell>
          <cell r="CQ832">
            <v>0</v>
          </cell>
          <cell r="CR832">
            <v>0</v>
          </cell>
          <cell r="CS832">
            <v>0</v>
          </cell>
          <cell r="CT832">
            <v>0</v>
          </cell>
          <cell r="CU832">
            <v>0</v>
          </cell>
          <cell r="CV832">
            <v>0</v>
          </cell>
          <cell r="CW832">
            <v>0</v>
          </cell>
          <cell r="CX832">
            <v>0</v>
          </cell>
          <cell r="CY832">
            <v>0</v>
          </cell>
          <cell r="CZ832">
            <v>0</v>
          </cell>
          <cell r="DA832">
            <v>0</v>
          </cell>
          <cell r="DB832">
            <v>0</v>
          </cell>
          <cell r="DC832">
            <v>0</v>
          </cell>
          <cell r="DD832">
            <v>0</v>
          </cell>
          <cell r="DE832">
            <v>0</v>
          </cell>
          <cell r="DF832">
            <v>0</v>
          </cell>
          <cell r="DG832">
            <v>0</v>
          </cell>
          <cell r="DH832">
            <v>0</v>
          </cell>
          <cell r="DI832">
            <v>0</v>
          </cell>
          <cell r="DJ832">
            <v>0</v>
          </cell>
          <cell r="DK832">
            <v>0</v>
          </cell>
          <cell r="DL832">
            <v>0</v>
          </cell>
          <cell r="DM832">
            <v>0</v>
          </cell>
          <cell r="DN832">
            <v>0</v>
          </cell>
          <cell r="DO832">
            <v>0</v>
          </cell>
          <cell r="DP832">
            <v>0</v>
          </cell>
          <cell r="DQ832">
            <v>0</v>
          </cell>
          <cell r="DR832">
            <v>0</v>
          </cell>
          <cell r="DS832">
            <v>0</v>
          </cell>
          <cell r="DT832">
            <v>0</v>
          </cell>
          <cell r="DU832">
            <v>0</v>
          </cell>
          <cell r="DV832">
            <v>0</v>
          </cell>
          <cell r="DW832">
            <v>0</v>
          </cell>
          <cell r="DX832">
            <v>0</v>
          </cell>
          <cell r="DY832">
            <v>0</v>
          </cell>
          <cell r="DZ832">
            <v>0</v>
          </cell>
          <cell r="EA832">
            <v>0</v>
          </cell>
          <cell r="EB832">
            <v>0</v>
          </cell>
          <cell r="EC832">
            <v>0</v>
          </cell>
          <cell r="ED832">
            <v>0</v>
          </cell>
        </row>
        <row r="833"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  <cell r="BN833">
            <v>0</v>
          </cell>
          <cell r="BO833">
            <v>0</v>
          </cell>
          <cell r="BP833">
            <v>0</v>
          </cell>
          <cell r="BQ833">
            <v>0</v>
          </cell>
          <cell r="BR833">
            <v>0</v>
          </cell>
          <cell r="BS833">
            <v>0</v>
          </cell>
          <cell r="BT833">
            <v>0</v>
          </cell>
          <cell r="BU833">
            <v>0</v>
          </cell>
          <cell r="BV833">
            <v>0</v>
          </cell>
          <cell r="BW833">
            <v>0</v>
          </cell>
          <cell r="BX833">
            <v>0</v>
          </cell>
          <cell r="BY833">
            <v>0</v>
          </cell>
          <cell r="BZ833">
            <v>0</v>
          </cell>
          <cell r="CA833">
            <v>0</v>
          </cell>
          <cell r="CB833">
            <v>0</v>
          </cell>
          <cell r="CC833">
            <v>0</v>
          </cell>
          <cell r="CD833">
            <v>0</v>
          </cell>
          <cell r="CE833">
            <v>0</v>
          </cell>
          <cell r="CF833">
            <v>0</v>
          </cell>
          <cell r="CG833">
            <v>0</v>
          </cell>
          <cell r="CH833">
            <v>0</v>
          </cell>
          <cell r="CI833">
            <v>0</v>
          </cell>
          <cell r="CJ833">
            <v>0</v>
          </cell>
          <cell r="CK833">
            <v>0</v>
          </cell>
          <cell r="CL833">
            <v>0</v>
          </cell>
          <cell r="CM833">
            <v>0</v>
          </cell>
          <cell r="CN833">
            <v>0</v>
          </cell>
          <cell r="CO833">
            <v>0</v>
          </cell>
          <cell r="CP833">
            <v>0</v>
          </cell>
          <cell r="CQ833">
            <v>0</v>
          </cell>
          <cell r="CR833">
            <v>0</v>
          </cell>
          <cell r="CS833">
            <v>0</v>
          </cell>
          <cell r="CT833">
            <v>0</v>
          </cell>
          <cell r="CU833">
            <v>0</v>
          </cell>
          <cell r="CV833">
            <v>0</v>
          </cell>
          <cell r="CW833">
            <v>0</v>
          </cell>
          <cell r="CX833">
            <v>0</v>
          </cell>
          <cell r="CY833">
            <v>0</v>
          </cell>
          <cell r="CZ833">
            <v>0</v>
          </cell>
          <cell r="DA833">
            <v>0</v>
          </cell>
          <cell r="DB833">
            <v>0</v>
          </cell>
          <cell r="DC833">
            <v>0</v>
          </cell>
          <cell r="DD833">
            <v>0</v>
          </cell>
          <cell r="DE833">
            <v>0</v>
          </cell>
          <cell r="DF833">
            <v>0</v>
          </cell>
          <cell r="DG833">
            <v>0</v>
          </cell>
          <cell r="DH833">
            <v>0</v>
          </cell>
          <cell r="DI833">
            <v>0</v>
          </cell>
          <cell r="DJ833">
            <v>0</v>
          </cell>
          <cell r="DK833">
            <v>0</v>
          </cell>
          <cell r="DL833">
            <v>0</v>
          </cell>
          <cell r="DM833">
            <v>0</v>
          </cell>
          <cell r="DN833">
            <v>0</v>
          </cell>
          <cell r="DO833">
            <v>0</v>
          </cell>
          <cell r="DP833">
            <v>0</v>
          </cell>
          <cell r="DQ833">
            <v>0</v>
          </cell>
          <cell r="DR833">
            <v>0</v>
          </cell>
          <cell r="DS833">
            <v>0</v>
          </cell>
          <cell r="DT833">
            <v>0</v>
          </cell>
          <cell r="DU833">
            <v>0</v>
          </cell>
          <cell r="DV833">
            <v>0</v>
          </cell>
          <cell r="DW833">
            <v>0</v>
          </cell>
          <cell r="DX833">
            <v>0</v>
          </cell>
          <cell r="DY833">
            <v>0</v>
          </cell>
          <cell r="DZ833">
            <v>0</v>
          </cell>
          <cell r="EA833">
            <v>0</v>
          </cell>
          <cell r="EB833">
            <v>0</v>
          </cell>
          <cell r="EC833">
            <v>0</v>
          </cell>
          <cell r="ED833">
            <v>0</v>
          </cell>
        </row>
        <row r="834"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  <cell r="BM834">
            <v>0</v>
          </cell>
          <cell r="BN834">
            <v>0</v>
          </cell>
          <cell r="BO834">
            <v>0</v>
          </cell>
          <cell r="BP834">
            <v>0</v>
          </cell>
          <cell r="BQ834">
            <v>0</v>
          </cell>
          <cell r="BR834">
            <v>0</v>
          </cell>
          <cell r="BS834">
            <v>0</v>
          </cell>
          <cell r="BT834">
            <v>0</v>
          </cell>
          <cell r="BU834">
            <v>0</v>
          </cell>
          <cell r="BV834">
            <v>0</v>
          </cell>
          <cell r="BW834">
            <v>0</v>
          </cell>
          <cell r="BX834">
            <v>0</v>
          </cell>
          <cell r="BY834">
            <v>0</v>
          </cell>
          <cell r="BZ834">
            <v>0</v>
          </cell>
          <cell r="CA834">
            <v>0</v>
          </cell>
          <cell r="CB834">
            <v>0</v>
          </cell>
          <cell r="CC834">
            <v>0</v>
          </cell>
          <cell r="CD834">
            <v>0</v>
          </cell>
          <cell r="CE834">
            <v>0</v>
          </cell>
          <cell r="CF834">
            <v>0</v>
          </cell>
          <cell r="CG834">
            <v>0</v>
          </cell>
          <cell r="CH834">
            <v>0</v>
          </cell>
          <cell r="CI834">
            <v>0</v>
          </cell>
          <cell r="CJ834">
            <v>0</v>
          </cell>
          <cell r="CK834">
            <v>0</v>
          </cell>
          <cell r="CL834">
            <v>0</v>
          </cell>
          <cell r="CM834">
            <v>0</v>
          </cell>
          <cell r="CN834">
            <v>0</v>
          </cell>
          <cell r="CO834">
            <v>0</v>
          </cell>
          <cell r="CP834">
            <v>0</v>
          </cell>
          <cell r="CQ834">
            <v>0</v>
          </cell>
          <cell r="CR834">
            <v>0</v>
          </cell>
          <cell r="CS834">
            <v>0</v>
          </cell>
          <cell r="CT834">
            <v>0</v>
          </cell>
          <cell r="CU834">
            <v>0</v>
          </cell>
          <cell r="CV834">
            <v>0</v>
          </cell>
          <cell r="CW834">
            <v>0</v>
          </cell>
          <cell r="CX834">
            <v>0</v>
          </cell>
          <cell r="CY834">
            <v>0</v>
          </cell>
          <cell r="CZ834">
            <v>0</v>
          </cell>
          <cell r="DA834">
            <v>0</v>
          </cell>
          <cell r="DB834">
            <v>0</v>
          </cell>
          <cell r="DC834">
            <v>0</v>
          </cell>
          <cell r="DD834">
            <v>0</v>
          </cell>
          <cell r="DE834">
            <v>0</v>
          </cell>
          <cell r="DF834">
            <v>0</v>
          </cell>
          <cell r="DG834">
            <v>0</v>
          </cell>
          <cell r="DH834">
            <v>0</v>
          </cell>
          <cell r="DI834">
            <v>0</v>
          </cell>
          <cell r="DJ834">
            <v>0</v>
          </cell>
          <cell r="DK834">
            <v>0</v>
          </cell>
          <cell r="DL834">
            <v>0</v>
          </cell>
          <cell r="DM834">
            <v>0</v>
          </cell>
          <cell r="DN834">
            <v>0</v>
          </cell>
          <cell r="DO834">
            <v>0</v>
          </cell>
          <cell r="DP834">
            <v>0</v>
          </cell>
          <cell r="DQ834">
            <v>0</v>
          </cell>
          <cell r="DR834">
            <v>0</v>
          </cell>
          <cell r="DS834">
            <v>0</v>
          </cell>
          <cell r="DT834">
            <v>0</v>
          </cell>
          <cell r="DU834">
            <v>0</v>
          </cell>
          <cell r="DV834">
            <v>0</v>
          </cell>
          <cell r="DW834">
            <v>0</v>
          </cell>
          <cell r="DX834">
            <v>0</v>
          </cell>
          <cell r="DY834">
            <v>0</v>
          </cell>
          <cell r="DZ834">
            <v>0</v>
          </cell>
          <cell r="EA834">
            <v>0</v>
          </cell>
          <cell r="EB834">
            <v>0</v>
          </cell>
          <cell r="EC834">
            <v>0</v>
          </cell>
          <cell r="ED834">
            <v>0</v>
          </cell>
        </row>
        <row r="835"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  <cell r="BN835">
            <v>0</v>
          </cell>
          <cell r="BO835">
            <v>0</v>
          </cell>
          <cell r="BP835">
            <v>0</v>
          </cell>
          <cell r="BQ835">
            <v>0</v>
          </cell>
          <cell r="BR835">
            <v>0</v>
          </cell>
          <cell r="BS835">
            <v>0</v>
          </cell>
          <cell r="BT835">
            <v>0</v>
          </cell>
          <cell r="BU835">
            <v>0</v>
          </cell>
          <cell r="BV835">
            <v>0</v>
          </cell>
          <cell r="BW835">
            <v>0</v>
          </cell>
          <cell r="BX835">
            <v>0</v>
          </cell>
          <cell r="BY835">
            <v>0</v>
          </cell>
          <cell r="BZ835">
            <v>0</v>
          </cell>
          <cell r="CA835">
            <v>0</v>
          </cell>
          <cell r="CB835">
            <v>0</v>
          </cell>
          <cell r="CC835">
            <v>0</v>
          </cell>
          <cell r="CD835">
            <v>0</v>
          </cell>
          <cell r="CE835">
            <v>0</v>
          </cell>
          <cell r="CF835">
            <v>0</v>
          </cell>
          <cell r="CG835">
            <v>0</v>
          </cell>
          <cell r="CH835">
            <v>0</v>
          </cell>
          <cell r="CI835">
            <v>0</v>
          </cell>
          <cell r="CJ835">
            <v>0</v>
          </cell>
          <cell r="CK835">
            <v>0</v>
          </cell>
          <cell r="CL835">
            <v>0</v>
          </cell>
          <cell r="CM835">
            <v>0</v>
          </cell>
          <cell r="CN835">
            <v>0</v>
          </cell>
          <cell r="CO835">
            <v>0</v>
          </cell>
          <cell r="CP835">
            <v>0</v>
          </cell>
          <cell r="CQ835">
            <v>0</v>
          </cell>
          <cell r="CR835">
            <v>0</v>
          </cell>
          <cell r="CS835">
            <v>0</v>
          </cell>
          <cell r="CT835">
            <v>0</v>
          </cell>
          <cell r="CU835">
            <v>0</v>
          </cell>
          <cell r="CV835">
            <v>0</v>
          </cell>
          <cell r="CW835">
            <v>0</v>
          </cell>
          <cell r="CX835">
            <v>0</v>
          </cell>
          <cell r="CY835">
            <v>0</v>
          </cell>
          <cell r="CZ835">
            <v>0</v>
          </cell>
          <cell r="DA835">
            <v>0</v>
          </cell>
          <cell r="DB835">
            <v>0</v>
          </cell>
          <cell r="DC835">
            <v>0</v>
          </cell>
          <cell r="DD835">
            <v>0</v>
          </cell>
          <cell r="DE835">
            <v>0</v>
          </cell>
          <cell r="DF835">
            <v>0</v>
          </cell>
          <cell r="DG835">
            <v>0</v>
          </cell>
          <cell r="DH835">
            <v>0</v>
          </cell>
          <cell r="DI835">
            <v>0</v>
          </cell>
          <cell r="DJ835">
            <v>0</v>
          </cell>
          <cell r="DK835">
            <v>0</v>
          </cell>
          <cell r="DL835">
            <v>0</v>
          </cell>
          <cell r="DM835">
            <v>0</v>
          </cell>
          <cell r="DN835">
            <v>0</v>
          </cell>
          <cell r="DO835">
            <v>0</v>
          </cell>
          <cell r="DP835">
            <v>0</v>
          </cell>
          <cell r="DQ835">
            <v>0</v>
          </cell>
          <cell r="DR835">
            <v>0</v>
          </cell>
          <cell r="DS835">
            <v>0</v>
          </cell>
          <cell r="DT835">
            <v>0</v>
          </cell>
          <cell r="DU835">
            <v>0</v>
          </cell>
          <cell r="DV835">
            <v>0</v>
          </cell>
          <cell r="DW835">
            <v>0</v>
          </cell>
          <cell r="DX835">
            <v>0</v>
          </cell>
          <cell r="DY835">
            <v>0</v>
          </cell>
          <cell r="DZ835">
            <v>0</v>
          </cell>
          <cell r="EA835">
            <v>0</v>
          </cell>
          <cell r="EB835">
            <v>0</v>
          </cell>
          <cell r="EC835">
            <v>0</v>
          </cell>
          <cell r="ED835">
            <v>0</v>
          </cell>
        </row>
        <row r="836"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0</v>
          </cell>
          <cell r="BL836">
            <v>0</v>
          </cell>
          <cell r="BM836">
            <v>0</v>
          </cell>
          <cell r="BN836">
            <v>0</v>
          </cell>
          <cell r="BO836">
            <v>0</v>
          </cell>
          <cell r="BP836">
            <v>0</v>
          </cell>
          <cell r="BQ836">
            <v>0</v>
          </cell>
          <cell r="BR836">
            <v>0</v>
          </cell>
          <cell r="BS836">
            <v>0</v>
          </cell>
          <cell r="BT836">
            <v>0</v>
          </cell>
          <cell r="BU836">
            <v>0</v>
          </cell>
          <cell r="BV836">
            <v>0</v>
          </cell>
          <cell r="BW836">
            <v>0</v>
          </cell>
          <cell r="BX836">
            <v>0</v>
          </cell>
          <cell r="BY836">
            <v>0</v>
          </cell>
          <cell r="BZ836">
            <v>0</v>
          </cell>
          <cell r="CA836">
            <v>0</v>
          </cell>
          <cell r="CB836">
            <v>0</v>
          </cell>
          <cell r="CC836">
            <v>0</v>
          </cell>
          <cell r="CD836">
            <v>0</v>
          </cell>
          <cell r="CE836">
            <v>0</v>
          </cell>
          <cell r="CF836">
            <v>0</v>
          </cell>
          <cell r="CG836">
            <v>0</v>
          </cell>
          <cell r="CH836">
            <v>0</v>
          </cell>
          <cell r="CI836">
            <v>0</v>
          </cell>
          <cell r="CJ836">
            <v>0</v>
          </cell>
          <cell r="CK836">
            <v>0</v>
          </cell>
          <cell r="CL836">
            <v>0</v>
          </cell>
          <cell r="CM836">
            <v>0</v>
          </cell>
          <cell r="CN836">
            <v>0</v>
          </cell>
          <cell r="CO836">
            <v>0</v>
          </cell>
          <cell r="CP836">
            <v>0</v>
          </cell>
          <cell r="CQ836">
            <v>0</v>
          </cell>
          <cell r="CR836">
            <v>0</v>
          </cell>
          <cell r="CS836">
            <v>0</v>
          </cell>
          <cell r="CT836">
            <v>0</v>
          </cell>
          <cell r="CU836">
            <v>0</v>
          </cell>
          <cell r="CV836">
            <v>0</v>
          </cell>
          <cell r="CW836">
            <v>0</v>
          </cell>
          <cell r="CX836">
            <v>0</v>
          </cell>
          <cell r="CY836">
            <v>0</v>
          </cell>
          <cell r="CZ836">
            <v>0</v>
          </cell>
          <cell r="DA836">
            <v>0</v>
          </cell>
          <cell r="DB836">
            <v>0</v>
          </cell>
          <cell r="DC836">
            <v>0</v>
          </cell>
          <cell r="DD836">
            <v>0</v>
          </cell>
          <cell r="DE836">
            <v>0</v>
          </cell>
          <cell r="DF836">
            <v>0</v>
          </cell>
          <cell r="DG836">
            <v>0</v>
          </cell>
          <cell r="DH836">
            <v>0</v>
          </cell>
          <cell r="DI836">
            <v>0</v>
          </cell>
          <cell r="DJ836">
            <v>0</v>
          </cell>
          <cell r="DK836">
            <v>0</v>
          </cell>
          <cell r="DL836">
            <v>0</v>
          </cell>
          <cell r="DM836">
            <v>0</v>
          </cell>
          <cell r="DN836">
            <v>0</v>
          </cell>
          <cell r="DO836">
            <v>0</v>
          </cell>
          <cell r="DP836">
            <v>0</v>
          </cell>
          <cell r="DQ836">
            <v>0</v>
          </cell>
          <cell r="DR836">
            <v>0</v>
          </cell>
          <cell r="DS836">
            <v>0</v>
          </cell>
          <cell r="DT836">
            <v>0</v>
          </cell>
          <cell r="DU836">
            <v>0</v>
          </cell>
          <cell r="DV836">
            <v>0</v>
          </cell>
          <cell r="DW836">
            <v>0</v>
          </cell>
          <cell r="DX836">
            <v>0</v>
          </cell>
          <cell r="DY836">
            <v>0</v>
          </cell>
          <cell r="DZ836">
            <v>0</v>
          </cell>
          <cell r="EA836">
            <v>0</v>
          </cell>
          <cell r="EB836">
            <v>0</v>
          </cell>
          <cell r="EC836">
            <v>0</v>
          </cell>
          <cell r="ED836">
            <v>0</v>
          </cell>
        </row>
        <row r="837"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0</v>
          </cell>
          <cell r="BI837">
            <v>0</v>
          </cell>
          <cell r="BJ837">
            <v>0</v>
          </cell>
          <cell r="BK837">
            <v>0</v>
          </cell>
          <cell r="BL837">
            <v>0</v>
          </cell>
          <cell r="BM837">
            <v>0</v>
          </cell>
          <cell r="BN837">
            <v>0</v>
          </cell>
          <cell r="BO837">
            <v>0</v>
          </cell>
          <cell r="BP837">
            <v>0</v>
          </cell>
          <cell r="BQ837">
            <v>0</v>
          </cell>
          <cell r="BR837">
            <v>0</v>
          </cell>
          <cell r="BS837">
            <v>0</v>
          </cell>
          <cell r="BT837">
            <v>0</v>
          </cell>
          <cell r="BU837">
            <v>0</v>
          </cell>
          <cell r="BV837">
            <v>0</v>
          </cell>
          <cell r="BW837">
            <v>0</v>
          </cell>
          <cell r="BX837">
            <v>0</v>
          </cell>
          <cell r="BY837">
            <v>0</v>
          </cell>
          <cell r="BZ837">
            <v>0</v>
          </cell>
          <cell r="CA837">
            <v>0</v>
          </cell>
          <cell r="CB837">
            <v>0</v>
          </cell>
          <cell r="CC837">
            <v>0</v>
          </cell>
          <cell r="CD837">
            <v>0</v>
          </cell>
          <cell r="CE837">
            <v>0</v>
          </cell>
          <cell r="CF837">
            <v>0</v>
          </cell>
          <cell r="CG837">
            <v>0</v>
          </cell>
          <cell r="CH837">
            <v>0</v>
          </cell>
          <cell r="CI837">
            <v>0</v>
          </cell>
          <cell r="CJ837">
            <v>0</v>
          </cell>
          <cell r="CK837">
            <v>0</v>
          </cell>
          <cell r="CL837">
            <v>0</v>
          </cell>
          <cell r="CM837">
            <v>0</v>
          </cell>
          <cell r="CN837">
            <v>0</v>
          </cell>
          <cell r="CO837">
            <v>0</v>
          </cell>
          <cell r="CP837">
            <v>0</v>
          </cell>
          <cell r="CQ837">
            <v>0</v>
          </cell>
          <cell r="CR837">
            <v>0</v>
          </cell>
          <cell r="CS837">
            <v>0</v>
          </cell>
          <cell r="CT837">
            <v>0</v>
          </cell>
          <cell r="CU837">
            <v>0</v>
          </cell>
          <cell r="CV837">
            <v>0</v>
          </cell>
          <cell r="CW837">
            <v>0</v>
          </cell>
          <cell r="CX837">
            <v>0</v>
          </cell>
          <cell r="CY837">
            <v>0</v>
          </cell>
          <cell r="CZ837">
            <v>0</v>
          </cell>
          <cell r="DA837">
            <v>0</v>
          </cell>
          <cell r="DB837">
            <v>0</v>
          </cell>
          <cell r="DC837">
            <v>0</v>
          </cell>
          <cell r="DD837">
            <v>0</v>
          </cell>
          <cell r="DE837">
            <v>0</v>
          </cell>
          <cell r="DF837">
            <v>0</v>
          </cell>
          <cell r="DG837">
            <v>0</v>
          </cell>
          <cell r="DH837">
            <v>0</v>
          </cell>
          <cell r="DI837">
            <v>0</v>
          </cell>
          <cell r="DJ837">
            <v>0</v>
          </cell>
          <cell r="DK837">
            <v>0</v>
          </cell>
          <cell r="DL837">
            <v>0</v>
          </cell>
          <cell r="DM837">
            <v>0</v>
          </cell>
          <cell r="DN837">
            <v>0</v>
          </cell>
          <cell r="DO837">
            <v>0</v>
          </cell>
          <cell r="DP837">
            <v>0</v>
          </cell>
          <cell r="DQ837">
            <v>0</v>
          </cell>
          <cell r="DR837">
            <v>0</v>
          </cell>
          <cell r="DS837">
            <v>0</v>
          </cell>
          <cell r="DT837">
            <v>0</v>
          </cell>
          <cell r="DU837">
            <v>0</v>
          </cell>
          <cell r="DV837">
            <v>0</v>
          </cell>
          <cell r="DW837">
            <v>0</v>
          </cell>
          <cell r="DX837">
            <v>0</v>
          </cell>
          <cell r="DY837">
            <v>0</v>
          </cell>
          <cell r="DZ837">
            <v>0</v>
          </cell>
          <cell r="EA837">
            <v>0</v>
          </cell>
          <cell r="EB837">
            <v>0</v>
          </cell>
          <cell r="EC837">
            <v>0</v>
          </cell>
          <cell r="ED837">
            <v>0</v>
          </cell>
        </row>
        <row r="848"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0</v>
          </cell>
          <cell r="BD848">
            <v>0</v>
          </cell>
          <cell r="BE848">
            <v>0</v>
          </cell>
          <cell r="BF848">
            <v>0</v>
          </cell>
          <cell r="BG848">
            <v>0</v>
          </cell>
          <cell r="BH848">
            <v>0</v>
          </cell>
          <cell r="BI848">
            <v>0</v>
          </cell>
          <cell r="BJ848">
            <v>0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  <cell r="BR848">
            <v>0</v>
          </cell>
          <cell r="BS848">
            <v>0</v>
          </cell>
          <cell r="BT848">
            <v>0</v>
          </cell>
          <cell r="BU848">
            <v>0</v>
          </cell>
          <cell r="BV848">
            <v>0</v>
          </cell>
          <cell r="BW848">
            <v>0</v>
          </cell>
          <cell r="BX848">
            <v>0</v>
          </cell>
          <cell r="BY848">
            <v>0</v>
          </cell>
          <cell r="BZ848">
            <v>0</v>
          </cell>
          <cell r="CA848">
            <v>0</v>
          </cell>
          <cell r="CB848">
            <v>0</v>
          </cell>
          <cell r="CC848">
            <v>0</v>
          </cell>
          <cell r="CD848">
            <v>0</v>
          </cell>
          <cell r="CE848">
            <v>0</v>
          </cell>
          <cell r="CF848">
            <v>0</v>
          </cell>
          <cell r="CG848">
            <v>0</v>
          </cell>
          <cell r="CH848">
            <v>0</v>
          </cell>
          <cell r="CI848">
            <v>0</v>
          </cell>
          <cell r="CJ848">
            <v>0</v>
          </cell>
          <cell r="CK848">
            <v>0</v>
          </cell>
          <cell r="CL848">
            <v>0</v>
          </cell>
          <cell r="CM848">
            <v>0</v>
          </cell>
          <cell r="CN848">
            <v>0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0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0</v>
          </cell>
          <cell r="CZ848">
            <v>0</v>
          </cell>
          <cell r="DA848">
            <v>0</v>
          </cell>
          <cell r="DB848">
            <v>0</v>
          </cell>
          <cell r="DC848">
            <v>0</v>
          </cell>
          <cell r="DD848">
            <v>0</v>
          </cell>
          <cell r="DE848">
            <v>0</v>
          </cell>
          <cell r="DF848">
            <v>0</v>
          </cell>
          <cell r="DG848">
            <v>0</v>
          </cell>
          <cell r="DH848">
            <v>0</v>
          </cell>
          <cell r="DI848">
            <v>0</v>
          </cell>
          <cell r="DJ848">
            <v>0</v>
          </cell>
          <cell r="DK848">
            <v>0</v>
          </cell>
          <cell r="DL848">
            <v>0</v>
          </cell>
          <cell r="DM848">
            <v>0</v>
          </cell>
          <cell r="DN848">
            <v>0</v>
          </cell>
          <cell r="DO848">
            <v>0</v>
          </cell>
          <cell r="DP848">
            <v>0</v>
          </cell>
          <cell r="DQ848">
            <v>0</v>
          </cell>
          <cell r="DR848">
            <v>0</v>
          </cell>
          <cell r="DS848">
            <v>0</v>
          </cell>
          <cell r="DT848">
            <v>0</v>
          </cell>
          <cell r="DU848">
            <v>0</v>
          </cell>
          <cell r="DV848">
            <v>0</v>
          </cell>
          <cell r="DW848">
            <v>0</v>
          </cell>
          <cell r="DX848">
            <v>0</v>
          </cell>
          <cell r="DY848">
            <v>0</v>
          </cell>
          <cell r="DZ848">
            <v>0</v>
          </cell>
          <cell r="EA848">
            <v>0</v>
          </cell>
          <cell r="EB848">
            <v>0</v>
          </cell>
          <cell r="EC848">
            <v>0</v>
          </cell>
          <cell r="ED848">
            <v>0</v>
          </cell>
        </row>
        <row r="849"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0</v>
          </cell>
          <cell r="BD849">
            <v>0</v>
          </cell>
          <cell r="BE849">
            <v>0</v>
          </cell>
          <cell r="BF849">
            <v>0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0</v>
          </cell>
          <cell r="BN849">
            <v>0</v>
          </cell>
          <cell r="BO849">
            <v>0</v>
          </cell>
          <cell r="BP849">
            <v>0</v>
          </cell>
          <cell r="BQ849">
            <v>0</v>
          </cell>
          <cell r="BR849">
            <v>0</v>
          </cell>
          <cell r="BS849">
            <v>0</v>
          </cell>
          <cell r="BT849">
            <v>0</v>
          </cell>
          <cell r="BU849">
            <v>0</v>
          </cell>
          <cell r="BV849">
            <v>0</v>
          </cell>
          <cell r="BW849">
            <v>0</v>
          </cell>
          <cell r="BX849">
            <v>0</v>
          </cell>
          <cell r="BY849">
            <v>0</v>
          </cell>
          <cell r="BZ849">
            <v>0</v>
          </cell>
          <cell r="CA849">
            <v>0</v>
          </cell>
          <cell r="CB849">
            <v>0</v>
          </cell>
          <cell r="CC849">
            <v>0</v>
          </cell>
          <cell r="CD849">
            <v>0</v>
          </cell>
          <cell r="CE849">
            <v>0</v>
          </cell>
          <cell r="CF849">
            <v>0</v>
          </cell>
          <cell r="CG849">
            <v>0</v>
          </cell>
          <cell r="CH849">
            <v>0</v>
          </cell>
          <cell r="CI849">
            <v>0</v>
          </cell>
          <cell r="CJ849">
            <v>0</v>
          </cell>
          <cell r="CK849">
            <v>0</v>
          </cell>
          <cell r="CL849">
            <v>0</v>
          </cell>
          <cell r="CM849">
            <v>0</v>
          </cell>
          <cell r="CN849">
            <v>0</v>
          </cell>
          <cell r="CO849">
            <v>0</v>
          </cell>
          <cell r="CP849">
            <v>0</v>
          </cell>
          <cell r="CQ849">
            <v>0</v>
          </cell>
          <cell r="CR849">
            <v>0</v>
          </cell>
          <cell r="CS849">
            <v>0</v>
          </cell>
          <cell r="CT849">
            <v>0</v>
          </cell>
          <cell r="CU849">
            <v>0</v>
          </cell>
          <cell r="CV849">
            <v>0</v>
          </cell>
          <cell r="CW849">
            <v>0</v>
          </cell>
          <cell r="CX849">
            <v>0</v>
          </cell>
          <cell r="CY849">
            <v>0</v>
          </cell>
          <cell r="CZ849">
            <v>0</v>
          </cell>
          <cell r="DA849">
            <v>0</v>
          </cell>
          <cell r="DB849">
            <v>0</v>
          </cell>
          <cell r="DC849">
            <v>0</v>
          </cell>
          <cell r="DD849">
            <v>0</v>
          </cell>
          <cell r="DE849">
            <v>0</v>
          </cell>
          <cell r="DF849">
            <v>0</v>
          </cell>
          <cell r="DG849">
            <v>0</v>
          </cell>
          <cell r="DH849">
            <v>0</v>
          </cell>
          <cell r="DI849">
            <v>0</v>
          </cell>
          <cell r="DJ849">
            <v>0</v>
          </cell>
          <cell r="DK849">
            <v>0</v>
          </cell>
          <cell r="DL849">
            <v>0</v>
          </cell>
          <cell r="DM849">
            <v>0</v>
          </cell>
          <cell r="DN849">
            <v>0</v>
          </cell>
          <cell r="DO849">
            <v>0</v>
          </cell>
          <cell r="DP849">
            <v>0</v>
          </cell>
          <cell r="DQ849">
            <v>0</v>
          </cell>
          <cell r="DR849">
            <v>0</v>
          </cell>
          <cell r="DS849">
            <v>0</v>
          </cell>
          <cell r="DT849">
            <v>0</v>
          </cell>
          <cell r="DU849">
            <v>0</v>
          </cell>
          <cell r="DV849">
            <v>0</v>
          </cell>
          <cell r="DW849">
            <v>0</v>
          </cell>
          <cell r="DX849">
            <v>0</v>
          </cell>
          <cell r="DY849">
            <v>0</v>
          </cell>
          <cell r="DZ849">
            <v>0</v>
          </cell>
          <cell r="EA849">
            <v>0</v>
          </cell>
          <cell r="EB849">
            <v>0</v>
          </cell>
          <cell r="EC849">
            <v>0</v>
          </cell>
          <cell r="ED849">
            <v>0</v>
          </cell>
        </row>
        <row r="850"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0</v>
          </cell>
          <cell r="BD850">
            <v>0</v>
          </cell>
          <cell r="BE850">
            <v>0</v>
          </cell>
          <cell r="BF850">
            <v>0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0</v>
          </cell>
          <cell r="BM850">
            <v>0</v>
          </cell>
          <cell r="BN850">
            <v>0</v>
          </cell>
          <cell r="BO850">
            <v>0</v>
          </cell>
          <cell r="BP850">
            <v>0</v>
          </cell>
          <cell r="BQ850">
            <v>0</v>
          </cell>
          <cell r="BR850">
            <v>0</v>
          </cell>
          <cell r="BS850">
            <v>0</v>
          </cell>
          <cell r="BT850">
            <v>0</v>
          </cell>
          <cell r="BU850">
            <v>0</v>
          </cell>
          <cell r="BV850">
            <v>0</v>
          </cell>
          <cell r="BW850">
            <v>0</v>
          </cell>
          <cell r="BX850">
            <v>0</v>
          </cell>
          <cell r="BY850">
            <v>0</v>
          </cell>
          <cell r="BZ850">
            <v>0</v>
          </cell>
          <cell r="CA850">
            <v>0</v>
          </cell>
          <cell r="CB850">
            <v>0</v>
          </cell>
          <cell r="CC850">
            <v>0</v>
          </cell>
          <cell r="CD850">
            <v>0</v>
          </cell>
          <cell r="CE850">
            <v>0</v>
          </cell>
          <cell r="CF850">
            <v>0</v>
          </cell>
          <cell r="CG850">
            <v>0</v>
          </cell>
          <cell r="CH850">
            <v>0</v>
          </cell>
          <cell r="CI850">
            <v>0</v>
          </cell>
          <cell r="CJ850">
            <v>0</v>
          </cell>
          <cell r="CK850">
            <v>0</v>
          </cell>
          <cell r="CL850">
            <v>0</v>
          </cell>
          <cell r="CM850">
            <v>0</v>
          </cell>
          <cell r="CN850">
            <v>0</v>
          </cell>
          <cell r="CO850">
            <v>0</v>
          </cell>
          <cell r="CP850">
            <v>0</v>
          </cell>
          <cell r="CQ850">
            <v>0</v>
          </cell>
          <cell r="CR850">
            <v>0</v>
          </cell>
          <cell r="CS850">
            <v>0</v>
          </cell>
          <cell r="CT850">
            <v>0</v>
          </cell>
          <cell r="CU850">
            <v>0</v>
          </cell>
          <cell r="CV850">
            <v>0</v>
          </cell>
          <cell r="CW850">
            <v>0</v>
          </cell>
          <cell r="CX850">
            <v>0</v>
          </cell>
          <cell r="CY850">
            <v>0</v>
          </cell>
          <cell r="CZ850">
            <v>0</v>
          </cell>
          <cell r="DA850">
            <v>0</v>
          </cell>
          <cell r="DB850">
            <v>0</v>
          </cell>
          <cell r="DC850">
            <v>0</v>
          </cell>
          <cell r="DD850">
            <v>0</v>
          </cell>
          <cell r="DE850">
            <v>0</v>
          </cell>
          <cell r="DF850">
            <v>0</v>
          </cell>
          <cell r="DG850">
            <v>0</v>
          </cell>
          <cell r="DH850">
            <v>0</v>
          </cell>
          <cell r="DI850">
            <v>0</v>
          </cell>
          <cell r="DJ850">
            <v>0</v>
          </cell>
          <cell r="DK850">
            <v>0</v>
          </cell>
          <cell r="DL850">
            <v>0</v>
          </cell>
          <cell r="DM850">
            <v>0</v>
          </cell>
          <cell r="DN850">
            <v>0</v>
          </cell>
          <cell r="DO850">
            <v>0</v>
          </cell>
          <cell r="DP850">
            <v>0</v>
          </cell>
          <cell r="DQ850">
            <v>0</v>
          </cell>
          <cell r="DR850">
            <v>0</v>
          </cell>
          <cell r="DS850">
            <v>0</v>
          </cell>
          <cell r="DT850">
            <v>0</v>
          </cell>
          <cell r="DU850">
            <v>0</v>
          </cell>
          <cell r="DV850">
            <v>0</v>
          </cell>
          <cell r="DW850">
            <v>0</v>
          </cell>
          <cell r="DX850">
            <v>0</v>
          </cell>
          <cell r="DY850">
            <v>0</v>
          </cell>
          <cell r="DZ850">
            <v>0</v>
          </cell>
          <cell r="EA850">
            <v>0</v>
          </cell>
          <cell r="EB850">
            <v>0</v>
          </cell>
          <cell r="EC850">
            <v>0</v>
          </cell>
          <cell r="ED850">
            <v>0</v>
          </cell>
        </row>
        <row r="851"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0</v>
          </cell>
          <cell r="BE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0</v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  <cell r="BW851">
            <v>0</v>
          </cell>
          <cell r="BX851">
            <v>0</v>
          </cell>
          <cell r="BY851">
            <v>0</v>
          </cell>
          <cell r="BZ851">
            <v>0</v>
          </cell>
          <cell r="CA851">
            <v>0</v>
          </cell>
          <cell r="CB851">
            <v>0</v>
          </cell>
          <cell r="CC851">
            <v>0</v>
          </cell>
          <cell r="CD851">
            <v>0</v>
          </cell>
          <cell r="CE851">
            <v>0</v>
          </cell>
          <cell r="CF851">
            <v>0</v>
          </cell>
          <cell r="CG851">
            <v>0</v>
          </cell>
          <cell r="CH851">
            <v>0</v>
          </cell>
          <cell r="CI851">
            <v>0</v>
          </cell>
          <cell r="CJ851">
            <v>0</v>
          </cell>
          <cell r="CK851">
            <v>0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0</v>
          </cell>
          <cell r="CQ851">
            <v>0</v>
          </cell>
          <cell r="CR851">
            <v>0</v>
          </cell>
          <cell r="CS851">
            <v>0</v>
          </cell>
          <cell r="CT851">
            <v>0</v>
          </cell>
          <cell r="CU851">
            <v>0</v>
          </cell>
          <cell r="CV851">
            <v>0</v>
          </cell>
          <cell r="CW851">
            <v>0</v>
          </cell>
          <cell r="CX851">
            <v>0</v>
          </cell>
          <cell r="CY851">
            <v>0</v>
          </cell>
          <cell r="CZ851">
            <v>0</v>
          </cell>
          <cell r="DA851">
            <v>0</v>
          </cell>
          <cell r="DB851">
            <v>0</v>
          </cell>
          <cell r="DC851">
            <v>0</v>
          </cell>
          <cell r="DD851">
            <v>0</v>
          </cell>
          <cell r="DE851">
            <v>0</v>
          </cell>
          <cell r="DF851">
            <v>0</v>
          </cell>
          <cell r="DG851">
            <v>0</v>
          </cell>
          <cell r="DH851">
            <v>0</v>
          </cell>
          <cell r="DI851">
            <v>0</v>
          </cell>
          <cell r="DJ851">
            <v>0</v>
          </cell>
          <cell r="DK851">
            <v>0</v>
          </cell>
          <cell r="DL851">
            <v>0</v>
          </cell>
          <cell r="DM851">
            <v>0</v>
          </cell>
          <cell r="DN851">
            <v>0</v>
          </cell>
          <cell r="DO851">
            <v>0</v>
          </cell>
          <cell r="DP851">
            <v>0</v>
          </cell>
          <cell r="DQ851">
            <v>0</v>
          </cell>
          <cell r="DR851">
            <v>0</v>
          </cell>
          <cell r="DS851">
            <v>0</v>
          </cell>
          <cell r="DT851">
            <v>0</v>
          </cell>
          <cell r="DU851">
            <v>0</v>
          </cell>
          <cell r="DV851">
            <v>0</v>
          </cell>
          <cell r="DW851">
            <v>0</v>
          </cell>
          <cell r="DX851">
            <v>0</v>
          </cell>
          <cell r="DY851">
            <v>0</v>
          </cell>
          <cell r="DZ851">
            <v>0</v>
          </cell>
          <cell r="EA851">
            <v>0</v>
          </cell>
          <cell r="EB851">
            <v>0</v>
          </cell>
          <cell r="EC851">
            <v>0</v>
          </cell>
          <cell r="ED851">
            <v>0</v>
          </cell>
        </row>
        <row r="852"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0</v>
          </cell>
          <cell r="AX852">
            <v>0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0</v>
          </cell>
          <cell r="BD852">
            <v>0</v>
          </cell>
          <cell r="BE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0</v>
          </cell>
          <cell r="BM852">
            <v>0</v>
          </cell>
          <cell r="BN852">
            <v>0</v>
          </cell>
          <cell r="BO852">
            <v>0</v>
          </cell>
          <cell r="BP852">
            <v>0</v>
          </cell>
          <cell r="BQ852">
            <v>0</v>
          </cell>
          <cell r="BR852">
            <v>0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  <cell r="BW852">
            <v>0</v>
          </cell>
          <cell r="BX852">
            <v>0</v>
          </cell>
          <cell r="BY852">
            <v>0</v>
          </cell>
          <cell r="BZ852">
            <v>0</v>
          </cell>
          <cell r="CA852">
            <v>0</v>
          </cell>
          <cell r="CB852">
            <v>0</v>
          </cell>
          <cell r="CC852">
            <v>0</v>
          </cell>
          <cell r="CD852">
            <v>0</v>
          </cell>
          <cell r="CE852">
            <v>0</v>
          </cell>
          <cell r="CF852">
            <v>0</v>
          </cell>
          <cell r="CG852">
            <v>0</v>
          </cell>
          <cell r="CH852">
            <v>0</v>
          </cell>
          <cell r="CI852">
            <v>0</v>
          </cell>
          <cell r="CJ852">
            <v>0</v>
          </cell>
          <cell r="CK852">
            <v>0</v>
          </cell>
          <cell r="CL852">
            <v>0</v>
          </cell>
          <cell r="CM852">
            <v>0</v>
          </cell>
          <cell r="CN852">
            <v>0</v>
          </cell>
          <cell r="CO852">
            <v>0</v>
          </cell>
          <cell r="CP852">
            <v>0</v>
          </cell>
          <cell r="CQ852">
            <v>0</v>
          </cell>
          <cell r="CR852">
            <v>0</v>
          </cell>
          <cell r="CS852">
            <v>0</v>
          </cell>
          <cell r="CT852">
            <v>0</v>
          </cell>
          <cell r="CU852">
            <v>0</v>
          </cell>
          <cell r="CV852">
            <v>0</v>
          </cell>
          <cell r="CW852">
            <v>0</v>
          </cell>
          <cell r="CX852">
            <v>0</v>
          </cell>
          <cell r="CY852">
            <v>0</v>
          </cell>
          <cell r="CZ852">
            <v>0</v>
          </cell>
          <cell r="DA852">
            <v>0</v>
          </cell>
          <cell r="DB852">
            <v>0</v>
          </cell>
          <cell r="DC852">
            <v>0</v>
          </cell>
          <cell r="DD852">
            <v>0</v>
          </cell>
          <cell r="DE852">
            <v>0</v>
          </cell>
          <cell r="DF852">
            <v>0</v>
          </cell>
          <cell r="DG852">
            <v>0</v>
          </cell>
          <cell r="DH852">
            <v>0</v>
          </cell>
          <cell r="DI852">
            <v>0</v>
          </cell>
          <cell r="DJ852">
            <v>0</v>
          </cell>
          <cell r="DK852">
            <v>0</v>
          </cell>
          <cell r="DL852">
            <v>0</v>
          </cell>
          <cell r="DM852">
            <v>0</v>
          </cell>
          <cell r="DN852">
            <v>0</v>
          </cell>
          <cell r="DO852">
            <v>0</v>
          </cell>
          <cell r="DP852">
            <v>0</v>
          </cell>
          <cell r="DQ852">
            <v>0</v>
          </cell>
          <cell r="DR852">
            <v>0</v>
          </cell>
          <cell r="DS852">
            <v>0</v>
          </cell>
          <cell r="DT852">
            <v>0</v>
          </cell>
          <cell r="DU852">
            <v>0</v>
          </cell>
          <cell r="DV852">
            <v>0</v>
          </cell>
          <cell r="DW852">
            <v>0</v>
          </cell>
          <cell r="DX852">
            <v>0</v>
          </cell>
          <cell r="DY852">
            <v>0</v>
          </cell>
          <cell r="DZ852">
            <v>0</v>
          </cell>
          <cell r="EA852">
            <v>0</v>
          </cell>
          <cell r="EB852">
            <v>0</v>
          </cell>
          <cell r="EC852">
            <v>0</v>
          </cell>
          <cell r="ED852">
            <v>0</v>
          </cell>
        </row>
        <row r="853"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0</v>
          </cell>
          <cell r="BQ853">
            <v>0</v>
          </cell>
          <cell r="BR853">
            <v>0</v>
          </cell>
          <cell r="BS853">
            <v>0</v>
          </cell>
          <cell r="BT853">
            <v>0</v>
          </cell>
          <cell r="BU853">
            <v>0</v>
          </cell>
          <cell r="BV853">
            <v>0</v>
          </cell>
          <cell r="BW853">
            <v>0</v>
          </cell>
          <cell r="BX853">
            <v>0</v>
          </cell>
          <cell r="BY853">
            <v>0</v>
          </cell>
          <cell r="BZ853">
            <v>0</v>
          </cell>
          <cell r="CA853">
            <v>0</v>
          </cell>
          <cell r="CB853">
            <v>0</v>
          </cell>
          <cell r="CC853">
            <v>0</v>
          </cell>
          <cell r="CD853">
            <v>0</v>
          </cell>
          <cell r="CE853">
            <v>0</v>
          </cell>
          <cell r="CF853">
            <v>0</v>
          </cell>
          <cell r="CG853">
            <v>0</v>
          </cell>
          <cell r="CH853">
            <v>0</v>
          </cell>
          <cell r="CI853">
            <v>0</v>
          </cell>
          <cell r="CJ853">
            <v>0</v>
          </cell>
          <cell r="CK853">
            <v>0</v>
          </cell>
          <cell r="CL853">
            <v>0</v>
          </cell>
          <cell r="CM853">
            <v>0</v>
          </cell>
          <cell r="CN853">
            <v>0</v>
          </cell>
          <cell r="CO853">
            <v>0</v>
          </cell>
          <cell r="CP853">
            <v>0</v>
          </cell>
          <cell r="CQ853">
            <v>0</v>
          </cell>
          <cell r="CR853">
            <v>0</v>
          </cell>
          <cell r="CS853">
            <v>0</v>
          </cell>
          <cell r="CT853">
            <v>0</v>
          </cell>
          <cell r="CU853">
            <v>0</v>
          </cell>
          <cell r="CV853">
            <v>0</v>
          </cell>
          <cell r="CW853">
            <v>0</v>
          </cell>
          <cell r="CX853">
            <v>0</v>
          </cell>
          <cell r="CY853">
            <v>0</v>
          </cell>
          <cell r="CZ853">
            <v>0</v>
          </cell>
          <cell r="DA853">
            <v>0</v>
          </cell>
          <cell r="DB853">
            <v>0</v>
          </cell>
          <cell r="DC853">
            <v>0</v>
          </cell>
          <cell r="DD853">
            <v>0</v>
          </cell>
          <cell r="DE853">
            <v>0</v>
          </cell>
          <cell r="DF853">
            <v>0</v>
          </cell>
          <cell r="DG853">
            <v>0</v>
          </cell>
          <cell r="DH853">
            <v>0</v>
          </cell>
          <cell r="DI853">
            <v>0</v>
          </cell>
          <cell r="DJ853">
            <v>0</v>
          </cell>
          <cell r="DK853">
            <v>0</v>
          </cell>
          <cell r="DL853">
            <v>0</v>
          </cell>
          <cell r="DM853">
            <v>0</v>
          </cell>
          <cell r="DN853">
            <v>0</v>
          </cell>
          <cell r="DO853">
            <v>0</v>
          </cell>
          <cell r="DP853">
            <v>0</v>
          </cell>
          <cell r="DQ853">
            <v>0</v>
          </cell>
          <cell r="DR853">
            <v>0</v>
          </cell>
          <cell r="DS853">
            <v>0</v>
          </cell>
          <cell r="DT853">
            <v>0</v>
          </cell>
          <cell r="DU853">
            <v>0</v>
          </cell>
          <cell r="DV853">
            <v>0</v>
          </cell>
          <cell r="DW853">
            <v>0</v>
          </cell>
          <cell r="DX853">
            <v>0</v>
          </cell>
          <cell r="DY853">
            <v>0</v>
          </cell>
          <cell r="DZ853">
            <v>0</v>
          </cell>
          <cell r="EA853">
            <v>0</v>
          </cell>
          <cell r="EB853">
            <v>0</v>
          </cell>
          <cell r="EC853">
            <v>0</v>
          </cell>
          <cell r="ED853">
            <v>0</v>
          </cell>
        </row>
        <row r="854"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0</v>
          </cell>
          <cell r="AX854">
            <v>0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0</v>
          </cell>
          <cell r="BD854">
            <v>0</v>
          </cell>
          <cell r="BE854">
            <v>0</v>
          </cell>
          <cell r="BF854">
            <v>0</v>
          </cell>
          <cell r="BG854">
            <v>0</v>
          </cell>
          <cell r="BH854">
            <v>0</v>
          </cell>
          <cell r="BI854">
            <v>0</v>
          </cell>
          <cell r="BJ854">
            <v>0</v>
          </cell>
          <cell r="BK854">
            <v>0</v>
          </cell>
          <cell r="BL854">
            <v>0</v>
          </cell>
          <cell r="BM854">
            <v>0</v>
          </cell>
          <cell r="BN854">
            <v>0</v>
          </cell>
          <cell r="BO854">
            <v>0</v>
          </cell>
          <cell r="BP854">
            <v>0</v>
          </cell>
          <cell r="BQ854">
            <v>0</v>
          </cell>
          <cell r="BR854">
            <v>0</v>
          </cell>
          <cell r="BS854">
            <v>0</v>
          </cell>
          <cell r="BT854">
            <v>0</v>
          </cell>
          <cell r="BU854">
            <v>0</v>
          </cell>
          <cell r="BV854">
            <v>0</v>
          </cell>
          <cell r="BW854">
            <v>0</v>
          </cell>
          <cell r="BX854">
            <v>0</v>
          </cell>
          <cell r="BY854">
            <v>0</v>
          </cell>
          <cell r="BZ854">
            <v>0</v>
          </cell>
          <cell r="CA854">
            <v>0</v>
          </cell>
          <cell r="CB854">
            <v>0</v>
          </cell>
          <cell r="CC854">
            <v>0</v>
          </cell>
          <cell r="CD854">
            <v>0</v>
          </cell>
          <cell r="CE854">
            <v>0</v>
          </cell>
          <cell r="CF854">
            <v>0</v>
          </cell>
          <cell r="CG854">
            <v>0</v>
          </cell>
          <cell r="CH854">
            <v>0</v>
          </cell>
          <cell r="CI854">
            <v>0</v>
          </cell>
          <cell r="CJ854">
            <v>0</v>
          </cell>
          <cell r="CK854">
            <v>0</v>
          </cell>
          <cell r="CL854">
            <v>0</v>
          </cell>
          <cell r="CM854">
            <v>0</v>
          </cell>
          <cell r="CN854">
            <v>0</v>
          </cell>
          <cell r="CO854">
            <v>0</v>
          </cell>
          <cell r="CP854">
            <v>0</v>
          </cell>
          <cell r="CQ854">
            <v>0</v>
          </cell>
          <cell r="CR854">
            <v>0</v>
          </cell>
          <cell r="CS854">
            <v>0</v>
          </cell>
          <cell r="CT854">
            <v>0</v>
          </cell>
          <cell r="CU854">
            <v>0</v>
          </cell>
          <cell r="CV854">
            <v>0</v>
          </cell>
          <cell r="CW854">
            <v>0</v>
          </cell>
          <cell r="CX854">
            <v>0</v>
          </cell>
          <cell r="CY854">
            <v>0</v>
          </cell>
          <cell r="CZ854">
            <v>0</v>
          </cell>
          <cell r="DA854">
            <v>0</v>
          </cell>
          <cell r="DB854">
            <v>0</v>
          </cell>
          <cell r="DC854">
            <v>0</v>
          </cell>
          <cell r="DD854">
            <v>0</v>
          </cell>
          <cell r="DE854">
            <v>0</v>
          </cell>
          <cell r="DF854">
            <v>0</v>
          </cell>
          <cell r="DG854">
            <v>0</v>
          </cell>
          <cell r="DH854">
            <v>0</v>
          </cell>
          <cell r="DI854">
            <v>0</v>
          </cell>
          <cell r="DJ854">
            <v>0</v>
          </cell>
          <cell r="DK854">
            <v>0</v>
          </cell>
          <cell r="DL854">
            <v>0</v>
          </cell>
          <cell r="DM854">
            <v>0</v>
          </cell>
          <cell r="DN854">
            <v>0</v>
          </cell>
          <cell r="DO854">
            <v>0</v>
          </cell>
          <cell r="DP854">
            <v>0</v>
          </cell>
          <cell r="DQ854">
            <v>0</v>
          </cell>
          <cell r="DR854">
            <v>0</v>
          </cell>
          <cell r="DS854">
            <v>0</v>
          </cell>
          <cell r="DT854">
            <v>0</v>
          </cell>
          <cell r="DU854">
            <v>0</v>
          </cell>
          <cell r="DV854">
            <v>0</v>
          </cell>
          <cell r="DW854">
            <v>0</v>
          </cell>
          <cell r="DX854">
            <v>0</v>
          </cell>
          <cell r="DY854">
            <v>0</v>
          </cell>
          <cell r="DZ854">
            <v>0</v>
          </cell>
          <cell r="EA854">
            <v>0</v>
          </cell>
          <cell r="EB854">
            <v>0</v>
          </cell>
          <cell r="EC854">
            <v>0</v>
          </cell>
          <cell r="ED854">
            <v>0</v>
          </cell>
        </row>
        <row r="855"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  <cell r="BN855">
            <v>0</v>
          </cell>
          <cell r="BO855">
            <v>0</v>
          </cell>
          <cell r="BP855">
            <v>0</v>
          </cell>
          <cell r="BQ855">
            <v>0</v>
          </cell>
          <cell r="BR855">
            <v>0</v>
          </cell>
          <cell r="BS855">
            <v>0</v>
          </cell>
          <cell r="BT855">
            <v>0</v>
          </cell>
          <cell r="BU855">
            <v>0</v>
          </cell>
          <cell r="BV855">
            <v>0</v>
          </cell>
          <cell r="BW855">
            <v>0</v>
          </cell>
          <cell r="BX855">
            <v>0</v>
          </cell>
          <cell r="BY855">
            <v>0</v>
          </cell>
          <cell r="BZ855">
            <v>0</v>
          </cell>
          <cell r="CA855">
            <v>0</v>
          </cell>
          <cell r="CB855">
            <v>0</v>
          </cell>
          <cell r="CC855">
            <v>0</v>
          </cell>
          <cell r="CD855">
            <v>0</v>
          </cell>
          <cell r="CE855">
            <v>0</v>
          </cell>
          <cell r="CF855">
            <v>0</v>
          </cell>
          <cell r="CG855">
            <v>0</v>
          </cell>
          <cell r="CH855">
            <v>0</v>
          </cell>
          <cell r="CI855">
            <v>0</v>
          </cell>
          <cell r="CJ855">
            <v>0</v>
          </cell>
          <cell r="CK855">
            <v>0</v>
          </cell>
          <cell r="CL855">
            <v>0</v>
          </cell>
          <cell r="CM855">
            <v>0</v>
          </cell>
          <cell r="CN855">
            <v>0</v>
          </cell>
          <cell r="CO855">
            <v>0</v>
          </cell>
          <cell r="CP855">
            <v>0</v>
          </cell>
          <cell r="CQ855">
            <v>0</v>
          </cell>
          <cell r="CR855">
            <v>0</v>
          </cell>
          <cell r="CS855">
            <v>0</v>
          </cell>
          <cell r="CT855">
            <v>0</v>
          </cell>
          <cell r="CU855">
            <v>0</v>
          </cell>
          <cell r="CV855">
            <v>0</v>
          </cell>
          <cell r="CW855">
            <v>0</v>
          </cell>
          <cell r="CX855">
            <v>0</v>
          </cell>
          <cell r="CY855">
            <v>0</v>
          </cell>
          <cell r="CZ855">
            <v>0</v>
          </cell>
          <cell r="DA855">
            <v>0</v>
          </cell>
          <cell r="DB855">
            <v>0</v>
          </cell>
          <cell r="DC855">
            <v>0</v>
          </cell>
          <cell r="DD855">
            <v>0</v>
          </cell>
          <cell r="DE855">
            <v>0</v>
          </cell>
          <cell r="DF855">
            <v>0</v>
          </cell>
          <cell r="DG855">
            <v>0</v>
          </cell>
          <cell r="DH855">
            <v>0</v>
          </cell>
          <cell r="DI855">
            <v>0</v>
          </cell>
          <cell r="DJ855">
            <v>0</v>
          </cell>
          <cell r="DK855">
            <v>0</v>
          </cell>
          <cell r="DL855">
            <v>0</v>
          </cell>
          <cell r="DM855">
            <v>0</v>
          </cell>
          <cell r="DN855">
            <v>0</v>
          </cell>
          <cell r="DO855">
            <v>0</v>
          </cell>
          <cell r="DP855">
            <v>0</v>
          </cell>
          <cell r="DQ855">
            <v>0</v>
          </cell>
          <cell r="DR855">
            <v>0</v>
          </cell>
          <cell r="DS855">
            <v>0</v>
          </cell>
          <cell r="DT855">
            <v>0</v>
          </cell>
          <cell r="DU855">
            <v>0</v>
          </cell>
          <cell r="DV855">
            <v>0</v>
          </cell>
          <cell r="DW855">
            <v>0</v>
          </cell>
          <cell r="DX855">
            <v>0</v>
          </cell>
          <cell r="DY855">
            <v>0</v>
          </cell>
          <cell r="DZ855">
            <v>0</v>
          </cell>
          <cell r="EA855">
            <v>0</v>
          </cell>
          <cell r="EB855">
            <v>0</v>
          </cell>
          <cell r="EC855">
            <v>0</v>
          </cell>
          <cell r="ED855">
            <v>0</v>
          </cell>
        </row>
        <row r="858"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  <cell r="BN858">
            <v>0</v>
          </cell>
          <cell r="BO858">
            <v>0</v>
          </cell>
          <cell r="BP858">
            <v>0</v>
          </cell>
          <cell r="BQ858">
            <v>0</v>
          </cell>
          <cell r="BR858">
            <v>0</v>
          </cell>
          <cell r="BS858">
            <v>0</v>
          </cell>
          <cell r="BT858">
            <v>0</v>
          </cell>
          <cell r="BU858">
            <v>0</v>
          </cell>
          <cell r="BV858">
            <v>0</v>
          </cell>
          <cell r="BW858">
            <v>0</v>
          </cell>
          <cell r="BX858">
            <v>0</v>
          </cell>
          <cell r="BY858">
            <v>0</v>
          </cell>
          <cell r="BZ858">
            <v>0</v>
          </cell>
          <cell r="CA858">
            <v>0</v>
          </cell>
          <cell r="CB858">
            <v>0</v>
          </cell>
          <cell r="CC858">
            <v>0</v>
          </cell>
          <cell r="CD858">
            <v>0</v>
          </cell>
          <cell r="CE858">
            <v>0</v>
          </cell>
          <cell r="CF858">
            <v>0</v>
          </cell>
          <cell r="CG858">
            <v>0</v>
          </cell>
          <cell r="CH858">
            <v>0</v>
          </cell>
          <cell r="CI858">
            <v>0</v>
          </cell>
          <cell r="CJ858">
            <v>0</v>
          </cell>
          <cell r="CK858">
            <v>0</v>
          </cell>
          <cell r="CL858">
            <v>0</v>
          </cell>
          <cell r="CM858">
            <v>0</v>
          </cell>
          <cell r="CN858">
            <v>0</v>
          </cell>
          <cell r="CO858">
            <v>0</v>
          </cell>
          <cell r="CP858">
            <v>0</v>
          </cell>
          <cell r="CQ858">
            <v>0</v>
          </cell>
          <cell r="CR858">
            <v>0</v>
          </cell>
          <cell r="CS858">
            <v>0</v>
          </cell>
          <cell r="CT858">
            <v>0</v>
          </cell>
          <cell r="CU858">
            <v>0</v>
          </cell>
          <cell r="CV858">
            <v>0</v>
          </cell>
          <cell r="CW858">
            <v>0</v>
          </cell>
          <cell r="CX858">
            <v>0</v>
          </cell>
          <cell r="CY858">
            <v>0</v>
          </cell>
          <cell r="CZ858">
            <v>0</v>
          </cell>
          <cell r="DA858">
            <v>0</v>
          </cell>
          <cell r="DB858">
            <v>0</v>
          </cell>
          <cell r="DC858">
            <v>0</v>
          </cell>
          <cell r="DD858">
            <v>0</v>
          </cell>
          <cell r="DE858">
            <v>0</v>
          </cell>
          <cell r="DF858">
            <v>0</v>
          </cell>
          <cell r="DG858">
            <v>0</v>
          </cell>
          <cell r="DH858">
            <v>0</v>
          </cell>
          <cell r="DI858">
            <v>0</v>
          </cell>
          <cell r="DJ858">
            <v>0</v>
          </cell>
          <cell r="DK858">
            <v>0</v>
          </cell>
          <cell r="DL858">
            <v>0</v>
          </cell>
          <cell r="DM858">
            <v>0</v>
          </cell>
          <cell r="DN858">
            <v>0</v>
          </cell>
          <cell r="DO858">
            <v>0</v>
          </cell>
          <cell r="DP858">
            <v>0</v>
          </cell>
          <cell r="DQ858">
            <v>0</v>
          </cell>
          <cell r="DR858">
            <v>0</v>
          </cell>
          <cell r="DS858">
            <v>0</v>
          </cell>
          <cell r="DT858">
            <v>0</v>
          </cell>
          <cell r="DU858">
            <v>0</v>
          </cell>
          <cell r="DV858">
            <v>0</v>
          </cell>
          <cell r="DW858">
            <v>0</v>
          </cell>
          <cell r="DX858">
            <v>0</v>
          </cell>
          <cell r="DY858">
            <v>0</v>
          </cell>
          <cell r="DZ858">
            <v>0</v>
          </cell>
          <cell r="EA858">
            <v>0</v>
          </cell>
          <cell r="EB858">
            <v>0</v>
          </cell>
          <cell r="EC858">
            <v>0</v>
          </cell>
          <cell r="ED858">
            <v>0</v>
          </cell>
        </row>
        <row r="860"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T860">
            <v>0</v>
          </cell>
          <cell r="AU860">
            <v>0</v>
          </cell>
          <cell r="AV860">
            <v>0</v>
          </cell>
          <cell r="AW860">
            <v>0</v>
          </cell>
          <cell r="AX860">
            <v>0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0</v>
          </cell>
          <cell r="BD860">
            <v>0</v>
          </cell>
          <cell r="BE860">
            <v>0</v>
          </cell>
          <cell r="BF860">
            <v>0</v>
          </cell>
          <cell r="BG860">
            <v>0</v>
          </cell>
          <cell r="BH860">
            <v>0</v>
          </cell>
          <cell r="BI860">
            <v>0</v>
          </cell>
          <cell r="BJ860">
            <v>0</v>
          </cell>
          <cell r="BK860">
            <v>0</v>
          </cell>
          <cell r="BL860">
            <v>0</v>
          </cell>
          <cell r="BM860">
            <v>0</v>
          </cell>
          <cell r="BN860">
            <v>0</v>
          </cell>
          <cell r="BO860">
            <v>0</v>
          </cell>
          <cell r="BP860">
            <v>0</v>
          </cell>
          <cell r="BQ860">
            <v>0</v>
          </cell>
          <cell r="BR860">
            <v>0</v>
          </cell>
          <cell r="BS860">
            <v>0</v>
          </cell>
          <cell r="BT860">
            <v>0</v>
          </cell>
          <cell r="BU860">
            <v>0</v>
          </cell>
          <cell r="BV860">
            <v>0</v>
          </cell>
          <cell r="BW860">
            <v>0</v>
          </cell>
          <cell r="BX860">
            <v>0</v>
          </cell>
          <cell r="BY860">
            <v>0</v>
          </cell>
          <cell r="BZ860">
            <v>0</v>
          </cell>
          <cell r="CA860">
            <v>0</v>
          </cell>
          <cell r="CB860">
            <v>0</v>
          </cell>
          <cell r="CC860">
            <v>0</v>
          </cell>
          <cell r="CD860">
            <v>0</v>
          </cell>
          <cell r="CE860">
            <v>0</v>
          </cell>
          <cell r="CF860">
            <v>0</v>
          </cell>
          <cell r="CG860">
            <v>0</v>
          </cell>
          <cell r="CH860">
            <v>0</v>
          </cell>
          <cell r="CI860">
            <v>0</v>
          </cell>
          <cell r="CJ860">
            <v>0</v>
          </cell>
          <cell r="CK860">
            <v>0</v>
          </cell>
          <cell r="CL860">
            <v>0</v>
          </cell>
          <cell r="CM860">
            <v>0</v>
          </cell>
          <cell r="CN860">
            <v>0</v>
          </cell>
          <cell r="CO860">
            <v>0</v>
          </cell>
          <cell r="CP860">
            <v>0</v>
          </cell>
          <cell r="CQ860">
            <v>0</v>
          </cell>
          <cell r="CR860">
            <v>0</v>
          </cell>
          <cell r="CS860">
            <v>0</v>
          </cell>
          <cell r="CT860">
            <v>0</v>
          </cell>
          <cell r="CU860">
            <v>0</v>
          </cell>
          <cell r="CV860">
            <v>0</v>
          </cell>
          <cell r="CW860">
            <v>0</v>
          </cell>
          <cell r="CX860">
            <v>0</v>
          </cell>
          <cell r="CY860">
            <v>0</v>
          </cell>
          <cell r="CZ860">
            <v>0</v>
          </cell>
          <cell r="DA860">
            <v>0</v>
          </cell>
          <cell r="DB860">
            <v>0</v>
          </cell>
          <cell r="DC860">
            <v>0</v>
          </cell>
          <cell r="DD860">
            <v>0</v>
          </cell>
          <cell r="DE860">
            <v>0</v>
          </cell>
          <cell r="DF860">
            <v>0</v>
          </cell>
          <cell r="DG860">
            <v>0</v>
          </cell>
          <cell r="DH860">
            <v>0</v>
          </cell>
          <cell r="DI860">
            <v>0</v>
          </cell>
          <cell r="DJ860">
            <v>0</v>
          </cell>
          <cell r="DK860">
            <v>0</v>
          </cell>
          <cell r="DL860">
            <v>0</v>
          </cell>
          <cell r="DM860">
            <v>0</v>
          </cell>
          <cell r="DN860">
            <v>0</v>
          </cell>
          <cell r="DO860">
            <v>0</v>
          </cell>
          <cell r="DP860">
            <v>0</v>
          </cell>
          <cell r="DQ860">
            <v>0</v>
          </cell>
          <cell r="DR860">
            <v>0</v>
          </cell>
          <cell r="DS860">
            <v>0</v>
          </cell>
          <cell r="DT860">
            <v>0</v>
          </cell>
          <cell r="DU860">
            <v>0</v>
          </cell>
          <cell r="DV860">
            <v>0</v>
          </cell>
          <cell r="DW860">
            <v>0</v>
          </cell>
          <cell r="DX860">
            <v>0</v>
          </cell>
          <cell r="DY860">
            <v>0</v>
          </cell>
          <cell r="DZ860">
            <v>0</v>
          </cell>
          <cell r="EA860">
            <v>0</v>
          </cell>
          <cell r="EB860">
            <v>0</v>
          </cell>
          <cell r="EC860">
            <v>0</v>
          </cell>
          <cell r="ED860">
            <v>0</v>
          </cell>
        </row>
        <row r="861"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  <cell r="BD861">
            <v>0</v>
          </cell>
          <cell r="BE861">
            <v>0</v>
          </cell>
          <cell r="BF861">
            <v>0</v>
          </cell>
          <cell r="BG861">
            <v>0</v>
          </cell>
          <cell r="BH861">
            <v>0</v>
          </cell>
          <cell r="BI861">
            <v>0</v>
          </cell>
          <cell r="BJ861">
            <v>0</v>
          </cell>
          <cell r="BK861">
            <v>0</v>
          </cell>
          <cell r="BL861">
            <v>0</v>
          </cell>
          <cell r="BM861">
            <v>0</v>
          </cell>
          <cell r="BN861">
            <v>0</v>
          </cell>
          <cell r="BO861">
            <v>0</v>
          </cell>
          <cell r="BP861">
            <v>0</v>
          </cell>
          <cell r="BQ861">
            <v>0</v>
          </cell>
          <cell r="BR861">
            <v>0</v>
          </cell>
          <cell r="BS861">
            <v>0</v>
          </cell>
          <cell r="BT861">
            <v>0</v>
          </cell>
          <cell r="BU861">
            <v>0</v>
          </cell>
          <cell r="BV861">
            <v>0</v>
          </cell>
          <cell r="BW861">
            <v>0</v>
          </cell>
          <cell r="BX861">
            <v>0</v>
          </cell>
          <cell r="BY861">
            <v>0</v>
          </cell>
          <cell r="BZ861">
            <v>0</v>
          </cell>
          <cell r="CA861">
            <v>0</v>
          </cell>
          <cell r="CB861">
            <v>0</v>
          </cell>
          <cell r="CC861">
            <v>0</v>
          </cell>
          <cell r="CD861">
            <v>0</v>
          </cell>
          <cell r="CE861">
            <v>0</v>
          </cell>
          <cell r="CF861">
            <v>0</v>
          </cell>
          <cell r="CG861">
            <v>0</v>
          </cell>
          <cell r="CH861">
            <v>0</v>
          </cell>
          <cell r="CI861">
            <v>0</v>
          </cell>
          <cell r="CJ861">
            <v>0</v>
          </cell>
          <cell r="CK861">
            <v>0</v>
          </cell>
          <cell r="CL861">
            <v>0</v>
          </cell>
          <cell r="CM861">
            <v>0</v>
          </cell>
          <cell r="CN861">
            <v>0</v>
          </cell>
          <cell r="CO861">
            <v>0</v>
          </cell>
          <cell r="CP861">
            <v>0</v>
          </cell>
          <cell r="CQ861">
            <v>0</v>
          </cell>
          <cell r="CR861">
            <v>0</v>
          </cell>
          <cell r="CS861">
            <v>0</v>
          </cell>
          <cell r="CT861">
            <v>0</v>
          </cell>
          <cell r="CU861">
            <v>0</v>
          </cell>
          <cell r="CV861">
            <v>0</v>
          </cell>
          <cell r="CW861">
            <v>0</v>
          </cell>
          <cell r="CX861">
            <v>0</v>
          </cell>
          <cell r="CY861">
            <v>0</v>
          </cell>
          <cell r="CZ861">
            <v>0</v>
          </cell>
          <cell r="DA861">
            <v>0</v>
          </cell>
          <cell r="DB861">
            <v>0</v>
          </cell>
          <cell r="DC861">
            <v>0</v>
          </cell>
          <cell r="DD861">
            <v>0</v>
          </cell>
          <cell r="DE861">
            <v>0</v>
          </cell>
          <cell r="DF861">
            <v>0</v>
          </cell>
          <cell r="DG861">
            <v>0</v>
          </cell>
          <cell r="DH861">
            <v>0</v>
          </cell>
          <cell r="DI861">
            <v>0</v>
          </cell>
          <cell r="DJ861">
            <v>0</v>
          </cell>
          <cell r="DK861">
            <v>0</v>
          </cell>
          <cell r="DL861">
            <v>0</v>
          </cell>
          <cell r="DM861">
            <v>0</v>
          </cell>
          <cell r="DN861">
            <v>0</v>
          </cell>
          <cell r="DO861">
            <v>0</v>
          </cell>
          <cell r="DP861">
            <v>0</v>
          </cell>
          <cell r="DQ861">
            <v>0</v>
          </cell>
          <cell r="DR861">
            <v>0</v>
          </cell>
          <cell r="DS861">
            <v>0</v>
          </cell>
          <cell r="DT861">
            <v>0</v>
          </cell>
          <cell r="DU861">
            <v>0</v>
          </cell>
          <cell r="DV861">
            <v>0</v>
          </cell>
          <cell r="DW861">
            <v>0</v>
          </cell>
          <cell r="DX861">
            <v>0</v>
          </cell>
          <cell r="DY861">
            <v>0</v>
          </cell>
          <cell r="DZ861">
            <v>0</v>
          </cell>
          <cell r="EA861">
            <v>0</v>
          </cell>
          <cell r="EB861">
            <v>0</v>
          </cell>
          <cell r="EC861">
            <v>0</v>
          </cell>
          <cell r="ED861">
            <v>0</v>
          </cell>
        </row>
        <row r="862"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0</v>
          </cell>
          <cell r="BD862">
            <v>0</v>
          </cell>
          <cell r="BE862">
            <v>0</v>
          </cell>
          <cell r="BF862">
            <v>0</v>
          </cell>
          <cell r="BG862">
            <v>0</v>
          </cell>
          <cell r="BH862">
            <v>0</v>
          </cell>
          <cell r="BI862">
            <v>0</v>
          </cell>
          <cell r="BJ862">
            <v>0</v>
          </cell>
          <cell r="BK862">
            <v>0</v>
          </cell>
          <cell r="BL862">
            <v>0</v>
          </cell>
          <cell r="BM862">
            <v>0</v>
          </cell>
          <cell r="BN862">
            <v>0</v>
          </cell>
          <cell r="BO862">
            <v>0</v>
          </cell>
          <cell r="BP862">
            <v>0</v>
          </cell>
          <cell r="BQ862">
            <v>0</v>
          </cell>
          <cell r="BR862">
            <v>0</v>
          </cell>
          <cell r="BS862">
            <v>0</v>
          </cell>
          <cell r="BT862">
            <v>0</v>
          </cell>
          <cell r="BU862">
            <v>0</v>
          </cell>
          <cell r="BV862">
            <v>0</v>
          </cell>
          <cell r="BW862">
            <v>0</v>
          </cell>
          <cell r="BX862">
            <v>0</v>
          </cell>
          <cell r="BY862">
            <v>0</v>
          </cell>
          <cell r="BZ862">
            <v>0</v>
          </cell>
          <cell r="CA862">
            <v>0</v>
          </cell>
          <cell r="CB862">
            <v>0</v>
          </cell>
          <cell r="CC862">
            <v>0</v>
          </cell>
          <cell r="CD862">
            <v>0</v>
          </cell>
          <cell r="CE862">
            <v>0</v>
          </cell>
          <cell r="CF862">
            <v>0</v>
          </cell>
          <cell r="CG862">
            <v>0</v>
          </cell>
          <cell r="CH862">
            <v>0</v>
          </cell>
          <cell r="CI862">
            <v>0</v>
          </cell>
          <cell r="CJ862">
            <v>0</v>
          </cell>
          <cell r="CK862">
            <v>0</v>
          </cell>
          <cell r="CL862">
            <v>0</v>
          </cell>
          <cell r="CM862">
            <v>0</v>
          </cell>
          <cell r="CN862">
            <v>0</v>
          </cell>
          <cell r="CO862">
            <v>0</v>
          </cell>
          <cell r="CP862">
            <v>0</v>
          </cell>
          <cell r="CQ862">
            <v>0</v>
          </cell>
          <cell r="CR862">
            <v>0</v>
          </cell>
          <cell r="CS862">
            <v>0</v>
          </cell>
          <cell r="CT862">
            <v>0</v>
          </cell>
          <cell r="CU862">
            <v>0</v>
          </cell>
          <cell r="CV862">
            <v>0</v>
          </cell>
          <cell r="CW862">
            <v>0</v>
          </cell>
          <cell r="CX862">
            <v>0</v>
          </cell>
          <cell r="CY862">
            <v>0</v>
          </cell>
          <cell r="CZ862">
            <v>0</v>
          </cell>
          <cell r="DA862">
            <v>0</v>
          </cell>
          <cell r="DB862">
            <v>0</v>
          </cell>
          <cell r="DC862">
            <v>0</v>
          </cell>
          <cell r="DD862">
            <v>0</v>
          </cell>
          <cell r="DE862">
            <v>0</v>
          </cell>
          <cell r="DF862">
            <v>0</v>
          </cell>
          <cell r="DG862">
            <v>0</v>
          </cell>
          <cell r="DH862">
            <v>0</v>
          </cell>
          <cell r="DI862">
            <v>0</v>
          </cell>
          <cell r="DJ862">
            <v>0</v>
          </cell>
          <cell r="DK862">
            <v>0</v>
          </cell>
          <cell r="DL862">
            <v>0</v>
          </cell>
          <cell r="DM862">
            <v>0</v>
          </cell>
          <cell r="DN862">
            <v>0</v>
          </cell>
          <cell r="DO862">
            <v>0</v>
          </cell>
          <cell r="DP862">
            <v>0</v>
          </cell>
          <cell r="DQ862">
            <v>0</v>
          </cell>
          <cell r="DR862">
            <v>0</v>
          </cell>
          <cell r="DS862">
            <v>0</v>
          </cell>
          <cell r="DT862">
            <v>0</v>
          </cell>
          <cell r="DU862">
            <v>0</v>
          </cell>
          <cell r="DV862">
            <v>0</v>
          </cell>
          <cell r="DW862">
            <v>0</v>
          </cell>
          <cell r="DX862">
            <v>0</v>
          </cell>
          <cell r="DY862">
            <v>0</v>
          </cell>
          <cell r="DZ862">
            <v>0</v>
          </cell>
          <cell r="EA862">
            <v>0</v>
          </cell>
          <cell r="EB862">
            <v>0</v>
          </cell>
          <cell r="EC862">
            <v>0</v>
          </cell>
          <cell r="ED862">
            <v>0</v>
          </cell>
        </row>
        <row r="863"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T863">
            <v>0</v>
          </cell>
          <cell r="AU863">
            <v>0</v>
          </cell>
          <cell r="AV863">
            <v>0</v>
          </cell>
          <cell r="AW863">
            <v>0</v>
          </cell>
          <cell r="AX863">
            <v>0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0</v>
          </cell>
          <cell r="BD863">
            <v>0</v>
          </cell>
          <cell r="BE863">
            <v>0</v>
          </cell>
          <cell r="BF863">
            <v>0</v>
          </cell>
          <cell r="BG863">
            <v>0</v>
          </cell>
          <cell r="BH863">
            <v>0</v>
          </cell>
          <cell r="BI863">
            <v>0</v>
          </cell>
          <cell r="BJ863">
            <v>0</v>
          </cell>
          <cell r="BK863">
            <v>0</v>
          </cell>
          <cell r="BL863">
            <v>0</v>
          </cell>
          <cell r="BM863">
            <v>0</v>
          </cell>
          <cell r="BN863">
            <v>0</v>
          </cell>
          <cell r="BO863">
            <v>0</v>
          </cell>
          <cell r="BP863">
            <v>0</v>
          </cell>
          <cell r="BQ863">
            <v>0</v>
          </cell>
          <cell r="BR863">
            <v>0</v>
          </cell>
          <cell r="BS863">
            <v>0</v>
          </cell>
          <cell r="BT863">
            <v>0</v>
          </cell>
          <cell r="BU863">
            <v>0</v>
          </cell>
          <cell r="BV863">
            <v>0</v>
          </cell>
          <cell r="BW863">
            <v>0</v>
          </cell>
          <cell r="BX863">
            <v>0</v>
          </cell>
          <cell r="BY863">
            <v>0</v>
          </cell>
          <cell r="BZ863">
            <v>0</v>
          </cell>
          <cell r="CA863">
            <v>0</v>
          </cell>
          <cell r="CB863">
            <v>0</v>
          </cell>
          <cell r="CC863">
            <v>0</v>
          </cell>
          <cell r="CD863">
            <v>0</v>
          </cell>
          <cell r="CE863">
            <v>0</v>
          </cell>
          <cell r="CF863">
            <v>0</v>
          </cell>
          <cell r="CG863">
            <v>0</v>
          </cell>
          <cell r="CH863">
            <v>0</v>
          </cell>
          <cell r="CI863">
            <v>0</v>
          </cell>
          <cell r="CJ863">
            <v>0</v>
          </cell>
          <cell r="CK863">
            <v>0</v>
          </cell>
          <cell r="CL863">
            <v>0</v>
          </cell>
          <cell r="CM863">
            <v>0</v>
          </cell>
          <cell r="CN863">
            <v>0</v>
          </cell>
          <cell r="CO863">
            <v>0</v>
          </cell>
          <cell r="CP863">
            <v>0</v>
          </cell>
          <cell r="CQ863">
            <v>0</v>
          </cell>
          <cell r="CR863">
            <v>0</v>
          </cell>
          <cell r="CS863">
            <v>0</v>
          </cell>
          <cell r="CT863">
            <v>0</v>
          </cell>
          <cell r="CU863">
            <v>0</v>
          </cell>
          <cell r="CV863">
            <v>0</v>
          </cell>
          <cell r="CW863">
            <v>0</v>
          </cell>
          <cell r="CX863">
            <v>0</v>
          </cell>
          <cell r="CY863">
            <v>0</v>
          </cell>
          <cell r="CZ863">
            <v>0</v>
          </cell>
          <cell r="DA863">
            <v>0</v>
          </cell>
          <cell r="DB863">
            <v>0</v>
          </cell>
          <cell r="DC863">
            <v>0</v>
          </cell>
          <cell r="DD863">
            <v>0</v>
          </cell>
          <cell r="DE863">
            <v>0</v>
          </cell>
          <cell r="DF863">
            <v>0</v>
          </cell>
          <cell r="DG863">
            <v>0</v>
          </cell>
          <cell r="DH863">
            <v>0</v>
          </cell>
          <cell r="DI863">
            <v>0</v>
          </cell>
          <cell r="DJ863">
            <v>0</v>
          </cell>
          <cell r="DK863">
            <v>0</v>
          </cell>
          <cell r="DL863">
            <v>0</v>
          </cell>
          <cell r="DM863">
            <v>0</v>
          </cell>
          <cell r="DN863">
            <v>0</v>
          </cell>
          <cell r="DO863">
            <v>0</v>
          </cell>
          <cell r="DP863">
            <v>0</v>
          </cell>
          <cell r="DQ863">
            <v>0</v>
          </cell>
          <cell r="DR863">
            <v>0</v>
          </cell>
          <cell r="DS863">
            <v>0</v>
          </cell>
          <cell r="DT863">
            <v>0</v>
          </cell>
          <cell r="DU863">
            <v>0</v>
          </cell>
          <cell r="DV863">
            <v>0</v>
          </cell>
          <cell r="DW863">
            <v>0</v>
          </cell>
          <cell r="DX863">
            <v>0</v>
          </cell>
          <cell r="DY863">
            <v>0</v>
          </cell>
          <cell r="DZ863">
            <v>0</v>
          </cell>
          <cell r="EA863">
            <v>0</v>
          </cell>
          <cell r="EB863">
            <v>0</v>
          </cell>
          <cell r="EC863">
            <v>0</v>
          </cell>
          <cell r="ED863">
            <v>0</v>
          </cell>
        </row>
        <row r="864">
          <cell r="F864">
            <v>-1E-3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0</v>
          </cell>
          <cell r="BD864">
            <v>0</v>
          </cell>
          <cell r="BE864">
            <v>0</v>
          </cell>
          <cell r="BF864">
            <v>0</v>
          </cell>
          <cell r="BG864">
            <v>0</v>
          </cell>
          <cell r="BH864">
            <v>0</v>
          </cell>
          <cell r="BI864">
            <v>0</v>
          </cell>
          <cell r="BJ864">
            <v>0</v>
          </cell>
          <cell r="BK864">
            <v>0</v>
          </cell>
          <cell r="BL864">
            <v>0</v>
          </cell>
          <cell r="BM864">
            <v>0</v>
          </cell>
          <cell r="BN864">
            <v>0</v>
          </cell>
          <cell r="BO864">
            <v>0</v>
          </cell>
          <cell r="BP864">
            <v>0</v>
          </cell>
          <cell r="BQ864">
            <v>0</v>
          </cell>
          <cell r="BR864">
            <v>0</v>
          </cell>
          <cell r="BS864">
            <v>0</v>
          </cell>
          <cell r="BT864">
            <v>0</v>
          </cell>
          <cell r="BU864">
            <v>0</v>
          </cell>
          <cell r="BV864">
            <v>0</v>
          </cell>
          <cell r="BW864">
            <v>0</v>
          </cell>
          <cell r="BX864">
            <v>0</v>
          </cell>
          <cell r="BY864">
            <v>0</v>
          </cell>
          <cell r="BZ864">
            <v>0</v>
          </cell>
          <cell r="CA864">
            <v>0</v>
          </cell>
          <cell r="CB864">
            <v>0</v>
          </cell>
          <cell r="CC864">
            <v>0</v>
          </cell>
          <cell r="CD864">
            <v>0</v>
          </cell>
          <cell r="CE864">
            <v>0</v>
          </cell>
          <cell r="CF864">
            <v>0</v>
          </cell>
          <cell r="CG864">
            <v>0</v>
          </cell>
          <cell r="CH864">
            <v>0</v>
          </cell>
          <cell r="CI864">
            <v>0</v>
          </cell>
          <cell r="CJ864">
            <v>0</v>
          </cell>
          <cell r="CK864">
            <v>0</v>
          </cell>
          <cell r="CL864">
            <v>0</v>
          </cell>
          <cell r="CM864">
            <v>0</v>
          </cell>
          <cell r="CN864">
            <v>0</v>
          </cell>
          <cell r="CO864">
            <v>0</v>
          </cell>
          <cell r="CP864">
            <v>0</v>
          </cell>
          <cell r="CQ864">
            <v>0</v>
          </cell>
          <cell r="CR864">
            <v>0</v>
          </cell>
          <cell r="CS864">
            <v>0</v>
          </cell>
          <cell r="CT864">
            <v>0</v>
          </cell>
          <cell r="CU864">
            <v>0</v>
          </cell>
          <cell r="CV864">
            <v>0</v>
          </cell>
          <cell r="CW864">
            <v>0</v>
          </cell>
          <cell r="CX864">
            <v>0</v>
          </cell>
          <cell r="CY864">
            <v>0</v>
          </cell>
          <cell r="CZ864">
            <v>0</v>
          </cell>
          <cell r="DA864">
            <v>0</v>
          </cell>
          <cell r="DB864">
            <v>0</v>
          </cell>
          <cell r="DC864">
            <v>0</v>
          </cell>
          <cell r="DD864">
            <v>0</v>
          </cell>
          <cell r="DE864">
            <v>0</v>
          </cell>
          <cell r="DF864">
            <v>0</v>
          </cell>
          <cell r="DG864">
            <v>0</v>
          </cell>
          <cell r="DH864">
            <v>0</v>
          </cell>
          <cell r="DI864">
            <v>0</v>
          </cell>
          <cell r="DJ864">
            <v>0</v>
          </cell>
          <cell r="DK864">
            <v>0</v>
          </cell>
          <cell r="DL864">
            <v>0</v>
          </cell>
          <cell r="DM864">
            <v>0</v>
          </cell>
          <cell r="DN864">
            <v>0</v>
          </cell>
          <cell r="DO864">
            <v>0</v>
          </cell>
          <cell r="DP864">
            <v>0</v>
          </cell>
          <cell r="DQ864">
            <v>0</v>
          </cell>
          <cell r="DR864">
            <v>0</v>
          </cell>
          <cell r="DS864">
            <v>0</v>
          </cell>
          <cell r="DT864">
            <v>0</v>
          </cell>
          <cell r="DU864">
            <v>0</v>
          </cell>
          <cell r="DV864">
            <v>0</v>
          </cell>
          <cell r="DW864">
            <v>0</v>
          </cell>
          <cell r="DX864">
            <v>0</v>
          </cell>
          <cell r="DY864">
            <v>0</v>
          </cell>
          <cell r="DZ864">
            <v>0</v>
          </cell>
          <cell r="EA864">
            <v>0</v>
          </cell>
          <cell r="EB864">
            <v>0</v>
          </cell>
          <cell r="EC864">
            <v>0</v>
          </cell>
          <cell r="ED864">
            <v>0</v>
          </cell>
        </row>
        <row r="865"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-1E-3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-1E-3</v>
          </cell>
          <cell r="Y865">
            <v>0</v>
          </cell>
          <cell r="Z865">
            <v>0</v>
          </cell>
          <cell r="AA865">
            <v>-1E-3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-1E-3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K865">
            <v>-1E-3</v>
          </cell>
          <cell r="BL865">
            <v>0</v>
          </cell>
          <cell r="BM865">
            <v>0</v>
          </cell>
          <cell r="BN865">
            <v>-1E-3</v>
          </cell>
          <cell r="BO865">
            <v>0</v>
          </cell>
          <cell r="BP865">
            <v>0</v>
          </cell>
          <cell r="BQ865">
            <v>0</v>
          </cell>
          <cell r="BR865">
            <v>0</v>
          </cell>
          <cell r="BS865">
            <v>0</v>
          </cell>
          <cell r="BT865">
            <v>0</v>
          </cell>
          <cell r="BU865">
            <v>0</v>
          </cell>
          <cell r="BV865">
            <v>0</v>
          </cell>
          <cell r="BW865">
            <v>-1E-3</v>
          </cell>
          <cell r="BX865">
            <v>-1E-3</v>
          </cell>
          <cell r="BY865">
            <v>0</v>
          </cell>
          <cell r="BZ865">
            <v>0</v>
          </cell>
          <cell r="CA865">
            <v>-1E-3</v>
          </cell>
          <cell r="CB865">
            <v>0</v>
          </cell>
          <cell r="CC865">
            <v>0</v>
          </cell>
          <cell r="CD865">
            <v>0</v>
          </cell>
          <cell r="CE865">
            <v>0</v>
          </cell>
          <cell r="CF865">
            <v>0</v>
          </cell>
          <cell r="CG865">
            <v>0</v>
          </cell>
          <cell r="CH865">
            <v>0</v>
          </cell>
          <cell r="CI865">
            <v>0</v>
          </cell>
          <cell r="CJ865">
            <v>0</v>
          </cell>
          <cell r="CK865">
            <v>-1E-3</v>
          </cell>
          <cell r="CL865">
            <v>0</v>
          </cell>
          <cell r="CM865">
            <v>0</v>
          </cell>
          <cell r="CN865">
            <v>-1E-3</v>
          </cell>
          <cell r="CO865">
            <v>0</v>
          </cell>
          <cell r="CP865">
            <v>0</v>
          </cell>
          <cell r="CQ865">
            <v>0</v>
          </cell>
          <cell r="CR865">
            <v>0</v>
          </cell>
          <cell r="CS865">
            <v>0</v>
          </cell>
          <cell r="CT865">
            <v>0</v>
          </cell>
          <cell r="CU865">
            <v>0</v>
          </cell>
          <cell r="CV865">
            <v>0</v>
          </cell>
          <cell r="CW865">
            <v>0</v>
          </cell>
          <cell r="CX865">
            <v>-1E-3</v>
          </cell>
          <cell r="CY865">
            <v>0</v>
          </cell>
          <cell r="CZ865">
            <v>0</v>
          </cell>
          <cell r="DA865">
            <v>-1E-3</v>
          </cell>
          <cell r="DB865">
            <v>0</v>
          </cell>
          <cell r="DC865">
            <v>0</v>
          </cell>
          <cell r="DD865">
            <v>0</v>
          </cell>
          <cell r="DE865">
            <v>0</v>
          </cell>
          <cell r="DF865">
            <v>0</v>
          </cell>
          <cell r="DG865">
            <v>0</v>
          </cell>
          <cell r="DH865">
            <v>0</v>
          </cell>
          <cell r="DI865">
            <v>0</v>
          </cell>
          <cell r="DJ865">
            <v>0</v>
          </cell>
          <cell r="DK865">
            <v>0</v>
          </cell>
          <cell r="DL865">
            <v>0</v>
          </cell>
          <cell r="DM865">
            <v>0</v>
          </cell>
          <cell r="DN865">
            <v>-1E-3</v>
          </cell>
          <cell r="DO865">
            <v>-1E-3</v>
          </cell>
          <cell r="DP865">
            <v>0</v>
          </cell>
          <cell r="DQ865">
            <v>0</v>
          </cell>
          <cell r="DR865">
            <v>0</v>
          </cell>
          <cell r="DS865">
            <v>0</v>
          </cell>
          <cell r="DT865">
            <v>0</v>
          </cell>
          <cell r="DU865">
            <v>0</v>
          </cell>
          <cell r="DV865">
            <v>0</v>
          </cell>
          <cell r="DW865">
            <v>0</v>
          </cell>
          <cell r="DX865">
            <v>0</v>
          </cell>
          <cell r="DY865">
            <v>0</v>
          </cell>
          <cell r="DZ865">
            <v>0</v>
          </cell>
          <cell r="EA865">
            <v>0</v>
          </cell>
          <cell r="EB865">
            <v>0</v>
          </cell>
          <cell r="EC865">
            <v>0</v>
          </cell>
          <cell r="ED865">
            <v>0</v>
          </cell>
        </row>
        <row r="866"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-1E-3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-1E-3</v>
          </cell>
          <cell r="AM866">
            <v>-1E-3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-1E-3</v>
          </cell>
          <cell r="AZ866">
            <v>-1E-3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-1E-3</v>
          </cell>
          <cell r="BM866">
            <v>0</v>
          </cell>
          <cell r="BN866">
            <v>0</v>
          </cell>
          <cell r="BO866">
            <v>0</v>
          </cell>
          <cell r="BP866">
            <v>0</v>
          </cell>
          <cell r="BQ866">
            <v>0</v>
          </cell>
          <cell r="BR866">
            <v>0</v>
          </cell>
          <cell r="BS866">
            <v>0</v>
          </cell>
          <cell r="BT866">
            <v>0</v>
          </cell>
          <cell r="BU866">
            <v>0</v>
          </cell>
          <cell r="BV866">
            <v>0</v>
          </cell>
          <cell r="BW866">
            <v>0</v>
          </cell>
          <cell r="BX866">
            <v>0</v>
          </cell>
          <cell r="BY866">
            <v>-1E-3</v>
          </cell>
          <cell r="BZ866">
            <v>0</v>
          </cell>
          <cell r="CA866">
            <v>0</v>
          </cell>
          <cell r="CB866">
            <v>0</v>
          </cell>
          <cell r="CC866">
            <v>0</v>
          </cell>
          <cell r="CD866">
            <v>0</v>
          </cell>
          <cell r="CE866">
            <v>0</v>
          </cell>
          <cell r="CF866">
            <v>0</v>
          </cell>
          <cell r="CG866">
            <v>0</v>
          </cell>
          <cell r="CH866">
            <v>0</v>
          </cell>
          <cell r="CI866">
            <v>0</v>
          </cell>
          <cell r="CJ866">
            <v>0</v>
          </cell>
          <cell r="CK866">
            <v>0</v>
          </cell>
          <cell r="CL866">
            <v>-1E-3</v>
          </cell>
          <cell r="CM866">
            <v>0</v>
          </cell>
          <cell r="CN866">
            <v>0</v>
          </cell>
          <cell r="CO866">
            <v>0</v>
          </cell>
          <cell r="CP866">
            <v>0</v>
          </cell>
          <cell r="CQ866">
            <v>-1E-3</v>
          </cell>
          <cell r="CR866">
            <v>0</v>
          </cell>
          <cell r="CS866">
            <v>0</v>
          </cell>
          <cell r="CT866">
            <v>0</v>
          </cell>
          <cell r="CU866">
            <v>0</v>
          </cell>
          <cell r="CV866">
            <v>0</v>
          </cell>
          <cell r="CW866">
            <v>0</v>
          </cell>
          <cell r="CX866">
            <v>0</v>
          </cell>
          <cell r="CY866">
            <v>0</v>
          </cell>
          <cell r="CZ866">
            <v>0</v>
          </cell>
          <cell r="DA866">
            <v>0</v>
          </cell>
          <cell r="DB866">
            <v>0</v>
          </cell>
          <cell r="DC866">
            <v>0</v>
          </cell>
          <cell r="DD866">
            <v>0</v>
          </cell>
          <cell r="DE866">
            <v>0</v>
          </cell>
          <cell r="DF866">
            <v>0</v>
          </cell>
          <cell r="DG866">
            <v>0</v>
          </cell>
          <cell r="DH866">
            <v>0</v>
          </cell>
          <cell r="DI866">
            <v>0</v>
          </cell>
          <cell r="DJ866">
            <v>0</v>
          </cell>
          <cell r="DK866">
            <v>0</v>
          </cell>
          <cell r="DL866">
            <v>0</v>
          </cell>
          <cell r="DM866">
            <v>0</v>
          </cell>
          <cell r="DN866">
            <v>0</v>
          </cell>
          <cell r="DO866">
            <v>0</v>
          </cell>
          <cell r="DP866">
            <v>0</v>
          </cell>
          <cell r="DQ866">
            <v>0</v>
          </cell>
          <cell r="DR866">
            <v>0</v>
          </cell>
          <cell r="DS866">
            <v>0</v>
          </cell>
          <cell r="DT866">
            <v>0</v>
          </cell>
          <cell r="DU866">
            <v>0</v>
          </cell>
          <cell r="DV866">
            <v>0</v>
          </cell>
          <cell r="DW866">
            <v>0</v>
          </cell>
          <cell r="DX866">
            <v>0</v>
          </cell>
          <cell r="DY866">
            <v>0</v>
          </cell>
          <cell r="DZ866">
            <v>0</v>
          </cell>
          <cell r="EA866">
            <v>0</v>
          </cell>
          <cell r="EB866">
            <v>0</v>
          </cell>
          <cell r="EC866">
            <v>0</v>
          </cell>
          <cell r="ED866">
            <v>0</v>
          </cell>
        </row>
        <row r="867"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0</v>
          </cell>
          <cell r="BT867">
            <v>0</v>
          </cell>
          <cell r="BU867">
            <v>0</v>
          </cell>
          <cell r="BV867">
            <v>0</v>
          </cell>
          <cell r="BW867">
            <v>0</v>
          </cell>
          <cell r="BX867">
            <v>0</v>
          </cell>
          <cell r="BY867">
            <v>0</v>
          </cell>
          <cell r="BZ867">
            <v>0</v>
          </cell>
          <cell r="CA867">
            <v>0</v>
          </cell>
          <cell r="CB867">
            <v>0</v>
          </cell>
          <cell r="CC867">
            <v>0</v>
          </cell>
          <cell r="CD867">
            <v>0</v>
          </cell>
          <cell r="CE867">
            <v>0</v>
          </cell>
          <cell r="CF867">
            <v>0</v>
          </cell>
          <cell r="CG867">
            <v>0</v>
          </cell>
          <cell r="CH867">
            <v>0</v>
          </cell>
          <cell r="CI867">
            <v>0</v>
          </cell>
          <cell r="CJ867">
            <v>0</v>
          </cell>
          <cell r="CK867">
            <v>0</v>
          </cell>
          <cell r="CL867">
            <v>0</v>
          </cell>
          <cell r="CM867">
            <v>0</v>
          </cell>
          <cell r="CN867">
            <v>0</v>
          </cell>
          <cell r="CO867">
            <v>0</v>
          </cell>
          <cell r="CP867">
            <v>0</v>
          </cell>
          <cell r="CQ867">
            <v>0</v>
          </cell>
          <cell r="CR867">
            <v>0</v>
          </cell>
          <cell r="CS867">
            <v>0</v>
          </cell>
          <cell r="CT867">
            <v>0</v>
          </cell>
          <cell r="CU867">
            <v>0</v>
          </cell>
          <cell r="CV867">
            <v>0</v>
          </cell>
          <cell r="CW867">
            <v>0</v>
          </cell>
          <cell r="CX867">
            <v>0</v>
          </cell>
          <cell r="CY867">
            <v>-1E-3</v>
          </cell>
          <cell r="CZ867">
            <v>0</v>
          </cell>
          <cell r="DA867">
            <v>0</v>
          </cell>
          <cell r="DB867">
            <v>0</v>
          </cell>
          <cell r="DC867">
            <v>0</v>
          </cell>
          <cell r="DD867">
            <v>0</v>
          </cell>
          <cell r="DE867">
            <v>0</v>
          </cell>
          <cell r="DF867">
            <v>0</v>
          </cell>
          <cell r="DG867">
            <v>0</v>
          </cell>
          <cell r="DH867">
            <v>0</v>
          </cell>
          <cell r="DI867">
            <v>0</v>
          </cell>
          <cell r="DJ867">
            <v>0</v>
          </cell>
          <cell r="DK867">
            <v>0</v>
          </cell>
          <cell r="DL867">
            <v>0</v>
          </cell>
          <cell r="DM867">
            <v>0</v>
          </cell>
          <cell r="DN867">
            <v>0</v>
          </cell>
          <cell r="DO867">
            <v>0</v>
          </cell>
          <cell r="DP867">
            <v>0</v>
          </cell>
          <cell r="DQ867">
            <v>0</v>
          </cell>
          <cell r="DR867">
            <v>0</v>
          </cell>
          <cell r="DS867">
            <v>0</v>
          </cell>
          <cell r="DT867">
            <v>0</v>
          </cell>
          <cell r="DU867">
            <v>0</v>
          </cell>
          <cell r="DV867">
            <v>0</v>
          </cell>
          <cell r="DW867">
            <v>0</v>
          </cell>
          <cell r="DX867">
            <v>0</v>
          </cell>
          <cell r="DY867">
            <v>0</v>
          </cell>
          <cell r="DZ867">
            <v>0</v>
          </cell>
          <cell r="EA867">
            <v>0</v>
          </cell>
          <cell r="EB867">
            <v>0</v>
          </cell>
          <cell r="EC867">
            <v>0</v>
          </cell>
          <cell r="ED867">
            <v>0</v>
          </cell>
        </row>
        <row r="868"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  <cell r="BQ868">
            <v>0</v>
          </cell>
          <cell r="BR868">
            <v>0</v>
          </cell>
          <cell r="BS868">
            <v>0</v>
          </cell>
          <cell r="BT868">
            <v>0</v>
          </cell>
          <cell r="BU868">
            <v>0</v>
          </cell>
          <cell r="BV868">
            <v>0</v>
          </cell>
          <cell r="BW868">
            <v>0</v>
          </cell>
          <cell r="BX868">
            <v>0</v>
          </cell>
          <cell r="BY868">
            <v>0</v>
          </cell>
          <cell r="BZ868">
            <v>0</v>
          </cell>
          <cell r="CA868">
            <v>0</v>
          </cell>
          <cell r="CB868">
            <v>0</v>
          </cell>
          <cell r="CC868">
            <v>0</v>
          </cell>
          <cell r="CD868">
            <v>0</v>
          </cell>
          <cell r="CE868">
            <v>0</v>
          </cell>
          <cell r="CF868">
            <v>0</v>
          </cell>
          <cell r="CG868">
            <v>0</v>
          </cell>
          <cell r="CH868">
            <v>0</v>
          </cell>
          <cell r="CI868">
            <v>0</v>
          </cell>
          <cell r="CJ868">
            <v>0</v>
          </cell>
          <cell r="CK868">
            <v>0</v>
          </cell>
          <cell r="CL868">
            <v>0</v>
          </cell>
          <cell r="CM868">
            <v>0</v>
          </cell>
          <cell r="CN868">
            <v>0</v>
          </cell>
          <cell r="CO868">
            <v>0</v>
          </cell>
          <cell r="CP868">
            <v>0</v>
          </cell>
          <cell r="CQ868">
            <v>0</v>
          </cell>
          <cell r="CR868">
            <v>0</v>
          </cell>
          <cell r="CS868">
            <v>0</v>
          </cell>
          <cell r="CT868">
            <v>0</v>
          </cell>
          <cell r="CU868">
            <v>0</v>
          </cell>
          <cell r="CV868">
            <v>0</v>
          </cell>
          <cell r="CW868">
            <v>0</v>
          </cell>
          <cell r="CX868">
            <v>0</v>
          </cell>
          <cell r="CY868">
            <v>0</v>
          </cell>
          <cell r="CZ868">
            <v>0</v>
          </cell>
          <cell r="DA868">
            <v>0</v>
          </cell>
          <cell r="DB868">
            <v>0</v>
          </cell>
          <cell r="DC868">
            <v>0</v>
          </cell>
          <cell r="DD868">
            <v>0</v>
          </cell>
          <cell r="DE868">
            <v>0</v>
          </cell>
          <cell r="DF868">
            <v>0</v>
          </cell>
          <cell r="DG868">
            <v>0</v>
          </cell>
          <cell r="DH868">
            <v>0</v>
          </cell>
          <cell r="DI868">
            <v>0</v>
          </cell>
          <cell r="DJ868">
            <v>0</v>
          </cell>
          <cell r="DK868">
            <v>0</v>
          </cell>
          <cell r="DL868">
            <v>0</v>
          </cell>
          <cell r="DM868">
            <v>0</v>
          </cell>
          <cell r="DN868">
            <v>0</v>
          </cell>
          <cell r="DO868">
            <v>0</v>
          </cell>
          <cell r="DP868">
            <v>0</v>
          </cell>
          <cell r="DQ868">
            <v>0</v>
          </cell>
          <cell r="DR868">
            <v>0</v>
          </cell>
          <cell r="DS868">
            <v>0</v>
          </cell>
          <cell r="DT868">
            <v>0</v>
          </cell>
          <cell r="DU868">
            <v>0</v>
          </cell>
          <cell r="DV868">
            <v>0</v>
          </cell>
          <cell r="DW868">
            <v>0</v>
          </cell>
          <cell r="DX868">
            <v>0</v>
          </cell>
          <cell r="DY868">
            <v>0</v>
          </cell>
          <cell r="DZ868">
            <v>0</v>
          </cell>
          <cell r="EA868">
            <v>0</v>
          </cell>
          <cell r="EB868">
            <v>0</v>
          </cell>
          <cell r="EC868">
            <v>0</v>
          </cell>
          <cell r="ED868">
            <v>0</v>
          </cell>
        </row>
        <row r="869"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  <cell r="AL869">
            <v>0</v>
          </cell>
          <cell r="AM869">
            <v>0</v>
          </cell>
          <cell r="AN869">
            <v>0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-1E-3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E869">
            <v>0</v>
          </cell>
          <cell r="BF869">
            <v>0</v>
          </cell>
          <cell r="BG869">
            <v>0</v>
          </cell>
          <cell r="BH869">
            <v>0</v>
          </cell>
          <cell r="BI869">
            <v>0</v>
          </cell>
          <cell r="BJ869">
            <v>0</v>
          </cell>
          <cell r="BK869">
            <v>0</v>
          </cell>
          <cell r="BL869">
            <v>0</v>
          </cell>
          <cell r="BM869">
            <v>0</v>
          </cell>
          <cell r="BN869">
            <v>0</v>
          </cell>
          <cell r="BO869">
            <v>0</v>
          </cell>
          <cell r="BP869">
            <v>0</v>
          </cell>
          <cell r="BQ869">
            <v>0</v>
          </cell>
          <cell r="BR869">
            <v>0</v>
          </cell>
          <cell r="BS869">
            <v>0</v>
          </cell>
          <cell r="BT869">
            <v>0</v>
          </cell>
          <cell r="BU869">
            <v>0</v>
          </cell>
          <cell r="BV869">
            <v>0</v>
          </cell>
          <cell r="BW869">
            <v>0</v>
          </cell>
          <cell r="BX869">
            <v>0</v>
          </cell>
          <cell r="BY869">
            <v>0</v>
          </cell>
          <cell r="BZ869">
            <v>0</v>
          </cell>
          <cell r="CA869">
            <v>0</v>
          </cell>
          <cell r="CB869">
            <v>0</v>
          </cell>
          <cell r="CC869">
            <v>0</v>
          </cell>
          <cell r="CD869">
            <v>0</v>
          </cell>
          <cell r="CE869">
            <v>0</v>
          </cell>
          <cell r="CF869">
            <v>0</v>
          </cell>
          <cell r="CG869">
            <v>0</v>
          </cell>
          <cell r="CH869">
            <v>-1E-3</v>
          </cell>
          <cell r="CI869">
            <v>0</v>
          </cell>
          <cell r="CJ869">
            <v>0</v>
          </cell>
          <cell r="CK869">
            <v>0</v>
          </cell>
          <cell r="CL869">
            <v>0</v>
          </cell>
          <cell r="CM869">
            <v>0</v>
          </cell>
          <cell r="CN869">
            <v>0</v>
          </cell>
          <cell r="CO869">
            <v>0</v>
          </cell>
          <cell r="CP869">
            <v>0</v>
          </cell>
          <cell r="CQ869">
            <v>0</v>
          </cell>
          <cell r="CR869">
            <v>0</v>
          </cell>
          <cell r="CS869">
            <v>0</v>
          </cell>
          <cell r="CT869">
            <v>0</v>
          </cell>
          <cell r="CU869">
            <v>0</v>
          </cell>
          <cell r="CV869">
            <v>0</v>
          </cell>
          <cell r="CW869">
            <v>0</v>
          </cell>
          <cell r="CX869">
            <v>0</v>
          </cell>
          <cell r="CY869">
            <v>0</v>
          </cell>
          <cell r="CZ869">
            <v>0</v>
          </cell>
          <cell r="DA869">
            <v>0</v>
          </cell>
          <cell r="DB869">
            <v>0</v>
          </cell>
          <cell r="DC869">
            <v>0</v>
          </cell>
          <cell r="DD869">
            <v>0</v>
          </cell>
          <cell r="DE869">
            <v>0</v>
          </cell>
          <cell r="DF869">
            <v>0</v>
          </cell>
          <cell r="DG869">
            <v>0</v>
          </cell>
          <cell r="DH869">
            <v>0</v>
          </cell>
          <cell r="DI869">
            <v>0</v>
          </cell>
          <cell r="DJ869">
            <v>0</v>
          </cell>
          <cell r="DK869">
            <v>0</v>
          </cell>
          <cell r="DL869">
            <v>0</v>
          </cell>
          <cell r="DM869">
            <v>0</v>
          </cell>
          <cell r="DN869">
            <v>0</v>
          </cell>
          <cell r="DO869">
            <v>0</v>
          </cell>
          <cell r="DP869">
            <v>0</v>
          </cell>
          <cell r="DQ869">
            <v>0</v>
          </cell>
          <cell r="DR869">
            <v>0</v>
          </cell>
          <cell r="DS869">
            <v>0</v>
          </cell>
          <cell r="DT869">
            <v>0</v>
          </cell>
          <cell r="DU869">
            <v>0</v>
          </cell>
          <cell r="DV869">
            <v>0</v>
          </cell>
          <cell r="DW869">
            <v>0</v>
          </cell>
          <cell r="DX869">
            <v>0</v>
          </cell>
          <cell r="DY869">
            <v>0</v>
          </cell>
          <cell r="DZ869">
            <v>0</v>
          </cell>
          <cell r="EA869">
            <v>0</v>
          </cell>
          <cell r="EB869">
            <v>0</v>
          </cell>
          <cell r="EC869">
            <v>0</v>
          </cell>
          <cell r="ED869">
            <v>0</v>
          </cell>
        </row>
        <row r="871"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0</v>
          </cell>
          <cell r="BE871">
            <v>0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  <cell r="BL871">
            <v>0</v>
          </cell>
          <cell r="BM871">
            <v>0</v>
          </cell>
          <cell r="BN871">
            <v>0</v>
          </cell>
          <cell r="BO871">
            <v>0</v>
          </cell>
          <cell r="BP871">
            <v>0</v>
          </cell>
          <cell r="BQ871">
            <v>0</v>
          </cell>
          <cell r="BR871">
            <v>0</v>
          </cell>
          <cell r="BS871">
            <v>0</v>
          </cell>
          <cell r="BT871">
            <v>0</v>
          </cell>
          <cell r="BU871">
            <v>0</v>
          </cell>
          <cell r="BV871">
            <v>0</v>
          </cell>
          <cell r="BW871">
            <v>0</v>
          </cell>
          <cell r="BX871">
            <v>0</v>
          </cell>
          <cell r="BY871">
            <v>0</v>
          </cell>
          <cell r="BZ871">
            <v>0</v>
          </cell>
          <cell r="CA871">
            <v>0</v>
          </cell>
          <cell r="CB871">
            <v>0</v>
          </cell>
          <cell r="CC871">
            <v>0</v>
          </cell>
          <cell r="CD871">
            <v>0</v>
          </cell>
          <cell r="CE871">
            <v>0</v>
          </cell>
          <cell r="CF871">
            <v>-1E-3</v>
          </cell>
          <cell r="CG871">
            <v>0</v>
          </cell>
          <cell r="CH871">
            <v>0</v>
          </cell>
          <cell r="CI871">
            <v>0</v>
          </cell>
          <cell r="CJ871">
            <v>0</v>
          </cell>
          <cell r="CK871">
            <v>0</v>
          </cell>
          <cell r="CL871">
            <v>0</v>
          </cell>
          <cell r="CM871">
            <v>0</v>
          </cell>
          <cell r="CN871">
            <v>0</v>
          </cell>
          <cell r="CO871">
            <v>0</v>
          </cell>
          <cell r="CP871">
            <v>0</v>
          </cell>
          <cell r="CQ871">
            <v>0</v>
          </cell>
          <cell r="CR871">
            <v>0</v>
          </cell>
          <cell r="CS871">
            <v>0</v>
          </cell>
          <cell r="CT871">
            <v>0</v>
          </cell>
          <cell r="CU871">
            <v>0</v>
          </cell>
          <cell r="CV871">
            <v>0</v>
          </cell>
          <cell r="CW871">
            <v>0</v>
          </cell>
          <cell r="CX871">
            <v>0</v>
          </cell>
          <cell r="CY871">
            <v>0</v>
          </cell>
          <cell r="CZ871">
            <v>0</v>
          </cell>
          <cell r="DA871">
            <v>0</v>
          </cell>
          <cell r="DB871">
            <v>0</v>
          </cell>
          <cell r="DC871">
            <v>0</v>
          </cell>
          <cell r="DD871">
            <v>0</v>
          </cell>
          <cell r="DE871">
            <v>0</v>
          </cell>
          <cell r="DF871">
            <v>0</v>
          </cell>
          <cell r="DG871">
            <v>0</v>
          </cell>
          <cell r="DH871">
            <v>0</v>
          </cell>
          <cell r="DI871">
            <v>0</v>
          </cell>
          <cell r="DJ871">
            <v>0</v>
          </cell>
          <cell r="DK871">
            <v>0</v>
          </cell>
          <cell r="DL871">
            <v>0</v>
          </cell>
          <cell r="DM871">
            <v>0</v>
          </cell>
          <cell r="DN871">
            <v>0</v>
          </cell>
          <cell r="DO871">
            <v>0</v>
          </cell>
          <cell r="DP871">
            <v>0</v>
          </cell>
          <cell r="DQ871">
            <v>0</v>
          </cell>
          <cell r="DR871">
            <v>0</v>
          </cell>
          <cell r="DS871">
            <v>0</v>
          </cell>
          <cell r="DT871">
            <v>0</v>
          </cell>
          <cell r="DU871">
            <v>0</v>
          </cell>
          <cell r="DV871">
            <v>0</v>
          </cell>
          <cell r="DW871">
            <v>0</v>
          </cell>
          <cell r="DX871">
            <v>0</v>
          </cell>
          <cell r="DY871">
            <v>0</v>
          </cell>
          <cell r="DZ871">
            <v>0</v>
          </cell>
          <cell r="EA871">
            <v>0</v>
          </cell>
          <cell r="EB871">
            <v>0</v>
          </cell>
          <cell r="EC871">
            <v>0</v>
          </cell>
          <cell r="ED871">
            <v>0</v>
          </cell>
        </row>
        <row r="872"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  <cell r="BM872">
            <v>0</v>
          </cell>
          <cell r="BN872">
            <v>0</v>
          </cell>
          <cell r="BO872">
            <v>0</v>
          </cell>
          <cell r="BP872">
            <v>0</v>
          </cell>
          <cell r="BQ872">
            <v>0</v>
          </cell>
          <cell r="BR872">
            <v>0</v>
          </cell>
          <cell r="BS872">
            <v>0</v>
          </cell>
          <cell r="BT872">
            <v>0</v>
          </cell>
          <cell r="BU872">
            <v>0</v>
          </cell>
          <cell r="BV872">
            <v>0</v>
          </cell>
          <cell r="BW872">
            <v>0</v>
          </cell>
          <cell r="BX872">
            <v>0</v>
          </cell>
          <cell r="BY872">
            <v>0</v>
          </cell>
          <cell r="BZ872">
            <v>0</v>
          </cell>
          <cell r="CA872">
            <v>0</v>
          </cell>
          <cell r="CB872">
            <v>0</v>
          </cell>
          <cell r="CC872">
            <v>0</v>
          </cell>
          <cell r="CD872">
            <v>0</v>
          </cell>
          <cell r="CE872">
            <v>0</v>
          </cell>
          <cell r="CF872">
            <v>0</v>
          </cell>
          <cell r="CG872">
            <v>0</v>
          </cell>
          <cell r="CH872">
            <v>0</v>
          </cell>
          <cell r="CI872">
            <v>0</v>
          </cell>
          <cell r="CJ872">
            <v>0</v>
          </cell>
          <cell r="CK872">
            <v>0</v>
          </cell>
          <cell r="CL872">
            <v>0</v>
          </cell>
          <cell r="CM872">
            <v>0</v>
          </cell>
          <cell r="CN872">
            <v>0</v>
          </cell>
          <cell r="CO872">
            <v>0</v>
          </cell>
          <cell r="CP872">
            <v>0</v>
          </cell>
          <cell r="CQ872">
            <v>0</v>
          </cell>
          <cell r="CR872">
            <v>0</v>
          </cell>
          <cell r="CS872">
            <v>0</v>
          </cell>
          <cell r="CT872">
            <v>0</v>
          </cell>
          <cell r="CU872">
            <v>0</v>
          </cell>
          <cell r="CV872">
            <v>0</v>
          </cell>
          <cell r="CW872">
            <v>0</v>
          </cell>
          <cell r="CX872">
            <v>0</v>
          </cell>
          <cell r="CY872">
            <v>0</v>
          </cell>
          <cell r="CZ872">
            <v>0</v>
          </cell>
          <cell r="DA872">
            <v>0</v>
          </cell>
          <cell r="DB872">
            <v>0</v>
          </cell>
          <cell r="DC872">
            <v>0</v>
          </cell>
          <cell r="DD872">
            <v>0</v>
          </cell>
          <cell r="DE872">
            <v>0</v>
          </cell>
          <cell r="DF872">
            <v>0</v>
          </cell>
          <cell r="DG872">
            <v>0</v>
          </cell>
          <cell r="DH872">
            <v>0</v>
          </cell>
          <cell r="DI872">
            <v>0</v>
          </cell>
          <cell r="DJ872">
            <v>0</v>
          </cell>
          <cell r="DK872">
            <v>0</v>
          </cell>
          <cell r="DL872">
            <v>0</v>
          </cell>
          <cell r="DM872">
            <v>0</v>
          </cell>
          <cell r="DN872">
            <v>0</v>
          </cell>
          <cell r="DO872">
            <v>0</v>
          </cell>
          <cell r="DP872">
            <v>0</v>
          </cell>
          <cell r="DQ872">
            <v>0</v>
          </cell>
          <cell r="DR872">
            <v>0</v>
          </cell>
          <cell r="DS872">
            <v>0</v>
          </cell>
          <cell r="DT872">
            <v>0</v>
          </cell>
          <cell r="DU872">
            <v>0</v>
          </cell>
          <cell r="DV872">
            <v>0</v>
          </cell>
          <cell r="DW872">
            <v>0</v>
          </cell>
          <cell r="DX872">
            <v>0</v>
          </cell>
          <cell r="DY872">
            <v>0</v>
          </cell>
          <cell r="DZ872">
            <v>0</v>
          </cell>
          <cell r="EA872">
            <v>0</v>
          </cell>
          <cell r="EB872">
            <v>0</v>
          </cell>
          <cell r="EC872">
            <v>0</v>
          </cell>
          <cell r="ED872">
            <v>0</v>
          </cell>
        </row>
        <row r="873"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  <cell r="BD873">
            <v>0</v>
          </cell>
          <cell r="BE873">
            <v>0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0</v>
          </cell>
          <cell r="BL873">
            <v>0</v>
          </cell>
          <cell r="BM873">
            <v>0</v>
          </cell>
          <cell r="BN873">
            <v>0</v>
          </cell>
          <cell r="BO873">
            <v>0</v>
          </cell>
          <cell r="BP873">
            <v>0</v>
          </cell>
          <cell r="BQ873">
            <v>0</v>
          </cell>
          <cell r="BR873">
            <v>0</v>
          </cell>
          <cell r="BS873">
            <v>0</v>
          </cell>
          <cell r="BT873">
            <v>0</v>
          </cell>
          <cell r="BU873">
            <v>0</v>
          </cell>
          <cell r="BV873">
            <v>0</v>
          </cell>
          <cell r="BW873">
            <v>0</v>
          </cell>
          <cell r="BX873">
            <v>0</v>
          </cell>
          <cell r="BY873">
            <v>0</v>
          </cell>
          <cell r="BZ873">
            <v>0</v>
          </cell>
          <cell r="CA873">
            <v>0</v>
          </cell>
          <cell r="CB873">
            <v>0</v>
          </cell>
          <cell r="CC873">
            <v>0</v>
          </cell>
          <cell r="CD873">
            <v>0</v>
          </cell>
          <cell r="CE873">
            <v>0</v>
          </cell>
          <cell r="CF873">
            <v>0</v>
          </cell>
          <cell r="CG873">
            <v>0</v>
          </cell>
          <cell r="CH873">
            <v>0</v>
          </cell>
          <cell r="CI873">
            <v>0</v>
          </cell>
          <cell r="CJ873">
            <v>0</v>
          </cell>
          <cell r="CK873">
            <v>0</v>
          </cell>
          <cell r="CL873">
            <v>0</v>
          </cell>
          <cell r="CM873">
            <v>0</v>
          </cell>
          <cell r="CN873">
            <v>0</v>
          </cell>
          <cell r="CO873">
            <v>0</v>
          </cell>
          <cell r="CP873">
            <v>0</v>
          </cell>
          <cell r="CQ873">
            <v>0</v>
          </cell>
          <cell r="CR873">
            <v>0</v>
          </cell>
          <cell r="CS873">
            <v>0</v>
          </cell>
          <cell r="CT873">
            <v>0</v>
          </cell>
          <cell r="CU873">
            <v>0</v>
          </cell>
          <cell r="CV873">
            <v>0</v>
          </cell>
          <cell r="CW873">
            <v>0</v>
          </cell>
          <cell r="CX873">
            <v>0</v>
          </cell>
          <cell r="CY873">
            <v>0</v>
          </cell>
          <cell r="CZ873">
            <v>0</v>
          </cell>
          <cell r="DA873">
            <v>0</v>
          </cell>
          <cell r="DB873">
            <v>0</v>
          </cell>
          <cell r="DC873">
            <v>0</v>
          </cell>
          <cell r="DD873">
            <v>0</v>
          </cell>
          <cell r="DE873">
            <v>0</v>
          </cell>
          <cell r="DF873">
            <v>0</v>
          </cell>
          <cell r="DG873">
            <v>0</v>
          </cell>
          <cell r="DH873">
            <v>0</v>
          </cell>
          <cell r="DI873">
            <v>0</v>
          </cell>
          <cell r="DJ873">
            <v>0</v>
          </cell>
          <cell r="DK873">
            <v>0</v>
          </cell>
          <cell r="DL873">
            <v>0</v>
          </cell>
          <cell r="DM873">
            <v>0</v>
          </cell>
          <cell r="DN873">
            <v>0</v>
          </cell>
          <cell r="DO873">
            <v>0</v>
          </cell>
          <cell r="DP873">
            <v>0</v>
          </cell>
          <cell r="DQ873">
            <v>0</v>
          </cell>
          <cell r="DR873">
            <v>0</v>
          </cell>
          <cell r="DS873">
            <v>0</v>
          </cell>
          <cell r="DT873">
            <v>0</v>
          </cell>
          <cell r="DU873">
            <v>0</v>
          </cell>
          <cell r="DV873">
            <v>0</v>
          </cell>
          <cell r="DW873">
            <v>0</v>
          </cell>
          <cell r="DX873">
            <v>0</v>
          </cell>
          <cell r="DY873">
            <v>0</v>
          </cell>
          <cell r="DZ873">
            <v>0</v>
          </cell>
          <cell r="EA873">
            <v>0</v>
          </cell>
          <cell r="EB873">
            <v>0</v>
          </cell>
          <cell r="EC873">
            <v>0</v>
          </cell>
          <cell r="ED873">
            <v>0</v>
          </cell>
        </row>
        <row r="874"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  <cell r="BM874">
            <v>0</v>
          </cell>
          <cell r="BN874">
            <v>0</v>
          </cell>
          <cell r="BO874">
            <v>0</v>
          </cell>
          <cell r="BP874">
            <v>0</v>
          </cell>
          <cell r="BQ874">
            <v>0</v>
          </cell>
          <cell r="BR874">
            <v>0</v>
          </cell>
          <cell r="BS874">
            <v>0</v>
          </cell>
          <cell r="BT874">
            <v>0</v>
          </cell>
          <cell r="BU874">
            <v>0</v>
          </cell>
          <cell r="BV874">
            <v>0</v>
          </cell>
          <cell r="BW874">
            <v>0</v>
          </cell>
          <cell r="BX874">
            <v>0</v>
          </cell>
          <cell r="BY874">
            <v>0</v>
          </cell>
          <cell r="BZ874">
            <v>0</v>
          </cell>
          <cell r="CA874">
            <v>0</v>
          </cell>
          <cell r="CB874">
            <v>0</v>
          </cell>
          <cell r="CC874">
            <v>0</v>
          </cell>
          <cell r="CD874">
            <v>0</v>
          </cell>
          <cell r="CE874">
            <v>0</v>
          </cell>
          <cell r="CF874">
            <v>0</v>
          </cell>
          <cell r="CG874">
            <v>0</v>
          </cell>
          <cell r="CH874">
            <v>0</v>
          </cell>
          <cell r="CI874">
            <v>0</v>
          </cell>
          <cell r="CJ874">
            <v>0</v>
          </cell>
          <cell r="CK874">
            <v>0</v>
          </cell>
          <cell r="CL874">
            <v>0</v>
          </cell>
          <cell r="CM874">
            <v>0</v>
          </cell>
          <cell r="CN874">
            <v>0</v>
          </cell>
          <cell r="CO874">
            <v>0</v>
          </cell>
          <cell r="CP874">
            <v>0</v>
          </cell>
          <cell r="CQ874">
            <v>0</v>
          </cell>
          <cell r="CR874">
            <v>0</v>
          </cell>
          <cell r="CS874">
            <v>0</v>
          </cell>
          <cell r="CT874">
            <v>0</v>
          </cell>
          <cell r="CU874">
            <v>0</v>
          </cell>
          <cell r="CV874">
            <v>0</v>
          </cell>
          <cell r="CW874">
            <v>0</v>
          </cell>
          <cell r="CX874">
            <v>0</v>
          </cell>
          <cell r="CY874">
            <v>0</v>
          </cell>
          <cell r="CZ874">
            <v>0</v>
          </cell>
          <cell r="DA874">
            <v>0</v>
          </cell>
          <cell r="DB874">
            <v>0</v>
          </cell>
          <cell r="DC874">
            <v>0</v>
          </cell>
          <cell r="DD874">
            <v>0</v>
          </cell>
          <cell r="DE874">
            <v>0</v>
          </cell>
          <cell r="DF874">
            <v>0</v>
          </cell>
          <cell r="DG874">
            <v>0</v>
          </cell>
          <cell r="DH874">
            <v>0</v>
          </cell>
          <cell r="DI874">
            <v>0</v>
          </cell>
          <cell r="DJ874">
            <v>0</v>
          </cell>
          <cell r="DK874">
            <v>0</v>
          </cell>
          <cell r="DL874">
            <v>0</v>
          </cell>
          <cell r="DM874">
            <v>0</v>
          </cell>
          <cell r="DN874">
            <v>0</v>
          </cell>
          <cell r="DO874">
            <v>0</v>
          </cell>
          <cell r="DP874">
            <v>0</v>
          </cell>
          <cell r="DQ874">
            <v>0</v>
          </cell>
          <cell r="DR874">
            <v>0</v>
          </cell>
          <cell r="DS874">
            <v>0</v>
          </cell>
          <cell r="DT874">
            <v>0</v>
          </cell>
          <cell r="DU874">
            <v>0</v>
          </cell>
          <cell r="DV874">
            <v>0</v>
          </cell>
          <cell r="DW874">
            <v>0</v>
          </cell>
          <cell r="DX874">
            <v>0</v>
          </cell>
          <cell r="DY874">
            <v>0</v>
          </cell>
          <cell r="DZ874">
            <v>0</v>
          </cell>
          <cell r="EA874">
            <v>0</v>
          </cell>
          <cell r="EB874">
            <v>0</v>
          </cell>
          <cell r="EC874">
            <v>0</v>
          </cell>
          <cell r="ED874">
            <v>0</v>
          </cell>
        </row>
        <row r="875"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-1E-3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O875">
            <v>0</v>
          </cell>
          <cell r="AP875">
            <v>0</v>
          </cell>
          <cell r="AQ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0</v>
          </cell>
          <cell r="AX875">
            <v>0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0</v>
          </cell>
          <cell r="BD875">
            <v>0</v>
          </cell>
          <cell r="BE875">
            <v>0</v>
          </cell>
          <cell r="BF875">
            <v>0</v>
          </cell>
          <cell r="BG875">
            <v>0</v>
          </cell>
          <cell r="BH875">
            <v>0</v>
          </cell>
          <cell r="BI875">
            <v>0</v>
          </cell>
          <cell r="BJ875">
            <v>0</v>
          </cell>
          <cell r="BK875">
            <v>0</v>
          </cell>
          <cell r="BL875">
            <v>0</v>
          </cell>
          <cell r="BM875">
            <v>0</v>
          </cell>
          <cell r="BN875">
            <v>0</v>
          </cell>
          <cell r="BO875">
            <v>0</v>
          </cell>
          <cell r="BP875">
            <v>0</v>
          </cell>
          <cell r="BQ875">
            <v>0</v>
          </cell>
          <cell r="BR875">
            <v>0</v>
          </cell>
          <cell r="BS875">
            <v>0</v>
          </cell>
          <cell r="BT875">
            <v>0</v>
          </cell>
          <cell r="BU875">
            <v>0</v>
          </cell>
          <cell r="BV875">
            <v>0</v>
          </cell>
          <cell r="BW875">
            <v>0</v>
          </cell>
          <cell r="BX875">
            <v>0</v>
          </cell>
          <cell r="BY875">
            <v>0</v>
          </cell>
          <cell r="BZ875">
            <v>0</v>
          </cell>
          <cell r="CA875">
            <v>0</v>
          </cell>
          <cell r="CB875">
            <v>0</v>
          </cell>
          <cell r="CC875">
            <v>0</v>
          </cell>
          <cell r="CD875">
            <v>0</v>
          </cell>
          <cell r="CE875">
            <v>0</v>
          </cell>
          <cell r="CF875">
            <v>0</v>
          </cell>
          <cell r="CG875">
            <v>0</v>
          </cell>
          <cell r="CH875">
            <v>0</v>
          </cell>
          <cell r="CI875">
            <v>0</v>
          </cell>
          <cell r="CJ875">
            <v>0</v>
          </cell>
          <cell r="CK875">
            <v>0</v>
          </cell>
          <cell r="CL875">
            <v>0</v>
          </cell>
          <cell r="CM875">
            <v>0</v>
          </cell>
          <cell r="CN875">
            <v>0</v>
          </cell>
          <cell r="CO875">
            <v>0</v>
          </cell>
          <cell r="CP875">
            <v>0</v>
          </cell>
          <cell r="CQ875">
            <v>0</v>
          </cell>
          <cell r="CR875">
            <v>0</v>
          </cell>
          <cell r="CS875">
            <v>0</v>
          </cell>
          <cell r="CT875">
            <v>0</v>
          </cell>
          <cell r="CU875">
            <v>0</v>
          </cell>
          <cell r="CV875">
            <v>0</v>
          </cell>
          <cell r="CW875">
            <v>0</v>
          </cell>
          <cell r="CX875">
            <v>0</v>
          </cell>
          <cell r="CY875">
            <v>0</v>
          </cell>
          <cell r="CZ875">
            <v>0</v>
          </cell>
          <cell r="DA875">
            <v>0</v>
          </cell>
          <cell r="DB875">
            <v>0</v>
          </cell>
          <cell r="DC875">
            <v>0</v>
          </cell>
          <cell r="DD875">
            <v>0</v>
          </cell>
          <cell r="DE875">
            <v>0</v>
          </cell>
          <cell r="DF875">
            <v>0</v>
          </cell>
          <cell r="DG875">
            <v>0</v>
          </cell>
          <cell r="DH875">
            <v>0</v>
          </cell>
          <cell r="DI875">
            <v>0</v>
          </cell>
          <cell r="DJ875">
            <v>0</v>
          </cell>
          <cell r="DK875">
            <v>0</v>
          </cell>
          <cell r="DL875">
            <v>0</v>
          </cell>
          <cell r="DM875">
            <v>0</v>
          </cell>
          <cell r="DN875">
            <v>0</v>
          </cell>
          <cell r="DO875">
            <v>0</v>
          </cell>
          <cell r="DP875">
            <v>0</v>
          </cell>
          <cell r="DQ875">
            <v>0</v>
          </cell>
          <cell r="DR875">
            <v>0</v>
          </cell>
          <cell r="DS875">
            <v>0</v>
          </cell>
          <cell r="DT875">
            <v>0</v>
          </cell>
          <cell r="DU875">
            <v>0</v>
          </cell>
          <cell r="DV875">
            <v>0</v>
          </cell>
          <cell r="DW875">
            <v>0</v>
          </cell>
          <cell r="DX875">
            <v>0</v>
          </cell>
          <cell r="DY875">
            <v>0</v>
          </cell>
          <cell r="DZ875">
            <v>0</v>
          </cell>
          <cell r="EA875">
            <v>0</v>
          </cell>
          <cell r="EB875">
            <v>0</v>
          </cell>
          <cell r="EC875">
            <v>0</v>
          </cell>
          <cell r="ED875">
            <v>0</v>
          </cell>
        </row>
        <row r="876"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O876">
            <v>0</v>
          </cell>
          <cell r="AP876">
            <v>0</v>
          </cell>
          <cell r="AQ876">
            <v>1E-3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0</v>
          </cell>
          <cell r="AX876">
            <v>0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0</v>
          </cell>
          <cell r="BD876">
            <v>0</v>
          </cell>
          <cell r="BE876">
            <v>0</v>
          </cell>
          <cell r="BF876">
            <v>0</v>
          </cell>
          <cell r="BG876">
            <v>0</v>
          </cell>
          <cell r="BH876">
            <v>0</v>
          </cell>
          <cell r="BI876">
            <v>0</v>
          </cell>
          <cell r="BJ876">
            <v>0</v>
          </cell>
          <cell r="BK876">
            <v>0</v>
          </cell>
          <cell r="BL876">
            <v>0</v>
          </cell>
          <cell r="BM876">
            <v>0</v>
          </cell>
          <cell r="BN876">
            <v>0</v>
          </cell>
          <cell r="BO876">
            <v>0</v>
          </cell>
          <cell r="BP876">
            <v>0</v>
          </cell>
          <cell r="BQ876">
            <v>0</v>
          </cell>
          <cell r="BR876">
            <v>0</v>
          </cell>
          <cell r="BS876">
            <v>0</v>
          </cell>
          <cell r="BT876">
            <v>0</v>
          </cell>
          <cell r="BU876">
            <v>0</v>
          </cell>
          <cell r="BV876">
            <v>0</v>
          </cell>
          <cell r="BW876">
            <v>0</v>
          </cell>
          <cell r="BX876">
            <v>0</v>
          </cell>
          <cell r="BY876">
            <v>0</v>
          </cell>
          <cell r="BZ876">
            <v>0</v>
          </cell>
          <cell r="CA876">
            <v>0</v>
          </cell>
          <cell r="CB876">
            <v>0</v>
          </cell>
          <cell r="CC876">
            <v>0</v>
          </cell>
          <cell r="CD876">
            <v>0</v>
          </cell>
          <cell r="CE876">
            <v>0</v>
          </cell>
          <cell r="CF876">
            <v>0</v>
          </cell>
          <cell r="CG876">
            <v>1E-3</v>
          </cell>
          <cell r="CH876">
            <v>0</v>
          </cell>
          <cell r="CI876">
            <v>0</v>
          </cell>
          <cell r="CJ876">
            <v>0</v>
          </cell>
          <cell r="CK876">
            <v>0</v>
          </cell>
          <cell r="CL876">
            <v>0</v>
          </cell>
          <cell r="CM876">
            <v>0</v>
          </cell>
          <cell r="CN876">
            <v>0</v>
          </cell>
          <cell r="CO876">
            <v>0</v>
          </cell>
          <cell r="CP876">
            <v>0</v>
          </cell>
          <cell r="CQ876">
            <v>0</v>
          </cell>
          <cell r="CR876">
            <v>0</v>
          </cell>
          <cell r="CS876">
            <v>0</v>
          </cell>
          <cell r="CT876">
            <v>0</v>
          </cell>
          <cell r="CU876">
            <v>0</v>
          </cell>
          <cell r="CV876">
            <v>0</v>
          </cell>
          <cell r="CW876">
            <v>0</v>
          </cell>
          <cell r="CX876">
            <v>0</v>
          </cell>
          <cell r="CY876">
            <v>0</v>
          </cell>
          <cell r="CZ876">
            <v>0</v>
          </cell>
          <cell r="DA876">
            <v>0</v>
          </cell>
          <cell r="DB876">
            <v>0</v>
          </cell>
          <cell r="DC876">
            <v>0</v>
          </cell>
          <cell r="DD876">
            <v>0</v>
          </cell>
          <cell r="DE876">
            <v>0</v>
          </cell>
          <cell r="DF876">
            <v>0</v>
          </cell>
          <cell r="DG876">
            <v>0</v>
          </cell>
          <cell r="DH876">
            <v>0</v>
          </cell>
          <cell r="DI876">
            <v>0</v>
          </cell>
          <cell r="DJ876">
            <v>0</v>
          </cell>
          <cell r="DK876">
            <v>0</v>
          </cell>
          <cell r="DL876">
            <v>0</v>
          </cell>
          <cell r="DM876">
            <v>0</v>
          </cell>
          <cell r="DN876">
            <v>0</v>
          </cell>
          <cell r="DO876">
            <v>0</v>
          </cell>
          <cell r="DP876">
            <v>0</v>
          </cell>
          <cell r="DQ876">
            <v>0</v>
          </cell>
          <cell r="DR876">
            <v>0</v>
          </cell>
          <cell r="DS876">
            <v>0</v>
          </cell>
          <cell r="DT876">
            <v>0</v>
          </cell>
          <cell r="DU876">
            <v>0</v>
          </cell>
          <cell r="DV876">
            <v>0</v>
          </cell>
          <cell r="DW876">
            <v>0</v>
          </cell>
          <cell r="DX876">
            <v>0</v>
          </cell>
          <cell r="DY876">
            <v>0</v>
          </cell>
          <cell r="DZ876">
            <v>0</v>
          </cell>
          <cell r="EA876">
            <v>0</v>
          </cell>
          <cell r="EB876">
            <v>0</v>
          </cell>
          <cell r="EC876">
            <v>0</v>
          </cell>
          <cell r="ED876">
            <v>0</v>
          </cell>
        </row>
        <row r="877"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-1E-3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  <cell r="AM877">
            <v>0</v>
          </cell>
          <cell r="AN877">
            <v>0</v>
          </cell>
          <cell r="AO877">
            <v>0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V877">
            <v>0</v>
          </cell>
          <cell r="AW877">
            <v>0</v>
          </cell>
          <cell r="AX877">
            <v>0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0</v>
          </cell>
          <cell r="BD877">
            <v>0</v>
          </cell>
          <cell r="BE877">
            <v>0</v>
          </cell>
          <cell r="BF877">
            <v>0</v>
          </cell>
          <cell r="BG877">
            <v>0</v>
          </cell>
          <cell r="BH877">
            <v>0</v>
          </cell>
          <cell r="BI877">
            <v>0</v>
          </cell>
          <cell r="BJ877">
            <v>0</v>
          </cell>
          <cell r="BK877">
            <v>0</v>
          </cell>
          <cell r="BL877">
            <v>-1E-3</v>
          </cell>
          <cell r="BM877">
            <v>0</v>
          </cell>
          <cell r="BN877">
            <v>0</v>
          </cell>
          <cell r="BO877">
            <v>0</v>
          </cell>
          <cell r="BP877">
            <v>0</v>
          </cell>
          <cell r="BQ877">
            <v>0</v>
          </cell>
          <cell r="BR877">
            <v>0</v>
          </cell>
          <cell r="BS877">
            <v>0</v>
          </cell>
          <cell r="BT877">
            <v>0</v>
          </cell>
          <cell r="BU877">
            <v>0</v>
          </cell>
          <cell r="BV877">
            <v>0</v>
          </cell>
          <cell r="BW877">
            <v>0</v>
          </cell>
          <cell r="BX877">
            <v>0</v>
          </cell>
          <cell r="BY877">
            <v>0</v>
          </cell>
          <cell r="BZ877">
            <v>0</v>
          </cell>
          <cell r="CA877">
            <v>0</v>
          </cell>
          <cell r="CB877">
            <v>0</v>
          </cell>
          <cell r="CC877">
            <v>0</v>
          </cell>
          <cell r="CD877">
            <v>0</v>
          </cell>
          <cell r="CE877">
            <v>0</v>
          </cell>
          <cell r="CF877">
            <v>0</v>
          </cell>
          <cell r="CG877">
            <v>0</v>
          </cell>
          <cell r="CH877">
            <v>0</v>
          </cell>
          <cell r="CI877">
            <v>0</v>
          </cell>
          <cell r="CJ877">
            <v>0</v>
          </cell>
          <cell r="CK877">
            <v>0</v>
          </cell>
          <cell r="CL877">
            <v>0</v>
          </cell>
          <cell r="CM877">
            <v>0</v>
          </cell>
          <cell r="CN877">
            <v>0</v>
          </cell>
          <cell r="CO877">
            <v>0</v>
          </cell>
          <cell r="CP877">
            <v>0</v>
          </cell>
          <cell r="CQ877">
            <v>0</v>
          </cell>
          <cell r="CR877">
            <v>0</v>
          </cell>
          <cell r="CS877">
            <v>0</v>
          </cell>
          <cell r="CT877">
            <v>0</v>
          </cell>
          <cell r="CU877">
            <v>0</v>
          </cell>
          <cell r="CV877">
            <v>0</v>
          </cell>
          <cell r="CW877">
            <v>0</v>
          </cell>
          <cell r="CX877">
            <v>0</v>
          </cell>
          <cell r="CY877">
            <v>0</v>
          </cell>
          <cell r="CZ877">
            <v>0</v>
          </cell>
          <cell r="DA877">
            <v>0</v>
          </cell>
          <cell r="DB877">
            <v>0</v>
          </cell>
          <cell r="DC877">
            <v>0</v>
          </cell>
          <cell r="DD877">
            <v>0</v>
          </cell>
          <cell r="DE877">
            <v>0</v>
          </cell>
          <cell r="DF877">
            <v>0</v>
          </cell>
          <cell r="DG877">
            <v>0</v>
          </cell>
          <cell r="DH877">
            <v>0</v>
          </cell>
          <cell r="DI877">
            <v>0</v>
          </cell>
          <cell r="DJ877">
            <v>0</v>
          </cell>
          <cell r="DK877">
            <v>0</v>
          </cell>
          <cell r="DL877">
            <v>0</v>
          </cell>
          <cell r="DM877">
            <v>0</v>
          </cell>
          <cell r="DN877">
            <v>0</v>
          </cell>
          <cell r="DO877">
            <v>0</v>
          </cell>
          <cell r="DP877">
            <v>0</v>
          </cell>
          <cell r="DQ877">
            <v>0</v>
          </cell>
          <cell r="DR877">
            <v>0</v>
          </cell>
          <cell r="DS877">
            <v>0</v>
          </cell>
          <cell r="DT877">
            <v>0</v>
          </cell>
          <cell r="DU877">
            <v>0</v>
          </cell>
          <cell r="DV877">
            <v>0</v>
          </cell>
          <cell r="DW877">
            <v>0</v>
          </cell>
          <cell r="DX877">
            <v>0</v>
          </cell>
          <cell r="DY877">
            <v>0</v>
          </cell>
          <cell r="DZ877">
            <v>0</v>
          </cell>
          <cell r="EA877">
            <v>0</v>
          </cell>
          <cell r="EB877">
            <v>0</v>
          </cell>
          <cell r="EC877">
            <v>0</v>
          </cell>
          <cell r="ED877">
            <v>0</v>
          </cell>
        </row>
        <row r="878"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0</v>
          </cell>
          <cell r="BQ878">
            <v>0</v>
          </cell>
          <cell r="BR878">
            <v>0</v>
          </cell>
          <cell r="BS878">
            <v>0</v>
          </cell>
          <cell r="BT878">
            <v>0</v>
          </cell>
          <cell r="BU878">
            <v>0</v>
          </cell>
          <cell r="BV878">
            <v>0</v>
          </cell>
          <cell r="BW878">
            <v>0</v>
          </cell>
          <cell r="BX878">
            <v>0</v>
          </cell>
          <cell r="BY878">
            <v>0</v>
          </cell>
          <cell r="BZ878">
            <v>0</v>
          </cell>
          <cell r="CA878">
            <v>0</v>
          </cell>
          <cell r="CB878">
            <v>0</v>
          </cell>
          <cell r="CC878">
            <v>0</v>
          </cell>
          <cell r="CD878">
            <v>0</v>
          </cell>
          <cell r="CE878">
            <v>0</v>
          </cell>
          <cell r="CF878">
            <v>0</v>
          </cell>
          <cell r="CG878">
            <v>0</v>
          </cell>
          <cell r="CH878">
            <v>0</v>
          </cell>
          <cell r="CI878">
            <v>0</v>
          </cell>
          <cell r="CJ878">
            <v>0</v>
          </cell>
          <cell r="CK878">
            <v>0</v>
          </cell>
          <cell r="CL878">
            <v>0</v>
          </cell>
          <cell r="CM878">
            <v>0</v>
          </cell>
          <cell r="CN878">
            <v>0</v>
          </cell>
          <cell r="CO878">
            <v>0</v>
          </cell>
          <cell r="CP878">
            <v>0</v>
          </cell>
          <cell r="CQ878">
            <v>0</v>
          </cell>
          <cell r="CR878">
            <v>0</v>
          </cell>
          <cell r="CS878">
            <v>0</v>
          </cell>
          <cell r="CT878">
            <v>0</v>
          </cell>
          <cell r="CU878">
            <v>0</v>
          </cell>
          <cell r="CV878">
            <v>0</v>
          </cell>
          <cell r="CW878">
            <v>0</v>
          </cell>
          <cell r="CX878">
            <v>0</v>
          </cell>
          <cell r="CY878">
            <v>0</v>
          </cell>
          <cell r="CZ878">
            <v>0</v>
          </cell>
          <cell r="DA878">
            <v>0</v>
          </cell>
          <cell r="DB878">
            <v>0</v>
          </cell>
          <cell r="DC878">
            <v>0</v>
          </cell>
          <cell r="DD878">
            <v>0</v>
          </cell>
          <cell r="DE878">
            <v>0</v>
          </cell>
          <cell r="DF878">
            <v>0</v>
          </cell>
          <cell r="DG878">
            <v>0</v>
          </cell>
          <cell r="DH878">
            <v>0</v>
          </cell>
          <cell r="DI878">
            <v>0</v>
          </cell>
          <cell r="DJ878">
            <v>0</v>
          </cell>
          <cell r="DK878">
            <v>0</v>
          </cell>
          <cell r="DL878">
            <v>0</v>
          </cell>
          <cell r="DM878">
            <v>0</v>
          </cell>
          <cell r="DN878">
            <v>0</v>
          </cell>
          <cell r="DO878">
            <v>0</v>
          </cell>
          <cell r="DP878">
            <v>0</v>
          </cell>
          <cell r="DQ878">
            <v>0</v>
          </cell>
          <cell r="DR878">
            <v>0</v>
          </cell>
          <cell r="DS878">
            <v>0</v>
          </cell>
          <cell r="DT878">
            <v>0</v>
          </cell>
          <cell r="DU878">
            <v>0</v>
          </cell>
          <cell r="DV878">
            <v>0</v>
          </cell>
          <cell r="DW878">
            <v>0</v>
          </cell>
          <cell r="DX878">
            <v>0</v>
          </cell>
          <cell r="DY878">
            <v>0</v>
          </cell>
          <cell r="DZ878">
            <v>0</v>
          </cell>
          <cell r="EA878">
            <v>0</v>
          </cell>
          <cell r="EB878">
            <v>0</v>
          </cell>
          <cell r="EC878">
            <v>0</v>
          </cell>
          <cell r="ED878">
            <v>0</v>
          </cell>
        </row>
        <row r="879"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  <cell r="BD879">
            <v>0</v>
          </cell>
          <cell r="BE879">
            <v>0</v>
          </cell>
          <cell r="BF879">
            <v>0</v>
          </cell>
          <cell r="BG879">
            <v>0</v>
          </cell>
          <cell r="BH879">
            <v>0</v>
          </cell>
          <cell r="BI879">
            <v>0</v>
          </cell>
          <cell r="BJ879">
            <v>0</v>
          </cell>
          <cell r="BK879">
            <v>0</v>
          </cell>
          <cell r="BL879">
            <v>0</v>
          </cell>
          <cell r="BM879">
            <v>0</v>
          </cell>
          <cell r="BN879">
            <v>0</v>
          </cell>
          <cell r="BO879">
            <v>0</v>
          </cell>
          <cell r="BP879">
            <v>0</v>
          </cell>
          <cell r="BQ879">
            <v>0</v>
          </cell>
          <cell r="BR879">
            <v>0</v>
          </cell>
          <cell r="BS879">
            <v>0</v>
          </cell>
          <cell r="BT879">
            <v>0</v>
          </cell>
          <cell r="BU879">
            <v>0</v>
          </cell>
          <cell r="BV879">
            <v>0</v>
          </cell>
          <cell r="BW879">
            <v>0</v>
          </cell>
          <cell r="BX879">
            <v>0</v>
          </cell>
          <cell r="BY879">
            <v>0</v>
          </cell>
          <cell r="BZ879">
            <v>0</v>
          </cell>
          <cell r="CA879">
            <v>0</v>
          </cell>
          <cell r="CB879">
            <v>0</v>
          </cell>
          <cell r="CC879">
            <v>0</v>
          </cell>
          <cell r="CD879">
            <v>0</v>
          </cell>
          <cell r="CE879">
            <v>0</v>
          </cell>
          <cell r="CF879">
            <v>0</v>
          </cell>
          <cell r="CG879">
            <v>0</v>
          </cell>
          <cell r="CH879">
            <v>0</v>
          </cell>
          <cell r="CI879">
            <v>0</v>
          </cell>
          <cell r="CJ879">
            <v>0</v>
          </cell>
          <cell r="CK879">
            <v>0</v>
          </cell>
          <cell r="CL879">
            <v>0</v>
          </cell>
          <cell r="CM879">
            <v>0</v>
          </cell>
          <cell r="CN879">
            <v>0</v>
          </cell>
          <cell r="CO879">
            <v>0</v>
          </cell>
          <cell r="CP879">
            <v>0</v>
          </cell>
          <cell r="CQ879">
            <v>0</v>
          </cell>
          <cell r="CR879">
            <v>0</v>
          </cell>
          <cell r="CS879">
            <v>0</v>
          </cell>
          <cell r="CT879">
            <v>0</v>
          </cell>
          <cell r="CU879">
            <v>0</v>
          </cell>
          <cell r="CV879">
            <v>0</v>
          </cell>
          <cell r="CW879">
            <v>0</v>
          </cell>
          <cell r="CX879">
            <v>0</v>
          </cell>
          <cell r="CY879">
            <v>0</v>
          </cell>
          <cell r="CZ879">
            <v>0</v>
          </cell>
          <cell r="DA879">
            <v>0</v>
          </cell>
          <cell r="DB879">
            <v>0</v>
          </cell>
          <cell r="DC879">
            <v>0</v>
          </cell>
          <cell r="DD879">
            <v>0</v>
          </cell>
          <cell r="DE879">
            <v>0</v>
          </cell>
          <cell r="DF879">
            <v>0</v>
          </cell>
          <cell r="DG879">
            <v>0</v>
          </cell>
          <cell r="DH879">
            <v>0</v>
          </cell>
          <cell r="DI879">
            <v>0</v>
          </cell>
          <cell r="DJ879">
            <v>0</v>
          </cell>
          <cell r="DK879">
            <v>0</v>
          </cell>
          <cell r="DL879">
            <v>0</v>
          </cell>
          <cell r="DM879">
            <v>0</v>
          </cell>
          <cell r="DN879">
            <v>0</v>
          </cell>
          <cell r="DO879">
            <v>0</v>
          </cell>
          <cell r="DP879">
            <v>0</v>
          </cell>
          <cell r="DQ879">
            <v>0</v>
          </cell>
          <cell r="DR879">
            <v>0</v>
          </cell>
          <cell r="DS879">
            <v>0</v>
          </cell>
          <cell r="DT879">
            <v>0</v>
          </cell>
          <cell r="DU879">
            <v>0</v>
          </cell>
          <cell r="DV879">
            <v>0</v>
          </cell>
          <cell r="DW879">
            <v>0</v>
          </cell>
          <cell r="DX879">
            <v>0</v>
          </cell>
          <cell r="DY879">
            <v>0</v>
          </cell>
          <cell r="DZ879">
            <v>0</v>
          </cell>
          <cell r="EA879">
            <v>0</v>
          </cell>
          <cell r="EB879">
            <v>0</v>
          </cell>
          <cell r="EC879">
            <v>0</v>
          </cell>
          <cell r="ED879">
            <v>0</v>
          </cell>
        </row>
        <row r="881"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  <cell r="BD881">
            <v>0</v>
          </cell>
          <cell r="BE881">
            <v>0</v>
          </cell>
          <cell r="BF881">
            <v>0</v>
          </cell>
          <cell r="BG881">
            <v>0</v>
          </cell>
          <cell r="BH881">
            <v>0</v>
          </cell>
          <cell r="BI881">
            <v>0</v>
          </cell>
          <cell r="BJ881">
            <v>0</v>
          </cell>
          <cell r="BK881">
            <v>0</v>
          </cell>
          <cell r="BL881">
            <v>0</v>
          </cell>
          <cell r="BM881">
            <v>0</v>
          </cell>
          <cell r="BN881">
            <v>0</v>
          </cell>
          <cell r="BO881">
            <v>0</v>
          </cell>
          <cell r="BP881">
            <v>0</v>
          </cell>
          <cell r="BQ881">
            <v>0</v>
          </cell>
          <cell r="BR881">
            <v>0</v>
          </cell>
          <cell r="BS881">
            <v>0</v>
          </cell>
          <cell r="BT881">
            <v>0</v>
          </cell>
          <cell r="BU881">
            <v>0</v>
          </cell>
          <cell r="BV881">
            <v>0</v>
          </cell>
          <cell r="BW881">
            <v>0</v>
          </cell>
          <cell r="BX881">
            <v>0</v>
          </cell>
          <cell r="BY881">
            <v>0</v>
          </cell>
          <cell r="BZ881">
            <v>0</v>
          </cell>
          <cell r="CA881">
            <v>0</v>
          </cell>
          <cell r="CB881">
            <v>0</v>
          </cell>
          <cell r="CC881">
            <v>0</v>
          </cell>
          <cell r="CD881">
            <v>0</v>
          </cell>
          <cell r="CE881">
            <v>0</v>
          </cell>
          <cell r="CF881">
            <v>0</v>
          </cell>
          <cell r="CG881">
            <v>0</v>
          </cell>
          <cell r="CH881">
            <v>0</v>
          </cell>
          <cell r="CI881">
            <v>0</v>
          </cell>
          <cell r="CJ881">
            <v>0</v>
          </cell>
          <cell r="CK881">
            <v>0</v>
          </cell>
          <cell r="CL881">
            <v>0</v>
          </cell>
          <cell r="CM881">
            <v>0</v>
          </cell>
          <cell r="CN881">
            <v>0</v>
          </cell>
          <cell r="CO881">
            <v>0</v>
          </cell>
          <cell r="CP881">
            <v>0</v>
          </cell>
          <cell r="CQ881">
            <v>0</v>
          </cell>
          <cell r="CR881">
            <v>0</v>
          </cell>
          <cell r="CS881">
            <v>0</v>
          </cell>
          <cell r="CT881">
            <v>0</v>
          </cell>
          <cell r="CU881">
            <v>0</v>
          </cell>
          <cell r="CV881">
            <v>0</v>
          </cell>
          <cell r="CW881">
            <v>0</v>
          </cell>
          <cell r="CX881">
            <v>0</v>
          </cell>
          <cell r="CY881">
            <v>0</v>
          </cell>
          <cell r="CZ881">
            <v>0</v>
          </cell>
          <cell r="DA881">
            <v>0</v>
          </cell>
          <cell r="DB881">
            <v>0</v>
          </cell>
          <cell r="DC881">
            <v>0</v>
          </cell>
          <cell r="DD881">
            <v>0</v>
          </cell>
          <cell r="DE881">
            <v>0</v>
          </cell>
          <cell r="DF881">
            <v>0</v>
          </cell>
          <cell r="DG881">
            <v>0</v>
          </cell>
          <cell r="DH881">
            <v>0</v>
          </cell>
          <cell r="DI881">
            <v>0</v>
          </cell>
          <cell r="DJ881">
            <v>0</v>
          </cell>
          <cell r="DK881">
            <v>0</v>
          </cell>
          <cell r="DL881">
            <v>0</v>
          </cell>
          <cell r="DM881">
            <v>0</v>
          </cell>
          <cell r="DN881">
            <v>0</v>
          </cell>
          <cell r="DO881">
            <v>0</v>
          </cell>
          <cell r="DP881">
            <v>0</v>
          </cell>
          <cell r="DQ881">
            <v>0</v>
          </cell>
          <cell r="DR881">
            <v>0</v>
          </cell>
          <cell r="DS881">
            <v>0</v>
          </cell>
          <cell r="DT881">
            <v>0</v>
          </cell>
          <cell r="DU881">
            <v>0</v>
          </cell>
          <cell r="DV881">
            <v>0</v>
          </cell>
          <cell r="DW881">
            <v>0</v>
          </cell>
          <cell r="DX881">
            <v>0</v>
          </cell>
          <cell r="DY881">
            <v>0</v>
          </cell>
          <cell r="DZ881">
            <v>0</v>
          </cell>
          <cell r="EA881">
            <v>0</v>
          </cell>
          <cell r="EB881">
            <v>0</v>
          </cell>
          <cell r="EC881">
            <v>0</v>
          </cell>
          <cell r="ED881">
            <v>0</v>
          </cell>
        </row>
        <row r="882"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  <cell r="BL882">
            <v>0</v>
          </cell>
          <cell r="BM882">
            <v>0</v>
          </cell>
          <cell r="BN882">
            <v>0</v>
          </cell>
          <cell r="BO882">
            <v>0</v>
          </cell>
          <cell r="BP882">
            <v>0</v>
          </cell>
          <cell r="BQ882">
            <v>0</v>
          </cell>
          <cell r="BR882">
            <v>0</v>
          </cell>
          <cell r="BS882">
            <v>0</v>
          </cell>
          <cell r="BT882">
            <v>0</v>
          </cell>
          <cell r="BU882">
            <v>0</v>
          </cell>
          <cell r="BV882">
            <v>0</v>
          </cell>
          <cell r="BW882">
            <v>0</v>
          </cell>
          <cell r="BX882">
            <v>0</v>
          </cell>
          <cell r="BY882">
            <v>0</v>
          </cell>
          <cell r="BZ882">
            <v>0</v>
          </cell>
          <cell r="CA882">
            <v>0</v>
          </cell>
          <cell r="CB882">
            <v>0</v>
          </cell>
          <cell r="CC882">
            <v>0</v>
          </cell>
          <cell r="CD882">
            <v>0</v>
          </cell>
          <cell r="CE882">
            <v>0</v>
          </cell>
          <cell r="CF882">
            <v>0</v>
          </cell>
          <cell r="CG882">
            <v>0</v>
          </cell>
          <cell r="CH882">
            <v>0</v>
          </cell>
          <cell r="CI882">
            <v>0</v>
          </cell>
          <cell r="CJ882">
            <v>0</v>
          </cell>
          <cell r="CK882">
            <v>0</v>
          </cell>
          <cell r="CL882">
            <v>0</v>
          </cell>
          <cell r="CM882">
            <v>0</v>
          </cell>
          <cell r="CN882">
            <v>0</v>
          </cell>
          <cell r="CO882">
            <v>0</v>
          </cell>
          <cell r="CP882">
            <v>0</v>
          </cell>
          <cell r="CQ882">
            <v>0</v>
          </cell>
          <cell r="CR882">
            <v>0</v>
          </cell>
          <cell r="CS882">
            <v>0</v>
          </cell>
          <cell r="CT882">
            <v>0</v>
          </cell>
          <cell r="CU882">
            <v>0</v>
          </cell>
          <cell r="CV882">
            <v>0</v>
          </cell>
          <cell r="CW882">
            <v>0</v>
          </cell>
          <cell r="CX882">
            <v>0</v>
          </cell>
          <cell r="CY882">
            <v>0</v>
          </cell>
          <cell r="CZ882">
            <v>0</v>
          </cell>
          <cell r="DA882">
            <v>0</v>
          </cell>
          <cell r="DB882">
            <v>0</v>
          </cell>
          <cell r="DC882">
            <v>0</v>
          </cell>
          <cell r="DD882">
            <v>0</v>
          </cell>
          <cell r="DE882">
            <v>0</v>
          </cell>
          <cell r="DF882">
            <v>0</v>
          </cell>
          <cell r="DG882">
            <v>0</v>
          </cell>
          <cell r="DH882">
            <v>0</v>
          </cell>
          <cell r="DI882">
            <v>0</v>
          </cell>
          <cell r="DJ882">
            <v>0</v>
          </cell>
          <cell r="DK882">
            <v>0</v>
          </cell>
          <cell r="DL882">
            <v>0</v>
          </cell>
          <cell r="DM882">
            <v>0</v>
          </cell>
          <cell r="DN882">
            <v>0</v>
          </cell>
          <cell r="DO882">
            <v>0</v>
          </cell>
          <cell r="DP882">
            <v>0</v>
          </cell>
          <cell r="DQ882">
            <v>0</v>
          </cell>
          <cell r="DR882">
            <v>0</v>
          </cell>
          <cell r="DS882">
            <v>0</v>
          </cell>
          <cell r="DT882">
            <v>0</v>
          </cell>
          <cell r="DU882">
            <v>0</v>
          </cell>
          <cell r="DV882">
            <v>0</v>
          </cell>
          <cell r="DW882">
            <v>0</v>
          </cell>
          <cell r="DX882">
            <v>0</v>
          </cell>
          <cell r="DY882">
            <v>0</v>
          </cell>
          <cell r="DZ882">
            <v>0</v>
          </cell>
          <cell r="EA882">
            <v>0</v>
          </cell>
          <cell r="EB882">
            <v>0</v>
          </cell>
          <cell r="EC882">
            <v>0</v>
          </cell>
          <cell r="ED882">
            <v>0</v>
          </cell>
        </row>
        <row r="883"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  <cell r="BD883">
            <v>0</v>
          </cell>
          <cell r="BE883">
            <v>0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  <cell r="BL883">
            <v>0</v>
          </cell>
          <cell r="BM883">
            <v>0</v>
          </cell>
          <cell r="BN883">
            <v>0</v>
          </cell>
          <cell r="BO883">
            <v>0</v>
          </cell>
          <cell r="BP883">
            <v>0</v>
          </cell>
          <cell r="BQ883">
            <v>0</v>
          </cell>
          <cell r="BR883">
            <v>0</v>
          </cell>
          <cell r="BS883">
            <v>0</v>
          </cell>
          <cell r="BT883">
            <v>0</v>
          </cell>
          <cell r="BU883">
            <v>0</v>
          </cell>
          <cell r="BV883">
            <v>0</v>
          </cell>
          <cell r="BW883">
            <v>0</v>
          </cell>
          <cell r="BX883">
            <v>0</v>
          </cell>
          <cell r="BY883">
            <v>0</v>
          </cell>
          <cell r="BZ883">
            <v>0</v>
          </cell>
          <cell r="CA883">
            <v>0</v>
          </cell>
          <cell r="CB883">
            <v>0</v>
          </cell>
          <cell r="CC883">
            <v>0</v>
          </cell>
          <cell r="CD883">
            <v>0</v>
          </cell>
          <cell r="CE883">
            <v>0</v>
          </cell>
          <cell r="CF883">
            <v>0</v>
          </cell>
          <cell r="CG883">
            <v>0</v>
          </cell>
          <cell r="CH883">
            <v>0</v>
          </cell>
          <cell r="CI883">
            <v>0</v>
          </cell>
          <cell r="CJ883">
            <v>0</v>
          </cell>
          <cell r="CK883">
            <v>0</v>
          </cell>
          <cell r="CL883">
            <v>0</v>
          </cell>
          <cell r="CM883">
            <v>0</v>
          </cell>
          <cell r="CN883">
            <v>0</v>
          </cell>
          <cell r="CO883">
            <v>0</v>
          </cell>
          <cell r="CP883">
            <v>0</v>
          </cell>
          <cell r="CQ883">
            <v>0</v>
          </cell>
          <cell r="CR883">
            <v>0</v>
          </cell>
          <cell r="CS883">
            <v>0</v>
          </cell>
          <cell r="CT883">
            <v>0</v>
          </cell>
          <cell r="CU883">
            <v>0</v>
          </cell>
          <cell r="CV883">
            <v>0</v>
          </cell>
          <cell r="CW883">
            <v>0</v>
          </cell>
          <cell r="CX883">
            <v>0</v>
          </cell>
          <cell r="CY883">
            <v>0</v>
          </cell>
          <cell r="CZ883">
            <v>0</v>
          </cell>
          <cell r="DA883">
            <v>0</v>
          </cell>
          <cell r="DB883">
            <v>0</v>
          </cell>
          <cell r="DC883">
            <v>0</v>
          </cell>
          <cell r="DD883">
            <v>0</v>
          </cell>
          <cell r="DE883">
            <v>0</v>
          </cell>
          <cell r="DF883">
            <v>0</v>
          </cell>
          <cell r="DG883">
            <v>0</v>
          </cell>
          <cell r="DH883">
            <v>0</v>
          </cell>
          <cell r="DI883">
            <v>0</v>
          </cell>
          <cell r="DJ883">
            <v>0</v>
          </cell>
          <cell r="DK883">
            <v>0</v>
          </cell>
          <cell r="DL883">
            <v>0</v>
          </cell>
          <cell r="DM883">
            <v>0</v>
          </cell>
          <cell r="DN883">
            <v>0</v>
          </cell>
          <cell r="DO883">
            <v>0</v>
          </cell>
          <cell r="DP883">
            <v>0</v>
          </cell>
          <cell r="DQ883">
            <v>0</v>
          </cell>
          <cell r="DR883">
            <v>0</v>
          </cell>
          <cell r="DS883">
            <v>0</v>
          </cell>
          <cell r="DT883">
            <v>0</v>
          </cell>
          <cell r="DU883">
            <v>0</v>
          </cell>
          <cell r="DV883">
            <v>0</v>
          </cell>
          <cell r="DW883">
            <v>0</v>
          </cell>
          <cell r="DX883">
            <v>0</v>
          </cell>
          <cell r="DY883">
            <v>0</v>
          </cell>
          <cell r="DZ883">
            <v>0</v>
          </cell>
          <cell r="EA883">
            <v>0</v>
          </cell>
          <cell r="EB883">
            <v>0</v>
          </cell>
          <cell r="EC883">
            <v>0</v>
          </cell>
          <cell r="ED883">
            <v>0</v>
          </cell>
        </row>
        <row r="884"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K884">
            <v>0</v>
          </cell>
          <cell r="BL884">
            <v>0</v>
          </cell>
          <cell r="BM884">
            <v>0</v>
          </cell>
          <cell r="BN884">
            <v>0</v>
          </cell>
          <cell r="BO884">
            <v>0</v>
          </cell>
          <cell r="BP884">
            <v>0</v>
          </cell>
          <cell r="BQ884">
            <v>0</v>
          </cell>
          <cell r="BR884">
            <v>0</v>
          </cell>
          <cell r="BS884">
            <v>0</v>
          </cell>
          <cell r="BT884">
            <v>0</v>
          </cell>
          <cell r="BU884">
            <v>0</v>
          </cell>
          <cell r="BV884">
            <v>0</v>
          </cell>
          <cell r="BW884">
            <v>0</v>
          </cell>
          <cell r="BX884">
            <v>0</v>
          </cell>
          <cell r="BY884">
            <v>0</v>
          </cell>
          <cell r="BZ884">
            <v>0</v>
          </cell>
          <cell r="CA884">
            <v>0</v>
          </cell>
          <cell r="CB884">
            <v>0</v>
          </cell>
          <cell r="CC884">
            <v>0</v>
          </cell>
          <cell r="CD884">
            <v>0</v>
          </cell>
          <cell r="CE884">
            <v>0</v>
          </cell>
          <cell r="CF884">
            <v>0</v>
          </cell>
          <cell r="CG884">
            <v>0</v>
          </cell>
          <cell r="CH884">
            <v>0</v>
          </cell>
          <cell r="CI884">
            <v>0</v>
          </cell>
          <cell r="CJ884">
            <v>0</v>
          </cell>
          <cell r="CK884">
            <v>0</v>
          </cell>
          <cell r="CL884">
            <v>0</v>
          </cell>
          <cell r="CM884">
            <v>0</v>
          </cell>
          <cell r="CN884">
            <v>0</v>
          </cell>
          <cell r="CO884">
            <v>0</v>
          </cell>
          <cell r="CP884">
            <v>0</v>
          </cell>
          <cell r="CQ884">
            <v>0</v>
          </cell>
          <cell r="CR884">
            <v>0</v>
          </cell>
          <cell r="CS884">
            <v>0</v>
          </cell>
          <cell r="CT884">
            <v>0</v>
          </cell>
          <cell r="CU884">
            <v>0</v>
          </cell>
          <cell r="CV884">
            <v>0</v>
          </cell>
          <cell r="CW884">
            <v>0</v>
          </cell>
          <cell r="CX884">
            <v>0</v>
          </cell>
          <cell r="CY884">
            <v>0</v>
          </cell>
          <cell r="CZ884">
            <v>0</v>
          </cell>
          <cell r="DA884">
            <v>0</v>
          </cell>
          <cell r="DB884">
            <v>0</v>
          </cell>
          <cell r="DC884">
            <v>0</v>
          </cell>
          <cell r="DD884">
            <v>0</v>
          </cell>
          <cell r="DE884">
            <v>0</v>
          </cell>
          <cell r="DF884">
            <v>0</v>
          </cell>
          <cell r="DG884">
            <v>0</v>
          </cell>
          <cell r="DH884">
            <v>0</v>
          </cell>
          <cell r="DI884">
            <v>0</v>
          </cell>
          <cell r="DJ884">
            <v>0</v>
          </cell>
          <cell r="DK884">
            <v>0</v>
          </cell>
          <cell r="DL884">
            <v>0</v>
          </cell>
          <cell r="DM884">
            <v>0</v>
          </cell>
          <cell r="DN884">
            <v>0</v>
          </cell>
          <cell r="DO884">
            <v>0</v>
          </cell>
          <cell r="DP884">
            <v>0</v>
          </cell>
          <cell r="DQ884">
            <v>0</v>
          </cell>
          <cell r="DR884">
            <v>0</v>
          </cell>
          <cell r="DS884">
            <v>0</v>
          </cell>
          <cell r="DT884">
            <v>0</v>
          </cell>
          <cell r="DU884">
            <v>0</v>
          </cell>
          <cell r="DV884">
            <v>0</v>
          </cell>
          <cell r="DW884">
            <v>0</v>
          </cell>
          <cell r="DX884">
            <v>0</v>
          </cell>
          <cell r="DY884">
            <v>0</v>
          </cell>
          <cell r="DZ884">
            <v>0</v>
          </cell>
          <cell r="EA884">
            <v>0</v>
          </cell>
          <cell r="EB884">
            <v>0</v>
          </cell>
          <cell r="EC884">
            <v>0</v>
          </cell>
          <cell r="ED884">
            <v>0</v>
          </cell>
        </row>
        <row r="885"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  <cell r="BL885">
            <v>0</v>
          </cell>
          <cell r="BM885">
            <v>0</v>
          </cell>
          <cell r="BN885">
            <v>0</v>
          </cell>
          <cell r="BO885">
            <v>0</v>
          </cell>
          <cell r="BP885">
            <v>0</v>
          </cell>
          <cell r="BQ885">
            <v>0</v>
          </cell>
          <cell r="BR885">
            <v>0</v>
          </cell>
          <cell r="BS885">
            <v>0</v>
          </cell>
          <cell r="BT885">
            <v>0</v>
          </cell>
          <cell r="BU885">
            <v>0</v>
          </cell>
          <cell r="BV885">
            <v>0</v>
          </cell>
          <cell r="BW885">
            <v>0</v>
          </cell>
          <cell r="BX885">
            <v>0</v>
          </cell>
          <cell r="BY885">
            <v>0</v>
          </cell>
          <cell r="BZ885">
            <v>0</v>
          </cell>
          <cell r="CA885">
            <v>0</v>
          </cell>
          <cell r="CB885">
            <v>0</v>
          </cell>
          <cell r="CC885">
            <v>0</v>
          </cell>
          <cell r="CD885">
            <v>0</v>
          </cell>
          <cell r="CE885">
            <v>0</v>
          </cell>
          <cell r="CF885">
            <v>0</v>
          </cell>
          <cell r="CG885">
            <v>0</v>
          </cell>
          <cell r="CH885">
            <v>0</v>
          </cell>
          <cell r="CI885">
            <v>0</v>
          </cell>
          <cell r="CJ885">
            <v>0</v>
          </cell>
          <cell r="CK885">
            <v>0</v>
          </cell>
          <cell r="CL885">
            <v>0</v>
          </cell>
          <cell r="CM885">
            <v>0</v>
          </cell>
          <cell r="CN885">
            <v>0</v>
          </cell>
          <cell r="CO885">
            <v>0</v>
          </cell>
          <cell r="CP885">
            <v>0</v>
          </cell>
          <cell r="CQ885">
            <v>0</v>
          </cell>
          <cell r="CR885">
            <v>0</v>
          </cell>
          <cell r="CS885">
            <v>0</v>
          </cell>
          <cell r="CT885">
            <v>0</v>
          </cell>
          <cell r="CU885">
            <v>0</v>
          </cell>
          <cell r="CV885">
            <v>0</v>
          </cell>
          <cell r="CW885">
            <v>0</v>
          </cell>
          <cell r="CX885">
            <v>0</v>
          </cell>
          <cell r="CY885">
            <v>0</v>
          </cell>
          <cell r="CZ885">
            <v>0</v>
          </cell>
          <cell r="DA885">
            <v>0</v>
          </cell>
          <cell r="DB885">
            <v>0</v>
          </cell>
          <cell r="DC885">
            <v>0</v>
          </cell>
          <cell r="DD885">
            <v>0</v>
          </cell>
          <cell r="DE885">
            <v>0</v>
          </cell>
          <cell r="DF885">
            <v>0</v>
          </cell>
          <cell r="DG885">
            <v>0</v>
          </cell>
          <cell r="DH885">
            <v>0</v>
          </cell>
          <cell r="DI885">
            <v>0</v>
          </cell>
          <cell r="DJ885">
            <v>0</v>
          </cell>
          <cell r="DK885">
            <v>0</v>
          </cell>
          <cell r="DL885">
            <v>0</v>
          </cell>
          <cell r="DM885">
            <v>0</v>
          </cell>
          <cell r="DN885">
            <v>0</v>
          </cell>
          <cell r="DO885">
            <v>0</v>
          </cell>
          <cell r="DP885">
            <v>0</v>
          </cell>
          <cell r="DQ885">
            <v>0</v>
          </cell>
          <cell r="DR885">
            <v>0</v>
          </cell>
          <cell r="DS885">
            <v>0</v>
          </cell>
          <cell r="DT885">
            <v>0</v>
          </cell>
          <cell r="DU885">
            <v>0</v>
          </cell>
          <cell r="DV885">
            <v>0</v>
          </cell>
          <cell r="DW885">
            <v>0</v>
          </cell>
          <cell r="DX885">
            <v>0</v>
          </cell>
          <cell r="DY885">
            <v>0</v>
          </cell>
          <cell r="DZ885">
            <v>0</v>
          </cell>
          <cell r="EA885">
            <v>0</v>
          </cell>
          <cell r="EB885">
            <v>0</v>
          </cell>
          <cell r="EC885">
            <v>0</v>
          </cell>
          <cell r="ED885">
            <v>0</v>
          </cell>
        </row>
        <row r="886"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T886">
            <v>0</v>
          </cell>
          <cell r="AU886">
            <v>0</v>
          </cell>
          <cell r="AV886">
            <v>0</v>
          </cell>
          <cell r="AW886">
            <v>0</v>
          </cell>
          <cell r="AX886">
            <v>0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0</v>
          </cell>
          <cell r="BD886">
            <v>0</v>
          </cell>
          <cell r="BE886">
            <v>0</v>
          </cell>
          <cell r="BF886">
            <v>0</v>
          </cell>
          <cell r="BG886">
            <v>0</v>
          </cell>
          <cell r="BH886">
            <v>0</v>
          </cell>
          <cell r="BI886">
            <v>0</v>
          </cell>
          <cell r="BJ886">
            <v>0</v>
          </cell>
          <cell r="BK886">
            <v>0</v>
          </cell>
          <cell r="BL886">
            <v>0</v>
          </cell>
          <cell r="BM886">
            <v>0</v>
          </cell>
          <cell r="BN886">
            <v>0</v>
          </cell>
          <cell r="BO886">
            <v>0</v>
          </cell>
          <cell r="BP886">
            <v>0</v>
          </cell>
          <cell r="BQ886">
            <v>0</v>
          </cell>
          <cell r="BR886">
            <v>0</v>
          </cell>
          <cell r="BS886">
            <v>0</v>
          </cell>
          <cell r="BT886">
            <v>0</v>
          </cell>
          <cell r="BU886">
            <v>0</v>
          </cell>
          <cell r="BV886">
            <v>0</v>
          </cell>
          <cell r="BW886">
            <v>0</v>
          </cell>
          <cell r="BX886">
            <v>0</v>
          </cell>
          <cell r="BY886">
            <v>0</v>
          </cell>
          <cell r="BZ886">
            <v>0</v>
          </cell>
          <cell r="CA886">
            <v>0</v>
          </cell>
          <cell r="CB886">
            <v>0</v>
          </cell>
          <cell r="CC886">
            <v>0</v>
          </cell>
          <cell r="CD886">
            <v>0</v>
          </cell>
          <cell r="CE886">
            <v>0</v>
          </cell>
          <cell r="CF886">
            <v>0</v>
          </cell>
          <cell r="CG886">
            <v>0</v>
          </cell>
          <cell r="CH886">
            <v>0</v>
          </cell>
          <cell r="CI886">
            <v>0</v>
          </cell>
          <cell r="CJ886">
            <v>0</v>
          </cell>
          <cell r="CK886">
            <v>0</v>
          </cell>
          <cell r="CL886">
            <v>0</v>
          </cell>
          <cell r="CM886">
            <v>0</v>
          </cell>
          <cell r="CN886">
            <v>0</v>
          </cell>
          <cell r="CO886">
            <v>0</v>
          </cell>
          <cell r="CP886">
            <v>0</v>
          </cell>
          <cell r="CQ886">
            <v>0</v>
          </cell>
          <cell r="CR886">
            <v>0</v>
          </cell>
          <cell r="CS886">
            <v>0</v>
          </cell>
          <cell r="CT886">
            <v>0</v>
          </cell>
          <cell r="CU886">
            <v>0</v>
          </cell>
          <cell r="CV886">
            <v>0</v>
          </cell>
          <cell r="CW886">
            <v>0</v>
          </cell>
          <cell r="CX886">
            <v>0</v>
          </cell>
          <cell r="CY886">
            <v>0</v>
          </cell>
          <cell r="CZ886">
            <v>0</v>
          </cell>
          <cell r="DA886">
            <v>0</v>
          </cell>
          <cell r="DB886">
            <v>0</v>
          </cell>
          <cell r="DC886">
            <v>0</v>
          </cell>
          <cell r="DD886">
            <v>0</v>
          </cell>
          <cell r="DE886">
            <v>0</v>
          </cell>
          <cell r="DF886">
            <v>0</v>
          </cell>
          <cell r="DG886">
            <v>0</v>
          </cell>
          <cell r="DH886">
            <v>0</v>
          </cell>
          <cell r="DI886">
            <v>0</v>
          </cell>
          <cell r="DJ886">
            <v>0</v>
          </cell>
          <cell r="DK886">
            <v>0</v>
          </cell>
          <cell r="DL886">
            <v>0</v>
          </cell>
          <cell r="DM886">
            <v>0</v>
          </cell>
          <cell r="DN886">
            <v>0</v>
          </cell>
          <cell r="DO886">
            <v>0</v>
          </cell>
          <cell r="DP886">
            <v>0</v>
          </cell>
          <cell r="DQ886">
            <v>0</v>
          </cell>
          <cell r="DR886">
            <v>0</v>
          </cell>
          <cell r="DS886">
            <v>0</v>
          </cell>
          <cell r="DT886">
            <v>0</v>
          </cell>
          <cell r="DU886">
            <v>0</v>
          </cell>
          <cell r="DV886">
            <v>0</v>
          </cell>
          <cell r="DW886">
            <v>0</v>
          </cell>
          <cell r="DX886">
            <v>0</v>
          </cell>
          <cell r="DY886">
            <v>0</v>
          </cell>
          <cell r="DZ886">
            <v>0</v>
          </cell>
          <cell r="EA886">
            <v>0</v>
          </cell>
          <cell r="EB886">
            <v>0</v>
          </cell>
          <cell r="EC886">
            <v>0</v>
          </cell>
          <cell r="ED886">
            <v>0</v>
          </cell>
        </row>
        <row r="887"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0</v>
          </cell>
          <cell r="BE887">
            <v>0</v>
          </cell>
          <cell r="BF887">
            <v>0</v>
          </cell>
          <cell r="BG887">
            <v>0</v>
          </cell>
          <cell r="BH887">
            <v>0</v>
          </cell>
          <cell r="BI887">
            <v>0</v>
          </cell>
          <cell r="BJ887">
            <v>0</v>
          </cell>
          <cell r="BK887">
            <v>0</v>
          </cell>
          <cell r="BL887">
            <v>0</v>
          </cell>
          <cell r="BM887">
            <v>0</v>
          </cell>
          <cell r="BN887">
            <v>0</v>
          </cell>
          <cell r="BO887">
            <v>0</v>
          </cell>
          <cell r="BP887">
            <v>0</v>
          </cell>
          <cell r="BQ887">
            <v>0</v>
          </cell>
          <cell r="BR887">
            <v>0</v>
          </cell>
          <cell r="BS887">
            <v>0</v>
          </cell>
          <cell r="BT887">
            <v>0</v>
          </cell>
          <cell r="BU887">
            <v>0</v>
          </cell>
          <cell r="BV887">
            <v>0</v>
          </cell>
          <cell r="BW887">
            <v>0</v>
          </cell>
          <cell r="BX887">
            <v>0</v>
          </cell>
          <cell r="BY887">
            <v>0</v>
          </cell>
          <cell r="BZ887">
            <v>0</v>
          </cell>
          <cell r="CA887">
            <v>0</v>
          </cell>
          <cell r="CB887">
            <v>0</v>
          </cell>
          <cell r="CC887">
            <v>0</v>
          </cell>
          <cell r="CD887">
            <v>0</v>
          </cell>
          <cell r="CE887">
            <v>0</v>
          </cell>
          <cell r="CF887">
            <v>0</v>
          </cell>
          <cell r="CG887">
            <v>0</v>
          </cell>
          <cell r="CH887">
            <v>0</v>
          </cell>
          <cell r="CI887">
            <v>0</v>
          </cell>
          <cell r="CJ887">
            <v>0</v>
          </cell>
          <cell r="CK887">
            <v>0</v>
          </cell>
          <cell r="CL887">
            <v>0</v>
          </cell>
          <cell r="CM887">
            <v>0</v>
          </cell>
          <cell r="CN887">
            <v>0</v>
          </cell>
          <cell r="CO887">
            <v>0</v>
          </cell>
          <cell r="CP887">
            <v>0</v>
          </cell>
          <cell r="CQ887">
            <v>0</v>
          </cell>
          <cell r="CR887">
            <v>0</v>
          </cell>
          <cell r="CS887">
            <v>0</v>
          </cell>
          <cell r="CT887">
            <v>0</v>
          </cell>
          <cell r="CU887">
            <v>0</v>
          </cell>
          <cell r="CV887">
            <v>0</v>
          </cell>
          <cell r="CW887">
            <v>0</v>
          </cell>
          <cell r="CX887">
            <v>0</v>
          </cell>
          <cell r="CY887">
            <v>0</v>
          </cell>
          <cell r="CZ887">
            <v>0</v>
          </cell>
          <cell r="DA887">
            <v>0</v>
          </cell>
          <cell r="DB887">
            <v>0</v>
          </cell>
          <cell r="DC887">
            <v>0</v>
          </cell>
          <cell r="DD887">
            <v>0</v>
          </cell>
          <cell r="DE887">
            <v>0</v>
          </cell>
          <cell r="DF887">
            <v>0</v>
          </cell>
          <cell r="DG887">
            <v>0</v>
          </cell>
          <cell r="DH887">
            <v>0</v>
          </cell>
          <cell r="DI887">
            <v>0</v>
          </cell>
          <cell r="DJ887">
            <v>0</v>
          </cell>
          <cell r="DK887">
            <v>0</v>
          </cell>
          <cell r="DL887">
            <v>0</v>
          </cell>
          <cell r="DM887">
            <v>0</v>
          </cell>
          <cell r="DN887">
            <v>0</v>
          </cell>
          <cell r="DO887">
            <v>0</v>
          </cell>
          <cell r="DP887">
            <v>0</v>
          </cell>
          <cell r="DQ887">
            <v>0</v>
          </cell>
          <cell r="DR887">
            <v>0</v>
          </cell>
          <cell r="DS887">
            <v>0</v>
          </cell>
          <cell r="DT887">
            <v>0</v>
          </cell>
          <cell r="DU887">
            <v>0</v>
          </cell>
          <cell r="DV887">
            <v>0</v>
          </cell>
          <cell r="DW887">
            <v>0</v>
          </cell>
          <cell r="DX887">
            <v>0</v>
          </cell>
          <cell r="DY887">
            <v>0</v>
          </cell>
          <cell r="DZ887">
            <v>0</v>
          </cell>
          <cell r="EA887">
            <v>0</v>
          </cell>
          <cell r="EB887">
            <v>0</v>
          </cell>
          <cell r="EC887">
            <v>0</v>
          </cell>
          <cell r="ED887">
            <v>0</v>
          </cell>
        </row>
        <row r="888"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O888">
            <v>0</v>
          </cell>
          <cell r="AP888">
            <v>0</v>
          </cell>
          <cell r="AQ888">
            <v>0</v>
          </cell>
          <cell r="AR888">
            <v>0</v>
          </cell>
          <cell r="AS888">
            <v>0</v>
          </cell>
          <cell r="AT888">
            <v>0</v>
          </cell>
          <cell r="AU888">
            <v>0</v>
          </cell>
          <cell r="AV888">
            <v>0</v>
          </cell>
          <cell r="AW888">
            <v>0</v>
          </cell>
          <cell r="AX888">
            <v>0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0</v>
          </cell>
          <cell r="BD888">
            <v>0</v>
          </cell>
          <cell r="BE888">
            <v>0</v>
          </cell>
          <cell r="BF888">
            <v>0</v>
          </cell>
          <cell r="BG888">
            <v>0</v>
          </cell>
          <cell r="BH888">
            <v>0</v>
          </cell>
          <cell r="BI888">
            <v>0</v>
          </cell>
          <cell r="BJ888">
            <v>0</v>
          </cell>
          <cell r="BK888">
            <v>0</v>
          </cell>
          <cell r="BL888">
            <v>0</v>
          </cell>
          <cell r="BM888">
            <v>0</v>
          </cell>
          <cell r="BN888">
            <v>0</v>
          </cell>
          <cell r="BO888">
            <v>0</v>
          </cell>
          <cell r="BP888">
            <v>0</v>
          </cell>
          <cell r="BQ888">
            <v>0</v>
          </cell>
          <cell r="BR888">
            <v>0</v>
          </cell>
          <cell r="BS888">
            <v>0</v>
          </cell>
          <cell r="BT888">
            <v>0</v>
          </cell>
          <cell r="BU888">
            <v>0</v>
          </cell>
          <cell r="BV888">
            <v>0</v>
          </cell>
          <cell r="BW888">
            <v>0</v>
          </cell>
          <cell r="BX888">
            <v>0</v>
          </cell>
          <cell r="BY888">
            <v>0</v>
          </cell>
          <cell r="BZ888">
            <v>0</v>
          </cell>
          <cell r="CA888">
            <v>0</v>
          </cell>
          <cell r="CB888">
            <v>0</v>
          </cell>
          <cell r="CC888">
            <v>0</v>
          </cell>
          <cell r="CD888">
            <v>0</v>
          </cell>
          <cell r="CE888">
            <v>0</v>
          </cell>
          <cell r="CF888">
            <v>0</v>
          </cell>
          <cell r="CG888">
            <v>0</v>
          </cell>
          <cell r="CH888">
            <v>0</v>
          </cell>
          <cell r="CI888">
            <v>0</v>
          </cell>
          <cell r="CJ888">
            <v>0</v>
          </cell>
          <cell r="CK888">
            <v>0</v>
          </cell>
          <cell r="CL888">
            <v>0</v>
          </cell>
          <cell r="CM888">
            <v>0</v>
          </cell>
          <cell r="CN888">
            <v>0</v>
          </cell>
          <cell r="CO888">
            <v>0</v>
          </cell>
          <cell r="CP888">
            <v>0</v>
          </cell>
          <cell r="CQ888">
            <v>0</v>
          </cell>
          <cell r="CR888">
            <v>0</v>
          </cell>
          <cell r="CS888">
            <v>0</v>
          </cell>
          <cell r="CT888">
            <v>0</v>
          </cell>
          <cell r="CU888">
            <v>0</v>
          </cell>
          <cell r="CV888">
            <v>0</v>
          </cell>
          <cell r="CW888">
            <v>0</v>
          </cell>
          <cell r="CX888">
            <v>0</v>
          </cell>
          <cell r="CY888">
            <v>0</v>
          </cell>
          <cell r="CZ888">
            <v>0</v>
          </cell>
          <cell r="DA888">
            <v>0</v>
          </cell>
          <cell r="DB888">
            <v>0</v>
          </cell>
          <cell r="DC888">
            <v>0</v>
          </cell>
          <cell r="DD888">
            <v>0</v>
          </cell>
          <cell r="DE888">
            <v>0</v>
          </cell>
          <cell r="DF888">
            <v>0</v>
          </cell>
          <cell r="DG888">
            <v>0</v>
          </cell>
          <cell r="DH888">
            <v>0</v>
          </cell>
          <cell r="DI888">
            <v>0</v>
          </cell>
          <cell r="DJ888">
            <v>0</v>
          </cell>
          <cell r="DK888">
            <v>0</v>
          </cell>
          <cell r="DL888">
            <v>0</v>
          </cell>
          <cell r="DM888">
            <v>0</v>
          </cell>
          <cell r="DN888">
            <v>0</v>
          </cell>
          <cell r="DO888">
            <v>0</v>
          </cell>
          <cell r="DP888">
            <v>0</v>
          </cell>
          <cell r="DQ888">
            <v>0</v>
          </cell>
          <cell r="DR888">
            <v>0</v>
          </cell>
          <cell r="DS888">
            <v>0</v>
          </cell>
          <cell r="DT888">
            <v>0</v>
          </cell>
          <cell r="DU888">
            <v>0</v>
          </cell>
          <cell r="DV888">
            <v>0</v>
          </cell>
          <cell r="DW888">
            <v>0</v>
          </cell>
          <cell r="DX888">
            <v>0</v>
          </cell>
          <cell r="DY888">
            <v>0</v>
          </cell>
          <cell r="DZ888">
            <v>0</v>
          </cell>
          <cell r="EA888">
            <v>0</v>
          </cell>
          <cell r="EB888">
            <v>0</v>
          </cell>
          <cell r="EC888">
            <v>0</v>
          </cell>
          <cell r="ED888">
            <v>0</v>
          </cell>
        </row>
        <row r="890"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-2.1259942726603587E-4</v>
          </cell>
          <cell r="S890">
            <v>-4.9559206989346904E-5</v>
          </cell>
          <cell r="T890">
            <v>-1.4862705208340543E-4</v>
          </cell>
          <cell r="U890">
            <v>-4.3095595362907524E-4</v>
          </cell>
          <cell r="V890">
            <v>-3.1180197152774758E-4</v>
          </cell>
          <cell r="W890">
            <v>-5.0034436895157741E-4</v>
          </cell>
          <cell r="X890">
            <v>-2.9747051750000919E-4</v>
          </cell>
          <cell r="Y890">
            <v>-1.3970002688168393E-4</v>
          </cell>
          <cell r="Z890">
            <v>1.87358198925347E-5</v>
          </cell>
          <cell r="AA890">
            <v>-4.4739705763885418E-4</v>
          </cell>
          <cell r="AB890">
            <v>-1.8016276243282281E-4</v>
          </cell>
          <cell r="AC890">
            <v>-3.7164062499928097E-5</v>
          </cell>
          <cell r="AD890">
            <v>-2.840786290325692E-5</v>
          </cell>
          <cell r="AE890">
            <v>-2.360023030055225E-4</v>
          </cell>
          <cell r="AF890">
            <v>0</v>
          </cell>
          <cell r="AG890">
            <v>-1.962329116379502E-4</v>
          </cell>
          <cell r="AH890">
            <v>-5.8736870295700294E-4</v>
          </cell>
          <cell r="AI890">
            <v>-3.0121334722227333E-4</v>
          </cell>
          <cell r="AJ890">
            <v>-4.5028659408596905E-4</v>
          </cell>
          <cell r="AK890">
            <v>-4.0350410555556326E-4</v>
          </cell>
          <cell r="AL890">
            <v>-4.1055986223170748E-5</v>
          </cell>
          <cell r="AM890">
            <v>-2.2560540638444371E-4</v>
          </cell>
          <cell r="AN890">
            <v>-4.2774427083336342E-4</v>
          </cell>
          <cell r="AO890">
            <v>7.9487466397853979E-5</v>
          </cell>
          <cell r="AP890">
            <v>9.6913819445099136E-6</v>
          </cell>
          <cell r="AQ890">
            <v>-2.9139588037629949E-4</v>
          </cell>
          <cell r="AR890">
            <v>-1.7145805422386085E-4</v>
          </cell>
          <cell r="AS890">
            <v>-3.5785752688255457E-5</v>
          </cell>
          <cell r="AT890">
            <v>-5.1304315476174978E-5</v>
          </cell>
          <cell r="AU890">
            <v>-3.220982237903125E-4</v>
          </cell>
          <cell r="AV890">
            <v>-4.6342692013889852E-4</v>
          </cell>
          <cell r="AW890">
            <v>-5.1702714717738463E-4</v>
          </cell>
          <cell r="AX890">
            <v>-2.7478927083329774E-4</v>
          </cell>
          <cell r="AY890">
            <v>-2.2824993279602079E-5</v>
          </cell>
          <cell r="AZ890">
            <v>-8.6449760080653526E-5</v>
          </cell>
          <cell r="BA890">
            <v>-9.0153027777761796E-5</v>
          </cell>
          <cell r="BB890">
            <v>-8.5457143817191383E-5</v>
          </cell>
          <cell r="BC890">
            <v>-9.80751180555961E-5</v>
          </cell>
          <cell r="BD890">
            <v>-6.2388776881361352E-6</v>
          </cell>
          <cell r="BE890">
            <v>-1.2741503590174563E-4</v>
          </cell>
          <cell r="BF890">
            <v>0</v>
          </cell>
          <cell r="BG890">
            <v>0</v>
          </cell>
          <cell r="BH890">
            <v>0</v>
          </cell>
          <cell r="BI890">
            <v>-7.0379875000026182E-5</v>
          </cell>
          <cell r="BJ890">
            <v>-6.617873051075196E-4</v>
          </cell>
          <cell r="BK890">
            <v>-7.4146652777773436E-5</v>
          </cell>
          <cell r="BL890">
            <v>-5.0125967741898592E-5</v>
          </cell>
          <cell r="BM890">
            <v>0</v>
          </cell>
          <cell r="BN890">
            <v>0</v>
          </cell>
          <cell r="BO890">
            <v>-6.484316391128786E-4</v>
          </cell>
          <cell r="BP890">
            <v>0</v>
          </cell>
          <cell r="BQ890">
            <v>0</v>
          </cell>
          <cell r="BR890">
            <v>-4.6477976792247411E-5</v>
          </cell>
          <cell r="BS890">
            <v>0</v>
          </cell>
          <cell r="BT890">
            <v>0</v>
          </cell>
          <cell r="BU890">
            <v>0</v>
          </cell>
          <cell r="BV890">
            <v>-2.8817682916681964E-5</v>
          </cell>
          <cell r="BW890">
            <v>-2.7042302419355568E-4</v>
          </cell>
          <cell r="BX890">
            <v>-3.4634694444479752E-5</v>
          </cell>
          <cell r="BY890">
            <v>0</v>
          </cell>
          <cell r="BZ890">
            <v>0</v>
          </cell>
          <cell r="CA890">
            <v>-1.8905310416661436E-4</v>
          </cell>
          <cell r="CB890">
            <v>-3.245752688174619E-5</v>
          </cell>
          <cell r="CC890">
            <v>0</v>
          </cell>
          <cell r="CD890">
            <v>0</v>
          </cell>
          <cell r="CE890">
            <v>1.0584994877826936E-6</v>
          </cell>
          <cell r="CF890">
            <v>0</v>
          </cell>
          <cell r="CG890">
            <v>0</v>
          </cell>
          <cell r="CH890">
            <v>0</v>
          </cell>
          <cell r="CI890">
            <v>-3.4044263888866055E-5</v>
          </cell>
          <cell r="CJ890">
            <v>0</v>
          </cell>
          <cell r="CK890">
            <v>3.3518992361092348E-5</v>
          </cell>
          <cell r="CL890">
            <v>0</v>
          </cell>
          <cell r="CM890">
            <v>1.3005450268777086E-5</v>
          </cell>
          <cell r="CN890">
            <v>0</v>
          </cell>
          <cell r="CO890">
            <v>0</v>
          </cell>
          <cell r="CP890">
            <v>0</v>
          </cell>
          <cell r="CQ890">
            <v>0</v>
          </cell>
          <cell r="CR890">
            <v>-5.0754008961206853E-5</v>
          </cell>
          <cell r="CS890">
            <v>0</v>
          </cell>
          <cell r="CT890">
            <v>-3.1114419642763735E-5</v>
          </cell>
          <cell r="CU890">
            <v>0</v>
          </cell>
          <cell r="CV890">
            <v>-3.3820486111113546E-5</v>
          </cell>
          <cell r="CW890">
            <v>-2.5183183467736292E-4</v>
          </cell>
          <cell r="CX890">
            <v>-5.6045146527794465E-5</v>
          </cell>
          <cell r="CY890">
            <v>-9.7609096774198267E-5</v>
          </cell>
          <cell r="CZ890">
            <v>1.1425221774219452E-5</v>
          </cell>
          <cell r="DA890">
            <v>-1.3634233333337242E-4</v>
          </cell>
          <cell r="DB890">
            <v>9.5090053764401716E-7</v>
          </cell>
          <cell r="DC890">
            <v>-1.3958715277762046E-5</v>
          </cell>
          <cell r="DD890">
            <v>0</v>
          </cell>
          <cell r="DE890">
            <v>-9.201780379558544E-5</v>
          </cell>
          <cell r="DF890">
            <v>0</v>
          </cell>
          <cell r="DG890">
            <v>0</v>
          </cell>
          <cell r="DH890">
            <v>0</v>
          </cell>
          <cell r="DI890">
            <v>-1.2127602083328304E-4</v>
          </cell>
          <cell r="DJ890">
            <v>-6.3650577956930743E-5</v>
          </cell>
          <cell r="DK890">
            <v>-3.4903631944471769E-5</v>
          </cell>
          <cell r="DL890">
            <v>-8.7364549731183683E-5</v>
          </cell>
          <cell r="DM890">
            <v>-6.4854569892475178E-4</v>
          </cell>
          <cell r="DN890">
            <v>-9.595277777774136E-5</v>
          </cell>
          <cell r="DO890">
            <v>-3.9875478830664335E-5</v>
          </cell>
          <cell r="DP890">
            <v>0</v>
          </cell>
          <cell r="DQ890">
            <v>0</v>
          </cell>
          <cell r="DR890">
            <v>0</v>
          </cell>
          <cell r="DS890">
            <v>0</v>
          </cell>
          <cell r="DT890">
            <v>0</v>
          </cell>
          <cell r="DU890">
            <v>0</v>
          </cell>
          <cell r="DV890">
            <v>0</v>
          </cell>
          <cell r="DW890">
            <v>0</v>
          </cell>
          <cell r="DX890">
            <v>0</v>
          </cell>
          <cell r="DY890">
            <v>0</v>
          </cell>
          <cell r="DZ890">
            <v>0</v>
          </cell>
          <cell r="EA890">
            <v>0</v>
          </cell>
          <cell r="EB890">
            <v>0</v>
          </cell>
          <cell r="EC890">
            <v>0</v>
          </cell>
          <cell r="ED890">
            <v>0</v>
          </cell>
        </row>
        <row r="891"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-2.5859098055552865E-4</v>
          </cell>
          <cell r="Q891">
            <v>-3.4254661290367139E-5</v>
          </cell>
          <cell r="R891">
            <v>-2.2535802036527386E-4</v>
          </cell>
          <cell r="S891">
            <v>-1.1429634408599565E-4</v>
          </cell>
          <cell r="T891">
            <v>-3.3404408333337354E-4</v>
          </cell>
          <cell r="U891">
            <v>-1.1578741397849646E-4</v>
          </cell>
          <cell r="V891">
            <v>-3.7789625555553763E-4</v>
          </cell>
          <cell r="W891">
            <v>-2.458029677419038E-4</v>
          </cell>
          <cell r="X891">
            <v>-1.2310777222224178E-4</v>
          </cell>
          <cell r="Y891">
            <v>-3.0582903225800928E-5</v>
          </cell>
          <cell r="Z891">
            <v>-1.5521324946232706E-4</v>
          </cell>
          <cell r="AA891">
            <v>-1.4907984999998347E-4</v>
          </cell>
          <cell r="AB891">
            <v>-2.111360537634388E-4</v>
          </cell>
          <cell r="AC891">
            <v>-2.2763264833336461E-4</v>
          </cell>
          <cell r="AD891">
            <v>-6.29469690860196E-4</v>
          </cell>
          <cell r="AE891">
            <v>-2.4119009562389992E-4</v>
          </cell>
          <cell r="AF891">
            <v>-4.8151062365575648E-4</v>
          </cell>
          <cell r="AG891">
            <v>-4.8322216091956083E-4</v>
          </cell>
          <cell r="AH891">
            <v>-3.8626707134409299E-4</v>
          </cell>
          <cell r="AI891">
            <v>-1.923619722222214E-4</v>
          </cell>
          <cell r="AJ891">
            <v>-1.7435969354837044E-4</v>
          </cell>
          <cell r="AK891">
            <v>-1.9560587777778249E-4</v>
          </cell>
          <cell r="AL891">
            <v>-7.7573682795706311E-5</v>
          </cell>
          <cell r="AM891">
            <v>-4.5561446236574987E-5</v>
          </cell>
          <cell r="AN891">
            <v>-2.5152189388888413E-4</v>
          </cell>
          <cell r="AO891">
            <v>-2.1858749365588626E-4</v>
          </cell>
          <cell r="AP891">
            <v>-2.4446824444451787E-4</v>
          </cell>
          <cell r="AQ891">
            <v>-1.5624943010750236E-4</v>
          </cell>
          <cell r="AR891">
            <v>-1.6494080283113721E-4</v>
          </cell>
          <cell r="AS891">
            <v>-1.6175591827949365E-4</v>
          </cell>
          <cell r="AT891">
            <v>-4.362377440476628E-4</v>
          </cell>
          <cell r="AU891">
            <v>-3.9298591505376734E-4</v>
          </cell>
          <cell r="AV891">
            <v>-1.4024350333333158E-4</v>
          </cell>
          <cell r="AW891">
            <v>-1.3348109516134188E-4</v>
          </cell>
          <cell r="AX891">
            <v>-1.4830076444447005E-4</v>
          </cell>
          <cell r="AY891">
            <v>-2.5709274193541631E-5</v>
          </cell>
          <cell r="AZ891">
            <v>-6.0096322580610595E-5</v>
          </cell>
          <cell r="BA891">
            <v>-1.2151003888891121E-4</v>
          </cell>
          <cell r="BB891">
            <v>-1.9644847311828251E-4</v>
          </cell>
          <cell r="BC891">
            <v>-1.343390572222658E-4</v>
          </cell>
          <cell r="BD891">
            <v>-5.0714462365597512E-5</v>
          </cell>
          <cell r="BE891">
            <v>-7.0414925707862341E-5</v>
          </cell>
          <cell r="BF891">
            <v>0</v>
          </cell>
          <cell r="BG891">
            <v>0</v>
          </cell>
          <cell r="BH891">
            <v>0</v>
          </cell>
          <cell r="BI891">
            <v>-1.1894442222221135E-4</v>
          </cell>
          <cell r="BJ891">
            <v>-3.2288478494618689E-4</v>
          </cell>
          <cell r="BK891">
            <v>-9.6282051666701784E-5</v>
          </cell>
          <cell r="BL891">
            <v>-6.5719435483863053E-5</v>
          </cell>
          <cell r="BM891">
            <v>-5.9004919354843643E-5</v>
          </cell>
          <cell r="BN891">
            <v>-1.4692908888885858E-4</v>
          </cell>
          <cell r="BO891">
            <v>-3.0996698924701249E-5</v>
          </cell>
          <cell r="BP891">
            <v>0</v>
          </cell>
          <cell r="BQ891">
            <v>0</v>
          </cell>
          <cell r="BR891">
            <v>-7.2818169132460309E-5</v>
          </cell>
          <cell r="BS891">
            <v>0</v>
          </cell>
          <cell r="BT891">
            <v>0</v>
          </cell>
          <cell r="BU891">
            <v>-9.4290645161310138E-5</v>
          </cell>
          <cell r="BV891">
            <v>-2.1778786333337408E-4</v>
          </cell>
          <cell r="BW891">
            <v>-8.38855322580212E-5</v>
          </cell>
          <cell r="BX891">
            <v>-1.8328986666665825E-4</v>
          </cell>
          <cell r="BY891">
            <v>-3.4542284946259549E-5</v>
          </cell>
          <cell r="BZ891">
            <v>-8.0149741935459096E-5</v>
          </cell>
          <cell r="CA891">
            <v>-3.1850011111111964E-5</v>
          </cell>
          <cell r="CB891">
            <v>-1.455446827956508E-4</v>
          </cell>
          <cell r="CC891">
            <v>0</v>
          </cell>
          <cell r="CD891">
            <v>0</v>
          </cell>
          <cell r="CE891">
            <v>-4.494034225860366E-5</v>
          </cell>
          <cell r="CF891">
            <v>0</v>
          </cell>
          <cell r="CG891">
            <v>0</v>
          </cell>
          <cell r="CH891">
            <v>-9.8683370967800332E-5</v>
          </cell>
          <cell r="CI891">
            <v>-2.1112648888893526E-4</v>
          </cell>
          <cell r="CJ891">
            <v>-7.9179994623645999E-5</v>
          </cell>
          <cell r="CK891">
            <v>-4.4272286666674487E-5</v>
          </cell>
          <cell r="CL891">
            <v>-6.2055645161374073E-6</v>
          </cell>
          <cell r="CM891">
            <v>0</v>
          </cell>
          <cell r="CN891">
            <v>0</v>
          </cell>
          <cell r="CO891">
            <v>-9.9356940860217957E-5</v>
          </cell>
          <cell r="CP891">
            <v>0</v>
          </cell>
          <cell r="CQ891">
            <v>0</v>
          </cell>
          <cell r="CR891">
            <v>-6.0240301461178536E-5</v>
          </cell>
          <cell r="CS891">
            <v>0</v>
          </cell>
          <cell r="CT891">
            <v>0</v>
          </cell>
          <cell r="CU891">
            <v>0</v>
          </cell>
          <cell r="CV891">
            <v>-1.1517554444445688E-4</v>
          </cell>
          <cell r="CW891">
            <v>-1.3604591935484356E-4</v>
          </cell>
          <cell r="CX891">
            <v>-8.298796666664221E-5</v>
          </cell>
          <cell r="CY891">
            <v>-1.8294596774187655E-5</v>
          </cell>
          <cell r="CZ891">
            <v>-2.0440706989227619E-5</v>
          </cell>
          <cell r="DA891">
            <v>-1.7852737611115388E-4</v>
          </cell>
          <cell r="DB891">
            <v>-1.6996017741938152E-4</v>
          </cell>
          <cell r="DC891">
            <v>0</v>
          </cell>
          <cell r="DD891">
            <v>0</v>
          </cell>
          <cell r="DE891">
            <v>-1.6363922178080914E-4</v>
          </cell>
          <cell r="DF891">
            <v>0</v>
          </cell>
          <cell r="DG891">
            <v>0</v>
          </cell>
          <cell r="DH891">
            <v>0</v>
          </cell>
          <cell r="DI891">
            <v>-1.8847658722226379E-4</v>
          </cell>
          <cell r="DJ891">
            <v>-1.7893687096770527E-4</v>
          </cell>
          <cell r="DK891">
            <v>-1.7997123888888189E-4</v>
          </cell>
          <cell r="DL891">
            <v>-3.027723118281811E-5</v>
          </cell>
          <cell r="DM891">
            <v>-1.1213619892473103E-3</v>
          </cell>
          <cell r="DN891">
            <v>-1.8353385555555657E-4</v>
          </cell>
          <cell r="DO891">
            <v>-6.1967956989261719E-5</v>
          </cell>
          <cell r="DP891">
            <v>0</v>
          </cell>
          <cell r="DQ891">
            <v>0</v>
          </cell>
          <cell r="DR891">
            <v>0</v>
          </cell>
          <cell r="DS891">
            <v>0</v>
          </cell>
          <cell r="DT891">
            <v>0</v>
          </cell>
          <cell r="DU891">
            <v>0</v>
          </cell>
          <cell r="DV891">
            <v>0</v>
          </cell>
          <cell r="DW891">
            <v>0</v>
          </cell>
          <cell r="DX891">
            <v>0</v>
          </cell>
          <cell r="DY891">
            <v>0</v>
          </cell>
          <cell r="DZ891">
            <v>0</v>
          </cell>
          <cell r="EA891">
            <v>0</v>
          </cell>
          <cell r="EB891">
            <v>0</v>
          </cell>
          <cell r="EC891">
            <v>0</v>
          </cell>
          <cell r="ED891">
            <v>0</v>
          </cell>
        </row>
        <row r="892"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-4.08865550000026E-4</v>
          </cell>
          <cell r="Q892">
            <v>-5.3707225806443049E-5</v>
          </cell>
          <cell r="R892">
            <v>-2.4805616253875673E-4</v>
          </cell>
          <cell r="S892">
            <v>-5.7569669677426383E-4</v>
          </cell>
          <cell r="T892">
            <v>-2.5705649404761388E-4</v>
          </cell>
          <cell r="U892">
            <v>-2.5792375268815504E-4</v>
          </cell>
          <cell r="V892">
            <v>-1.762096822222059E-4</v>
          </cell>
          <cell r="W892">
            <v>-2.0423651827955469E-4</v>
          </cell>
          <cell r="X892">
            <v>-1.1147172777772885E-4</v>
          </cell>
          <cell r="Y892">
            <v>-1.0714356075267051E-4</v>
          </cell>
          <cell r="Z892">
            <v>0</v>
          </cell>
          <cell r="AA892">
            <v>-2.1654367722223622E-4</v>
          </cell>
          <cell r="AB892">
            <v>-2.9109993602144391E-4</v>
          </cell>
          <cell r="AC892">
            <v>-5.5636288333332784E-4</v>
          </cell>
          <cell r="AD892">
            <v>-2.2600528956989718E-4</v>
          </cell>
          <cell r="AE892">
            <v>-3.1065435290078547E-4</v>
          </cell>
          <cell r="AF892">
            <v>-5.1085290698926755E-4</v>
          </cell>
          <cell r="AG892">
            <v>-3.2058039080462564E-4</v>
          </cell>
          <cell r="AH892">
            <v>-1.2891832107526924E-3</v>
          </cell>
          <cell r="AI892">
            <v>-2.5120687122223706E-4</v>
          </cell>
          <cell r="AJ892">
            <v>-4.7619549301072817E-4</v>
          </cell>
          <cell r="AK892">
            <v>-6.9597872222215695E-5</v>
          </cell>
          <cell r="AL892">
            <v>-9.3355241129022826E-5</v>
          </cell>
          <cell r="AM892">
            <v>-5.9369650537627328E-5</v>
          </cell>
          <cell r="AN892">
            <v>-1.9911400055555584E-4</v>
          </cell>
          <cell r="AO892">
            <v>-6.3421521505402367E-5</v>
          </cell>
          <cell r="AP892">
            <v>-4.4210190888882561E-4</v>
          </cell>
          <cell r="AQ892">
            <v>5.5537951612893988E-5</v>
          </cell>
          <cell r="AR892">
            <v>-2.2370230939727787E-4</v>
          </cell>
          <cell r="AS892">
            <v>-7.0345534838700541E-4</v>
          </cell>
          <cell r="AT892">
            <v>-5.8771748809527402E-5</v>
          </cell>
          <cell r="AU892">
            <v>-3.1852588903225065E-4</v>
          </cell>
          <cell r="AV892">
            <v>-2.8646373944449244E-4</v>
          </cell>
          <cell r="AW892">
            <v>-3.1030094086020865E-4</v>
          </cell>
          <cell r="AX892">
            <v>-3.4595787388891353E-4</v>
          </cell>
          <cell r="AY892">
            <v>-3.0026177419345546E-5</v>
          </cell>
          <cell r="AZ892">
            <v>-1.8044608064515799E-4</v>
          </cell>
          <cell r="BA892">
            <v>-1.2186014999998607E-4</v>
          </cell>
          <cell r="BB892">
            <v>-4.3686985483870622E-4</v>
          </cell>
          <cell r="BC892">
            <v>-1.118285789999951E-4</v>
          </cell>
          <cell r="BD892">
            <v>2.3696546236556815E-4</v>
          </cell>
          <cell r="BE892">
            <v>-2.6841817510048216E-4</v>
          </cell>
          <cell r="BF892">
            <v>-6.2394918709685054E-4</v>
          </cell>
          <cell r="BG892">
            <v>-3.3539824404793528E-5</v>
          </cell>
          <cell r="BH892">
            <v>-2.3128465860217107E-4</v>
          </cell>
          <cell r="BI892">
            <v>-4.1604077205556478E-4</v>
          </cell>
          <cell r="BJ892">
            <v>-5.8460790698924847E-4</v>
          </cell>
          <cell r="BK892">
            <v>-1.8665989444444087E-4</v>
          </cell>
          <cell r="BL892">
            <v>-3.4009838709658791E-5</v>
          </cell>
          <cell r="BM892">
            <v>-8.3772553763461488E-5</v>
          </cell>
          <cell r="BN892">
            <v>-2.8884148888888572E-4</v>
          </cell>
          <cell r="BO892">
            <v>-1.8628274731180561E-4</v>
          </cell>
          <cell r="BP892">
            <v>-5.775424166666876E-4</v>
          </cell>
          <cell r="BQ892">
            <v>3.5488129032201776E-5</v>
          </cell>
          <cell r="BR892">
            <v>-2.6125734421461599E-4</v>
          </cell>
          <cell r="BS892">
            <v>-6.3021089247305984E-4</v>
          </cell>
          <cell r="BT892">
            <v>-7.2360273809524145E-5</v>
          </cell>
          <cell r="BU892">
            <v>-2.5409879623655707E-4</v>
          </cell>
          <cell r="BV892">
            <v>-1.7152449294441374E-4</v>
          </cell>
          <cell r="BW892">
            <v>-1.7715441935486909E-4</v>
          </cell>
          <cell r="BX892">
            <v>-2.7686514499999926E-4</v>
          </cell>
          <cell r="BY892">
            <v>-2.2325730645145203E-5</v>
          </cell>
          <cell r="BZ892">
            <v>-1.951951075268854E-4</v>
          </cell>
          <cell r="CA892">
            <v>-1.9819450555552676E-4</v>
          </cell>
          <cell r="CB892">
            <v>-3.1518241935485358E-4</v>
          </cell>
          <cell r="CC892">
            <v>-6.1013118166675095E-4</v>
          </cell>
          <cell r="CD892">
            <v>-2.0039338333327494E-4</v>
          </cell>
          <cell r="CE892">
            <v>-2.2318482408922868E-4</v>
          </cell>
          <cell r="CF892">
            <v>-4.9174778494620597E-4</v>
          </cell>
          <cell r="CG892">
            <v>-2.6849737356327008E-4</v>
          </cell>
          <cell r="CH892">
            <v>-1.4125900268813218E-4</v>
          </cell>
          <cell r="CI892">
            <v>-1.4757006666668571E-4</v>
          </cell>
          <cell r="CJ892">
            <v>-3.5860407688173557E-4</v>
          </cell>
          <cell r="CK892">
            <v>-7.3864123333350351E-5</v>
          </cell>
          <cell r="CL892">
            <v>-2.8835661290305126E-5</v>
          </cell>
          <cell r="CM892">
            <v>-6.0113786559151672E-5</v>
          </cell>
          <cell r="CN892">
            <v>-4.5574728944441922E-4</v>
          </cell>
          <cell r="CO892">
            <v>-2.6071513978498384E-4</v>
          </cell>
          <cell r="CP892">
            <v>-4.8149156111110258E-4</v>
          </cell>
          <cell r="CQ892">
            <v>7.8726079032254148E-5</v>
          </cell>
          <cell r="CR892">
            <v>-1.665032726255733E-4</v>
          </cell>
          <cell r="CS892">
            <v>-3.1372071344093477E-4</v>
          </cell>
          <cell r="CT892">
            <v>-1.7024874226190256E-4</v>
          </cell>
          <cell r="CU892">
            <v>4.8391611828013659E-5</v>
          </cell>
          <cell r="CV892">
            <v>-4.3375344444449015E-4</v>
          </cell>
          <cell r="CW892">
            <v>7.5625844086019134E-5</v>
          </cell>
          <cell r="CX892">
            <v>-2.3961590111112874E-4</v>
          </cell>
          <cell r="CY892">
            <v>-6.2150934946242353E-5</v>
          </cell>
          <cell r="CZ892">
            <v>-8.8107365591422182E-5</v>
          </cell>
          <cell r="DA892">
            <v>-1.7575349861109757E-4</v>
          </cell>
          <cell r="DB892">
            <v>-1.1402369569896154E-4</v>
          </cell>
          <cell r="DC892">
            <v>-3.2243968333339756E-4</v>
          </cell>
          <cell r="DD892">
            <v>-2.1891325913975246E-4</v>
          </cell>
          <cell r="DE892">
            <v>-2.6000417009136578E-4</v>
          </cell>
          <cell r="DF892">
            <v>-2.4504028494620744E-4</v>
          </cell>
          <cell r="DG892">
            <v>-3.8255447261914544E-4</v>
          </cell>
          <cell r="DH892">
            <v>-1.135375575268549E-4</v>
          </cell>
          <cell r="DI892">
            <v>-3.1621330000003445E-4</v>
          </cell>
          <cell r="DJ892">
            <v>-6.2354681451615157E-4</v>
          </cell>
          <cell r="DK892">
            <v>-3.4080408888889635E-4</v>
          </cell>
          <cell r="DL892">
            <v>-6.7772308709662665E-5</v>
          </cell>
          <cell r="DM892">
            <v>-1.7028794623658028E-4</v>
          </cell>
          <cell r="DN892">
            <v>-2.49135034888881E-4</v>
          </cell>
          <cell r="DO892">
            <v>-1.4305141290321677E-4</v>
          </cell>
          <cell r="DP892">
            <v>-3.1865581888895766E-4</v>
          </cell>
          <cell r="DQ892">
            <v>-1.6727172580643934E-4</v>
          </cell>
          <cell r="DR892">
            <v>0</v>
          </cell>
          <cell r="DS892">
            <v>0</v>
          </cell>
          <cell r="DT892">
            <v>0</v>
          </cell>
          <cell r="DU892">
            <v>0</v>
          </cell>
          <cell r="DV892">
            <v>0</v>
          </cell>
          <cell r="DW892">
            <v>0</v>
          </cell>
          <cell r="DX892">
            <v>0</v>
          </cell>
          <cell r="DY892">
            <v>0</v>
          </cell>
          <cell r="DZ892">
            <v>0</v>
          </cell>
          <cell r="EA892">
            <v>0</v>
          </cell>
          <cell r="EB892">
            <v>0</v>
          </cell>
          <cell r="EC892">
            <v>0</v>
          </cell>
          <cell r="ED892">
            <v>0</v>
          </cell>
        </row>
        <row r="893"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-6.9402094000003967E-4</v>
          </cell>
          <cell r="Q893">
            <v>-3.2626446645156459E-4</v>
          </cell>
          <cell r="R893">
            <v>-2.7439853069405329E-4</v>
          </cell>
          <cell r="S893">
            <v>-4.3611069892479648E-4</v>
          </cell>
          <cell r="T893">
            <v>-3.0711402559524537E-4</v>
          </cell>
          <cell r="U893">
            <v>-4.7416322043009052E-4</v>
          </cell>
          <cell r="V893">
            <v>-2.3668060944445624E-4</v>
          </cell>
          <cell r="W893">
            <v>-7.8846270516128025E-4</v>
          </cell>
          <cell r="X893">
            <v>-8.0025073111111844E-5</v>
          </cell>
          <cell r="Y893">
            <v>-8.4319797849480294E-5</v>
          </cell>
          <cell r="Z893">
            <v>-2.3432258064476352E-5</v>
          </cell>
          <cell r="AA893">
            <v>-2.9951105555556246E-4</v>
          </cell>
          <cell r="AB893">
            <v>-2.0596668655908923E-4</v>
          </cell>
          <cell r="AC893">
            <v>-2.6795057944445366E-4</v>
          </cell>
          <cell r="AD893">
            <v>-8.5326938172092248E-5</v>
          </cell>
          <cell r="AE893">
            <v>-2.4847426249868798E-4</v>
          </cell>
          <cell r="AF893">
            <v>-8.0806275483868983E-4</v>
          </cell>
          <cell r="AG893">
            <v>-1.3427959770118125E-4</v>
          </cell>
          <cell r="AH893">
            <v>-1.1916443010756561E-4</v>
          </cell>
          <cell r="AI893">
            <v>-2.1131448333336356E-4</v>
          </cell>
          <cell r="AJ893">
            <v>-1.3726329354840638E-4</v>
          </cell>
          <cell r="AK893">
            <v>-1.5095102222220658E-4</v>
          </cell>
          <cell r="AL893">
            <v>-6.6378849462339629E-5</v>
          </cell>
          <cell r="AM893">
            <v>-2.58102419355144E-5</v>
          </cell>
          <cell r="AN893">
            <v>-4.6505311277778016E-4</v>
          </cell>
          <cell r="AO893">
            <v>-3.2465471853226902E-4</v>
          </cell>
          <cell r="AP893">
            <v>-4.4672995555555817E-4</v>
          </cell>
          <cell r="AQ893">
            <v>-9.3698438172085119E-5</v>
          </cell>
          <cell r="AR893">
            <v>-3.0513561143608037E-4</v>
          </cell>
          <cell r="AS893">
            <v>-4.0297644086018103E-4</v>
          </cell>
          <cell r="AT893">
            <v>-2.4736729904761834E-4</v>
          </cell>
          <cell r="AU893">
            <v>-6.9573844086012748E-5</v>
          </cell>
          <cell r="AV893">
            <v>-2.2574351358331524E-4</v>
          </cell>
          <cell r="AW893">
            <v>-5.3088999408601456E-4</v>
          </cell>
          <cell r="AX893">
            <v>-1.8149314811116701E-4</v>
          </cell>
          <cell r="AY893">
            <v>-1.2006146075266289E-4</v>
          </cell>
          <cell r="AZ893">
            <v>-3.8454940860216391E-5</v>
          </cell>
          <cell r="BA893">
            <v>-3.1097179444444789E-4</v>
          </cell>
          <cell r="BB893">
            <v>-4.0938808602153376E-4</v>
          </cell>
          <cell r="BC893">
            <v>-6.9950834222221037E-4</v>
          </cell>
          <cell r="BD893">
            <v>-4.2596845430109553E-4</v>
          </cell>
          <cell r="BE893">
            <v>-3.0522219160872277E-4</v>
          </cell>
          <cell r="BF893">
            <v>-4.4343523655909767E-4</v>
          </cell>
          <cell r="BG893">
            <v>-4.2645571726190878E-4</v>
          </cell>
          <cell r="BH893">
            <v>-3.2930967741928718E-4</v>
          </cell>
          <cell r="BI893">
            <v>-3.712150055554253E-5</v>
          </cell>
          <cell r="BJ893">
            <v>-1.124019136897858E-3</v>
          </cell>
          <cell r="BK893">
            <v>-1.5031798333334234E-4</v>
          </cell>
          <cell r="BL893">
            <v>-1.5317490860217164E-4</v>
          </cell>
          <cell r="BM893">
            <v>-1.655891182796021E-4</v>
          </cell>
          <cell r="BN893">
            <v>-1.9565456199999165E-4</v>
          </cell>
          <cell r="BO893">
            <v>-7.4765577957047746E-5</v>
          </cell>
          <cell r="BP893">
            <v>-2.587744188889407E-4</v>
          </cell>
          <cell r="BQ893">
            <v>-2.9710266397853236E-4</v>
          </cell>
          <cell r="BR893">
            <v>-2.6026290431963028E-4</v>
          </cell>
          <cell r="BS893">
            <v>-5.0009405376350013E-4</v>
          </cell>
          <cell r="BT893">
            <v>-3.36570843452344E-4</v>
          </cell>
          <cell r="BU893">
            <v>-1.9678704279568748E-4</v>
          </cell>
          <cell r="BV893">
            <v>-2.3072720000003044E-4</v>
          </cell>
          <cell r="BW893">
            <v>-5.0745311935482262E-4</v>
          </cell>
          <cell r="BX893">
            <v>-2.2324460833333948E-4</v>
          </cell>
          <cell r="BY893">
            <v>-1.5786658064517733E-4</v>
          </cell>
          <cell r="BZ893">
            <v>-1.8537931451612089E-4</v>
          </cell>
          <cell r="CA893">
            <v>-2.5810383333332854E-4</v>
          </cell>
          <cell r="CB893">
            <v>7.280856612901232E-5</v>
          </cell>
          <cell r="CC893">
            <v>-3.3090656277767749E-4</v>
          </cell>
          <cell r="CD893">
            <v>-2.7627717526879092E-4</v>
          </cell>
          <cell r="CE893">
            <v>-1.9028850585606216E-4</v>
          </cell>
          <cell r="CF893">
            <v>-2.1887002688170121E-4</v>
          </cell>
          <cell r="CG893">
            <v>-2.526651040230532E-4</v>
          </cell>
          <cell r="CH893">
            <v>-1.3060718172042129E-4</v>
          </cell>
          <cell r="CI893">
            <v>-2.7089918144443392E-4</v>
          </cell>
          <cell r="CJ893">
            <v>-4.1066011451612594E-4</v>
          </cell>
          <cell r="CK893">
            <v>-1.9267100555558914E-4</v>
          </cell>
          <cell r="CL893">
            <v>-5.6099516129032301E-5</v>
          </cell>
          <cell r="CM893">
            <v>-3.2527688172051539E-5</v>
          </cell>
          <cell r="CN893">
            <v>-1.6847101666664366E-4</v>
          </cell>
          <cell r="CO893">
            <v>-3.0384020967744174E-4</v>
          </cell>
          <cell r="CP893">
            <v>-1.7915059999995542E-4</v>
          </cell>
          <cell r="CQ893">
            <v>-7.2638844086148069E-5</v>
          </cell>
          <cell r="CR893">
            <v>-2.9215623315065331E-4</v>
          </cell>
          <cell r="CS893">
            <v>-3.8498211344095701E-4</v>
          </cell>
          <cell r="CT893">
            <v>-3.0477889880953235E-4</v>
          </cell>
          <cell r="CU893">
            <v>-2.3336024892472995E-4</v>
          </cell>
          <cell r="CV893">
            <v>-2.2423233777776885E-4</v>
          </cell>
          <cell r="CW893">
            <v>-9.8582348118278484E-4</v>
          </cell>
          <cell r="CX893">
            <v>-2.5290287777776643E-4</v>
          </cell>
          <cell r="CY893">
            <v>2.6174784946236818E-5</v>
          </cell>
          <cell r="CZ893">
            <v>-9.1580548387093508E-5</v>
          </cell>
          <cell r="DA893">
            <v>-3.489268072222329E-4</v>
          </cell>
          <cell r="DB893">
            <v>-3.0324456451613635E-4</v>
          </cell>
          <cell r="DC893">
            <v>-2.2712663333329663E-4</v>
          </cell>
          <cell r="DD893">
            <v>-1.7258886881732494E-4</v>
          </cell>
          <cell r="DE893">
            <v>-2.1628275502283412E-4</v>
          </cell>
          <cell r="DF893">
            <v>-2.2236766666672292E-4</v>
          </cell>
          <cell r="DG893">
            <v>-5.124559285714092E-4</v>
          </cell>
          <cell r="DH893">
            <v>-4.2117027956983799E-4</v>
          </cell>
          <cell r="DI893">
            <v>-1.9028137611110107E-4</v>
          </cell>
          <cell r="DJ893">
            <v>-1.3598741935483272E-4</v>
          </cell>
          <cell r="DK893">
            <v>-2.5816802944444994E-4</v>
          </cell>
          <cell r="DL893">
            <v>-9.9867551075244476E-5</v>
          </cell>
          <cell r="DM893">
            <v>-5.5926510752646319E-5</v>
          </cell>
          <cell r="DN893">
            <v>-8.7857255555545688E-5</v>
          </cell>
          <cell r="DO893">
            <v>-2.2417054623652399E-4</v>
          </cell>
          <cell r="DP893">
            <v>-2.7291665777784413E-4</v>
          </cell>
          <cell r="DQ893">
            <v>-1.4108228494613684E-4</v>
          </cell>
          <cell r="DR893">
            <v>0</v>
          </cell>
          <cell r="DS893">
            <v>0</v>
          </cell>
          <cell r="DT893">
            <v>0</v>
          </cell>
          <cell r="DU893">
            <v>0</v>
          </cell>
          <cell r="DV893">
            <v>0</v>
          </cell>
          <cell r="DW893">
            <v>0</v>
          </cell>
          <cell r="DX893">
            <v>0</v>
          </cell>
          <cell r="DY893">
            <v>0</v>
          </cell>
          <cell r="DZ893">
            <v>0</v>
          </cell>
          <cell r="EA893">
            <v>0</v>
          </cell>
          <cell r="EB893">
            <v>0</v>
          </cell>
          <cell r="EC893">
            <v>0</v>
          </cell>
          <cell r="ED893">
            <v>0</v>
          </cell>
        </row>
        <row r="894"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  <cell r="BL894">
            <v>0</v>
          </cell>
          <cell r="BM894">
            <v>0</v>
          </cell>
          <cell r="BN894">
            <v>0</v>
          </cell>
          <cell r="BO894">
            <v>0</v>
          </cell>
          <cell r="BP894">
            <v>0</v>
          </cell>
          <cell r="BQ894">
            <v>0</v>
          </cell>
          <cell r="BR894">
            <v>0</v>
          </cell>
          <cell r="BS894">
            <v>0</v>
          </cell>
          <cell r="BT894">
            <v>0</v>
          </cell>
          <cell r="BU894">
            <v>0</v>
          </cell>
          <cell r="BV894">
            <v>0</v>
          </cell>
          <cell r="BW894">
            <v>0</v>
          </cell>
          <cell r="BX894">
            <v>0</v>
          </cell>
          <cell r="BY894">
            <v>0</v>
          </cell>
          <cell r="BZ894">
            <v>0</v>
          </cell>
          <cell r="CA894">
            <v>0</v>
          </cell>
          <cell r="CB894">
            <v>0</v>
          </cell>
          <cell r="CC894">
            <v>0</v>
          </cell>
          <cell r="CD894">
            <v>0</v>
          </cell>
          <cell r="CE894">
            <v>0</v>
          </cell>
          <cell r="CF894">
            <v>0</v>
          </cell>
          <cell r="CG894">
            <v>0</v>
          </cell>
          <cell r="CH894">
            <v>0</v>
          </cell>
          <cell r="CI894">
            <v>0</v>
          </cell>
          <cell r="CJ894">
            <v>0</v>
          </cell>
          <cell r="CK894">
            <v>0</v>
          </cell>
          <cell r="CL894">
            <v>0</v>
          </cell>
          <cell r="CM894">
            <v>0</v>
          </cell>
          <cell r="CN894">
            <v>0</v>
          </cell>
          <cell r="CO894">
            <v>0</v>
          </cell>
          <cell r="CP894">
            <v>0</v>
          </cell>
          <cell r="CQ894">
            <v>0</v>
          </cell>
          <cell r="CR894">
            <v>0</v>
          </cell>
          <cell r="CS894">
            <v>0</v>
          </cell>
          <cell r="CT894">
            <v>0</v>
          </cell>
          <cell r="CU894">
            <v>0</v>
          </cell>
          <cell r="CV894">
            <v>0</v>
          </cell>
          <cell r="CW894">
            <v>0</v>
          </cell>
          <cell r="CX894">
            <v>0</v>
          </cell>
          <cell r="CY894">
            <v>0</v>
          </cell>
          <cell r="CZ894">
            <v>0</v>
          </cell>
          <cell r="DA894">
            <v>0</v>
          </cell>
          <cell r="DB894">
            <v>0</v>
          </cell>
          <cell r="DC894">
            <v>0</v>
          </cell>
          <cell r="DD894">
            <v>0</v>
          </cell>
          <cell r="DE894">
            <v>0</v>
          </cell>
          <cell r="DF894">
            <v>0</v>
          </cell>
          <cell r="DG894">
            <v>0</v>
          </cell>
          <cell r="DH894">
            <v>0</v>
          </cell>
          <cell r="DI894">
            <v>0</v>
          </cell>
          <cell r="DJ894">
            <v>0</v>
          </cell>
          <cell r="DK894">
            <v>0</v>
          </cell>
          <cell r="DL894">
            <v>0</v>
          </cell>
          <cell r="DM894">
            <v>0</v>
          </cell>
          <cell r="DN894">
            <v>0</v>
          </cell>
          <cell r="DO894">
            <v>0</v>
          </cell>
          <cell r="DP894">
            <v>0</v>
          </cell>
          <cell r="DQ894">
            <v>0</v>
          </cell>
          <cell r="DR894">
            <v>0</v>
          </cell>
          <cell r="DS894">
            <v>0</v>
          </cell>
          <cell r="DT894">
            <v>0</v>
          </cell>
          <cell r="DU894">
            <v>0</v>
          </cell>
          <cell r="DV894">
            <v>0</v>
          </cell>
          <cell r="DW894">
            <v>0</v>
          </cell>
          <cell r="DX894">
            <v>0</v>
          </cell>
          <cell r="DY894">
            <v>0</v>
          </cell>
          <cell r="DZ894">
            <v>0</v>
          </cell>
          <cell r="EA894">
            <v>0</v>
          </cell>
          <cell r="EB894">
            <v>0</v>
          </cell>
          <cell r="EC894">
            <v>0</v>
          </cell>
          <cell r="ED894">
            <v>0</v>
          </cell>
        </row>
        <row r="895"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2.1117044463836443E-5</v>
          </cell>
          <cell r="R895">
            <v>-3.3320507739936778E-4</v>
          </cell>
          <cell r="S895">
            <v>3.0411574881372694E-5</v>
          </cell>
          <cell r="T895">
            <v>-3.7731089124837247E-4</v>
          </cell>
          <cell r="U895">
            <v>-2.3301117649904279E-4</v>
          </cell>
          <cell r="V895">
            <v>-7.1746223173174695E-4</v>
          </cell>
          <cell r="W895">
            <v>-9.0357407730312644E-4</v>
          </cell>
          <cell r="X895">
            <v>-1.4407487487488879E-4</v>
          </cell>
          <cell r="Y895">
            <v>-2.033115700377508E-4</v>
          </cell>
          <cell r="Z895">
            <v>-1.1449845006297754E-4</v>
          </cell>
          <cell r="AA895">
            <v>-2.2219782657656451E-4</v>
          </cell>
          <cell r="AB895">
            <v>-4.8202020972587523E-4</v>
          </cell>
          <cell r="AC895">
            <v>-4.076845845846222E-4</v>
          </cell>
          <cell r="AD895">
            <v>-2.3311101908363163E-4</v>
          </cell>
          <cell r="AE895">
            <v>-3.1604240786897719E-4</v>
          </cell>
          <cell r="AF895">
            <v>-2.6098116342154754E-4</v>
          </cell>
          <cell r="AG895">
            <v>-7.052665035724992E-4</v>
          </cell>
          <cell r="AH895">
            <v>-4.0507949312207359E-4</v>
          </cell>
          <cell r="AI895">
            <v>-5.6535729892392972E-4</v>
          </cell>
          <cell r="AJ895">
            <v>-3.7666207013464792E-4</v>
          </cell>
          <cell r="AK895">
            <v>-2.3292470720726044E-4</v>
          </cell>
          <cell r="AL895">
            <v>-1.2650646614356664E-4</v>
          </cell>
          <cell r="AM895">
            <v>-1.3699909788825182E-4</v>
          </cell>
          <cell r="AN895">
            <v>-4.1120678928929788E-4</v>
          </cell>
          <cell r="AO895">
            <v>-2.9919090865060394E-4</v>
          </cell>
          <cell r="AP895">
            <v>-2.1565673173173927E-4</v>
          </cell>
          <cell r="AQ895">
            <v>-8.6981667151042608E-5</v>
          </cell>
          <cell r="AR895">
            <v>-2.6728756989180535E-4</v>
          </cell>
          <cell r="AS895">
            <v>-1.3309661677807227E-4</v>
          </cell>
          <cell r="AT895">
            <v>-4.4669298316168948E-4</v>
          </cell>
          <cell r="AU895">
            <v>-5.8885592850915769E-4</v>
          </cell>
          <cell r="AV895">
            <v>-3.3344433433435405E-4</v>
          </cell>
          <cell r="AW895">
            <v>-5.5830597815553773E-4</v>
          </cell>
          <cell r="AX895">
            <v>-1.2451417792785913E-4</v>
          </cell>
          <cell r="AY895">
            <v>-6.9590974038580278E-5</v>
          </cell>
          <cell r="AZ895">
            <v>-7.5936687009559023E-5</v>
          </cell>
          <cell r="BA895">
            <v>-2.3156427552550873E-4</v>
          </cell>
          <cell r="BB895">
            <v>-4.3178626610484994E-4</v>
          </cell>
          <cell r="BC895">
            <v>-1.3346396396396454E-4</v>
          </cell>
          <cell r="BD895">
            <v>-8.9619708418031685E-5</v>
          </cell>
          <cell r="BE895">
            <v>-7.2966761693160631E-5</v>
          </cell>
          <cell r="BF895">
            <v>0</v>
          </cell>
          <cell r="BG895">
            <v>0</v>
          </cell>
          <cell r="BH895">
            <v>0</v>
          </cell>
          <cell r="BI895">
            <v>-1.1318134884874542E-4</v>
          </cell>
          <cell r="BJ895">
            <v>-6.8017807323461632E-4</v>
          </cell>
          <cell r="BK895">
            <v>-4.0001626626595677E-5</v>
          </cell>
          <cell r="BL895">
            <v>0</v>
          </cell>
          <cell r="BM895">
            <v>0</v>
          </cell>
          <cell r="BN895">
            <v>0</v>
          </cell>
          <cell r="BO895">
            <v>-3.0705112370410514E-5</v>
          </cell>
          <cell r="BP895">
            <v>0</v>
          </cell>
          <cell r="BQ895">
            <v>0</v>
          </cell>
          <cell r="BR895">
            <v>-4.7910010284257787E-5</v>
          </cell>
          <cell r="BS895">
            <v>0</v>
          </cell>
          <cell r="BT895">
            <v>0</v>
          </cell>
          <cell r="BU895">
            <v>0</v>
          </cell>
          <cell r="BV895">
            <v>-3.0688952202195807E-4</v>
          </cell>
          <cell r="BW895">
            <v>-1.9618835367624099E-4</v>
          </cell>
          <cell r="BX895">
            <v>0</v>
          </cell>
          <cell r="BY895">
            <v>0</v>
          </cell>
          <cell r="BZ895">
            <v>0</v>
          </cell>
          <cell r="CA895">
            <v>0</v>
          </cell>
          <cell r="CB895">
            <v>-7.0923520294530196E-5</v>
          </cell>
          <cell r="CC895">
            <v>0</v>
          </cell>
          <cell r="CD895">
            <v>0</v>
          </cell>
          <cell r="CE895">
            <v>-2.2155255665401441E-5</v>
          </cell>
          <cell r="CF895">
            <v>0</v>
          </cell>
          <cell r="CG895">
            <v>0</v>
          </cell>
          <cell r="CH895">
            <v>0</v>
          </cell>
          <cell r="CI895">
            <v>-5.966766766729581E-6</v>
          </cell>
          <cell r="CJ895">
            <v>-2.2597099922505581E-4</v>
          </cell>
          <cell r="CK895">
            <v>-3.082398648646123E-5</v>
          </cell>
          <cell r="CL895">
            <v>0</v>
          </cell>
          <cell r="CM895">
            <v>0</v>
          </cell>
          <cell r="CN895">
            <v>0</v>
          </cell>
          <cell r="CO895">
            <v>0</v>
          </cell>
          <cell r="CP895">
            <v>0</v>
          </cell>
          <cell r="CQ895">
            <v>0</v>
          </cell>
          <cell r="CR895">
            <v>-6.3571129314210495E-5</v>
          </cell>
          <cell r="CS895">
            <v>0</v>
          </cell>
          <cell r="CT895">
            <v>0</v>
          </cell>
          <cell r="CU895">
            <v>0</v>
          </cell>
          <cell r="CV895">
            <v>-2.8666865615611936E-4</v>
          </cell>
          <cell r="CW895">
            <v>2.5918139106850813E-4</v>
          </cell>
          <cell r="CX895">
            <v>-3.4056204954957536E-4</v>
          </cell>
          <cell r="CY895">
            <v>-1.6500863363383411E-5</v>
          </cell>
          <cell r="CZ895">
            <v>0</v>
          </cell>
          <cell r="DA895">
            <v>-3.1887940440444851E-4</v>
          </cell>
          <cell r="DB895">
            <v>-7.5588879201782255E-5</v>
          </cell>
          <cell r="DC895">
            <v>0</v>
          </cell>
          <cell r="DD895">
            <v>0</v>
          </cell>
          <cell r="DE895">
            <v>-1.7787605033114939E-4</v>
          </cell>
          <cell r="DF895">
            <v>0</v>
          </cell>
          <cell r="DG895">
            <v>0</v>
          </cell>
          <cell r="DH895">
            <v>0</v>
          </cell>
          <cell r="DI895">
            <v>0</v>
          </cell>
          <cell r="DJ895">
            <v>-3.3190658481063728E-4</v>
          </cell>
          <cell r="DK895">
            <v>5.0577039539534407E-5</v>
          </cell>
          <cell r="DL895">
            <v>-3.3722775598177268E-4</v>
          </cell>
          <cell r="DM895">
            <v>-1.3440860215053752E-3</v>
          </cell>
          <cell r="DN895">
            <v>-6.8058938938964086E-5</v>
          </cell>
          <cell r="DO895">
            <v>-6.4208714763147601E-5</v>
          </cell>
          <cell r="DP895">
            <v>0</v>
          </cell>
          <cell r="DQ895">
            <v>0</v>
          </cell>
          <cell r="DR895">
            <v>0</v>
          </cell>
          <cell r="DS895">
            <v>0</v>
          </cell>
          <cell r="DT895">
            <v>0</v>
          </cell>
          <cell r="DU895">
            <v>0</v>
          </cell>
          <cell r="DV895">
            <v>0</v>
          </cell>
          <cell r="DW895">
            <v>0</v>
          </cell>
          <cell r="DX895">
            <v>0</v>
          </cell>
          <cell r="DY895">
            <v>0</v>
          </cell>
          <cell r="DZ895">
            <v>0</v>
          </cell>
          <cell r="EA895">
            <v>0</v>
          </cell>
          <cell r="EB895">
            <v>0</v>
          </cell>
          <cell r="EC895">
            <v>0</v>
          </cell>
          <cell r="ED895">
            <v>0</v>
          </cell>
        </row>
        <row r="896"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-5.0507809009919802E-4</v>
          </cell>
          <cell r="P896">
            <v>-9.062695081856198E-4</v>
          </cell>
          <cell r="Q896">
            <v>0</v>
          </cell>
          <cell r="R896">
            <v>-2.8253750435663916E-4</v>
          </cell>
          <cell r="S896">
            <v>0</v>
          </cell>
          <cell r="T896">
            <v>-5.1709707485048106E-4</v>
          </cell>
          <cell r="U896">
            <v>0</v>
          </cell>
          <cell r="V896">
            <v>-8.6185906468061457E-4</v>
          </cell>
          <cell r="W896">
            <v>-1.9487433055426218E-4</v>
          </cell>
          <cell r="X896">
            <v>-2.0260435118085729E-4</v>
          </cell>
          <cell r="Y896">
            <v>0</v>
          </cell>
          <cell r="Z896">
            <v>0</v>
          </cell>
          <cell r="AA896">
            <v>-4.2332803274286457E-4</v>
          </cell>
          <cell r="AB896">
            <v>-6.3021814775859886E-4</v>
          </cell>
          <cell r="AC896">
            <v>-1.9441441894796352E-4</v>
          </cell>
          <cell r="AD896">
            <v>-4.0656219806767258E-4</v>
          </cell>
          <cell r="AE896">
            <v>-2.3671207737713251E-4</v>
          </cell>
          <cell r="AF896">
            <v>-4.880482052880275E-4</v>
          </cell>
          <cell r="AG896">
            <v>-1.6134668776723871E-4</v>
          </cell>
          <cell r="AH896">
            <v>-4.6828324502623531E-4</v>
          </cell>
          <cell r="AI896">
            <v>-1.0901372114868746E-4</v>
          </cell>
          <cell r="AJ896">
            <v>-6.2685378032306671E-4</v>
          </cell>
          <cell r="AK896">
            <v>-4.5650885668274688E-4</v>
          </cell>
          <cell r="AL896">
            <v>0</v>
          </cell>
          <cell r="AM896">
            <v>-1.7700018830188458E-4</v>
          </cell>
          <cell r="AN896">
            <v>-2.0752325885664558E-4</v>
          </cell>
          <cell r="AO896">
            <v>4.5373707859341916E-5</v>
          </cell>
          <cell r="AP896">
            <v>-2.1551766304250819E-5</v>
          </cell>
          <cell r="AQ896">
            <v>-1.6001533037246496E-4</v>
          </cell>
          <cell r="AR896">
            <v>-1.7503825081904845E-4</v>
          </cell>
          <cell r="AS896">
            <v>-4.5178831359415916E-4</v>
          </cell>
          <cell r="AT896">
            <v>-1.7249072636305041E-4</v>
          </cell>
          <cell r="AU896">
            <v>-7.3921260583864612E-4</v>
          </cell>
          <cell r="AV896">
            <v>0</v>
          </cell>
          <cell r="AW896">
            <v>-3.2558037488311653E-4</v>
          </cell>
          <cell r="AX896">
            <v>-4.4036486849169387E-4</v>
          </cell>
          <cell r="AY896">
            <v>0</v>
          </cell>
          <cell r="AZ896">
            <v>0</v>
          </cell>
          <cell r="BA896">
            <v>5.4419873859373746E-4</v>
          </cell>
          <cell r="BB896">
            <v>-2.389925848007568E-4</v>
          </cell>
          <cell r="BC896">
            <v>2.8112654320988639E-4</v>
          </cell>
          <cell r="BD896">
            <v>-5.2210462443513794E-4</v>
          </cell>
          <cell r="BE896">
            <v>-5.0549459003401687E-5</v>
          </cell>
          <cell r="BF896">
            <v>0</v>
          </cell>
          <cell r="BG896">
            <v>0</v>
          </cell>
          <cell r="BH896">
            <v>0</v>
          </cell>
          <cell r="BI896">
            <v>0</v>
          </cell>
          <cell r="BJ896">
            <v>-4.8114705080254394E-4</v>
          </cell>
          <cell r="BK896">
            <v>0</v>
          </cell>
          <cell r="BL896">
            <v>2.6717605578929771E-4</v>
          </cell>
          <cell r="BM896">
            <v>0</v>
          </cell>
          <cell r="BN896">
            <v>-3.9391505636071633E-4</v>
          </cell>
          <cell r="BO896">
            <v>0</v>
          </cell>
          <cell r="BP896">
            <v>0</v>
          </cell>
          <cell r="BQ896">
            <v>0</v>
          </cell>
          <cell r="BR896">
            <v>-1.2675194394806688E-4</v>
          </cell>
          <cell r="BS896">
            <v>0</v>
          </cell>
          <cell r="BT896">
            <v>0</v>
          </cell>
          <cell r="BU896">
            <v>-1.6055773076717461E-4</v>
          </cell>
          <cell r="BV896">
            <v>-1.1743579575952956E-3</v>
          </cell>
          <cell r="BW896">
            <v>0</v>
          </cell>
          <cell r="BX896">
            <v>0</v>
          </cell>
          <cell r="BY896">
            <v>0</v>
          </cell>
          <cell r="BZ896">
            <v>0</v>
          </cell>
          <cell r="CA896">
            <v>0</v>
          </cell>
          <cell r="CB896">
            <v>-1.9536874707803964E-4</v>
          </cell>
          <cell r="CC896">
            <v>0</v>
          </cell>
          <cell r="CD896">
            <v>0</v>
          </cell>
          <cell r="CE896">
            <v>-9.0072594110535142E-5</v>
          </cell>
          <cell r="CF896">
            <v>0</v>
          </cell>
          <cell r="CG896">
            <v>0</v>
          </cell>
          <cell r="CH896">
            <v>0</v>
          </cell>
          <cell r="CI896">
            <v>0</v>
          </cell>
          <cell r="CJ896">
            <v>-4.0863392161449852E-4</v>
          </cell>
          <cell r="CK896">
            <v>-6.0110674986513235E-5</v>
          </cell>
          <cell r="CL896">
            <v>0</v>
          </cell>
          <cell r="CM896">
            <v>-1.385763012311525E-4</v>
          </cell>
          <cell r="CN896">
            <v>0</v>
          </cell>
          <cell r="CO896">
            <v>-4.5805588021408106E-4</v>
          </cell>
          <cell r="CP896">
            <v>0</v>
          </cell>
          <cell r="CQ896">
            <v>0</v>
          </cell>
          <cell r="CR896">
            <v>-1.2761712367381772E-4</v>
          </cell>
          <cell r="CS896">
            <v>0</v>
          </cell>
          <cell r="CT896">
            <v>0</v>
          </cell>
          <cell r="CU896">
            <v>-5.4410485169631428E-6</v>
          </cell>
          <cell r="CV896">
            <v>-1.4905377750945581E-4</v>
          </cell>
          <cell r="CW896">
            <v>-3.4199642226379057E-4</v>
          </cell>
          <cell r="CX896">
            <v>-1.538701574745005E-3</v>
          </cell>
          <cell r="CY896">
            <v>-1.7640820606720786E-4</v>
          </cell>
          <cell r="CZ896">
            <v>0</v>
          </cell>
          <cell r="DA896">
            <v>-3.853366713634232E-4</v>
          </cell>
          <cell r="DB896">
            <v>1.027475049997395E-3</v>
          </cell>
          <cell r="DC896">
            <v>0</v>
          </cell>
          <cell r="DD896">
            <v>0</v>
          </cell>
          <cell r="DE896">
            <v>-1.014610796769011E-4</v>
          </cell>
          <cell r="DF896">
            <v>0</v>
          </cell>
          <cell r="DG896">
            <v>0</v>
          </cell>
          <cell r="DH896">
            <v>0</v>
          </cell>
          <cell r="DI896">
            <v>-1.285185185190274E-5</v>
          </cell>
          <cell r="DJ896">
            <v>-5.3248545530104607E-4</v>
          </cell>
          <cell r="DK896">
            <v>9.4577294685982416E-5</v>
          </cell>
          <cell r="DL896">
            <v>-3.3853637473379994E-4</v>
          </cell>
          <cell r="DM896">
            <v>-2.4442691288761864E-4</v>
          </cell>
          <cell r="DN896">
            <v>0</v>
          </cell>
          <cell r="DO896">
            <v>-1.5826278505021163E-4</v>
          </cell>
          <cell r="DP896">
            <v>0</v>
          </cell>
          <cell r="DQ896">
            <v>0</v>
          </cell>
          <cell r="DR896">
            <v>0</v>
          </cell>
          <cell r="DS896">
            <v>0</v>
          </cell>
          <cell r="DT896">
            <v>0</v>
          </cell>
          <cell r="DU896">
            <v>0</v>
          </cell>
          <cell r="DV896">
            <v>0</v>
          </cell>
          <cell r="DW896">
            <v>0</v>
          </cell>
          <cell r="DX896">
            <v>0</v>
          </cell>
          <cell r="DY896">
            <v>0</v>
          </cell>
          <cell r="DZ896">
            <v>0</v>
          </cell>
          <cell r="EA896">
            <v>0</v>
          </cell>
          <cell r="EB896">
            <v>0</v>
          </cell>
          <cell r="EC896">
            <v>0</v>
          </cell>
          <cell r="ED896">
            <v>0</v>
          </cell>
        </row>
        <row r="897">
          <cell r="F897">
            <v>-5.9168287295002786E-4</v>
          </cell>
          <cell r="G897">
            <v>-3.5659203944204965E-4</v>
          </cell>
          <cell r="H897">
            <v>-4.1235492152713604E-4</v>
          </cell>
          <cell r="I897">
            <v>-1.5346149971945389E-4</v>
          </cell>
          <cell r="J897">
            <v>-5.4388996551540947E-4</v>
          </cell>
          <cell r="K897">
            <v>-2.0627178170595784E-4</v>
          </cell>
          <cell r="L897">
            <v>-1.9214414250029455E-4</v>
          </cell>
          <cell r="M897">
            <v>-1.5531669110457891E-4</v>
          </cell>
          <cell r="N897">
            <v>-2.6415344696967269E-4</v>
          </cell>
          <cell r="O897">
            <v>7.5538177473633006E-6</v>
          </cell>
          <cell r="P897">
            <v>-3.9118341750837837E-4</v>
          </cell>
          <cell r="Q897">
            <v>-1.8815751466272346E-4</v>
          </cell>
          <cell r="R897">
            <v>-1.7254418389367476E-4</v>
          </cell>
          <cell r="S897">
            <v>-3.0747368849792789E-4</v>
          </cell>
          <cell r="T897">
            <v>-4.9413558772243293E-4</v>
          </cell>
          <cell r="U897">
            <v>1.6687147007754533E-5</v>
          </cell>
          <cell r="V897">
            <v>-9.2272881593691292E-5</v>
          </cell>
          <cell r="W897">
            <v>-1.4259494134905015E-4</v>
          </cell>
          <cell r="X897">
            <v>-7.282474747472012E-5</v>
          </cell>
          <cell r="Y897">
            <v>-1.5846178179645953E-4</v>
          </cell>
          <cell r="Z897">
            <v>-4.8117978168782383E-5</v>
          </cell>
          <cell r="AA897">
            <v>-8.900317059490348E-5</v>
          </cell>
          <cell r="AB897">
            <v>-3.8560976295209937E-4</v>
          </cell>
          <cell r="AC897">
            <v>-2.2577622053870927E-4</v>
          </cell>
          <cell r="AD897">
            <v>-9.5284480015278561E-5</v>
          </cell>
          <cell r="AE897">
            <v>-1.6667381157897676E-4</v>
          </cell>
          <cell r="AF897">
            <v>-4.6205804007826146E-5</v>
          </cell>
          <cell r="AG897">
            <v>-8.0664546615583088E-4</v>
          </cell>
          <cell r="AH897">
            <v>-1.1177776827403507E-4</v>
          </cell>
          <cell r="AI897">
            <v>-2.5627390614479939E-4</v>
          </cell>
          <cell r="AJ897">
            <v>4.4184153361548351E-5</v>
          </cell>
          <cell r="AK897">
            <v>-2.6347741442189765E-4</v>
          </cell>
          <cell r="AL897">
            <v>-1.8682858151403137E-4</v>
          </cell>
          <cell r="AM897">
            <v>-7.4691308243723942E-5</v>
          </cell>
          <cell r="AN897">
            <v>-2.1279762906839528E-4</v>
          </cell>
          <cell r="AO897">
            <v>2.3308569566671267E-5</v>
          </cell>
          <cell r="AP897">
            <v>-1.5736983726155618E-4</v>
          </cell>
          <cell r="AQ897">
            <v>0</v>
          </cell>
          <cell r="AR897">
            <v>-3.3103554030722293E-4</v>
          </cell>
          <cell r="AS897">
            <v>-6.6075388155739656E-4</v>
          </cell>
          <cell r="AT897">
            <v>-6.4470776665465079E-4</v>
          </cell>
          <cell r="AU897">
            <v>8.6765881177341964E-5</v>
          </cell>
          <cell r="AV897">
            <v>-4.2482861812570549E-4</v>
          </cell>
          <cell r="AW897">
            <v>-4.9085145867272528E-4</v>
          </cell>
          <cell r="AX897">
            <v>-2.4818060886666604E-5</v>
          </cell>
          <cell r="AY897">
            <v>-7.1785665797796661E-5</v>
          </cell>
          <cell r="AZ897">
            <v>-6.6174861518386585E-5</v>
          </cell>
          <cell r="BA897">
            <v>2.1545802469130626E-4</v>
          </cell>
          <cell r="BB897">
            <v>-9.8686113826462751E-5</v>
          </cell>
          <cell r="BC897">
            <v>-4.7390245791245622E-4</v>
          </cell>
          <cell r="BD897">
            <v>-1.3286242668620885E-3</v>
          </cell>
          <cell r="BE897">
            <v>-1.3953918413589506E-4</v>
          </cell>
          <cell r="BF897">
            <v>0</v>
          </cell>
          <cell r="BG897">
            <v>-4.5681066618563637E-5</v>
          </cell>
          <cell r="BH897">
            <v>-1.0604446616696572E-4</v>
          </cell>
          <cell r="BI897">
            <v>-4.2433085648146962E-4</v>
          </cell>
          <cell r="BJ897">
            <v>-8.3162072336256943E-4</v>
          </cell>
          <cell r="BK897">
            <v>-7.3081200897828769E-5</v>
          </cell>
          <cell r="BL897">
            <v>-9.9228176930588052E-5</v>
          </cell>
          <cell r="BM897">
            <v>0</v>
          </cell>
          <cell r="BN897">
            <v>-2.3090460157249026E-6</v>
          </cell>
          <cell r="BO897">
            <v>-8.1206609101824867E-5</v>
          </cell>
          <cell r="BP897">
            <v>0</v>
          </cell>
          <cell r="BQ897">
            <v>0</v>
          </cell>
          <cell r="BR897">
            <v>-1.6411269221899838E-4</v>
          </cell>
          <cell r="BS897">
            <v>0</v>
          </cell>
          <cell r="BT897">
            <v>0</v>
          </cell>
          <cell r="BU897">
            <v>0</v>
          </cell>
          <cell r="BV897">
            <v>-1.4182521324354602E-3</v>
          </cell>
          <cell r="BW897">
            <v>-8.8344995655464942E-5</v>
          </cell>
          <cell r="BX897">
            <v>-9.1198807519621283E-5</v>
          </cell>
          <cell r="BY897">
            <v>0</v>
          </cell>
          <cell r="BZ897">
            <v>-1.6829219887048996E-4</v>
          </cell>
          <cell r="CA897">
            <v>-2.220617143659509E-4</v>
          </cell>
          <cell r="CB897">
            <v>0</v>
          </cell>
          <cell r="CC897">
            <v>0</v>
          </cell>
          <cell r="CD897">
            <v>0</v>
          </cell>
          <cell r="CE897">
            <v>-9.8718572438927232E-5</v>
          </cell>
          <cell r="CF897">
            <v>0</v>
          </cell>
          <cell r="CG897">
            <v>0</v>
          </cell>
          <cell r="CH897">
            <v>-1.7990209487356301E-4</v>
          </cell>
          <cell r="CI897">
            <v>-3.4209353254760488E-4</v>
          </cell>
          <cell r="CJ897">
            <v>-2.4898166748121842E-4</v>
          </cell>
          <cell r="CK897">
            <v>-1.9411375617284232E-4</v>
          </cell>
          <cell r="CL897">
            <v>-7.2776745954128419E-5</v>
          </cell>
          <cell r="CM897">
            <v>0</v>
          </cell>
          <cell r="CN897">
            <v>0</v>
          </cell>
          <cell r="CO897">
            <v>-1.449452610785551E-4</v>
          </cell>
          <cell r="CP897">
            <v>0</v>
          </cell>
          <cell r="CQ897">
            <v>0</v>
          </cell>
          <cell r="CR897">
            <v>-1.4187522692682419E-4</v>
          </cell>
          <cell r="CS897">
            <v>0</v>
          </cell>
          <cell r="CT897">
            <v>0</v>
          </cell>
          <cell r="CU897">
            <v>0</v>
          </cell>
          <cell r="CV897">
            <v>-7.6290726711614187E-5</v>
          </cell>
          <cell r="CW897">
            <v>-1.2975697024003585E-4</v>
          </cell>
          <cell r="CX897">
            <v>-6.6954585157136259E-4</v>
          </cell>
          <cell r="CY897">
            <v>-1.7431227327030507E-4</v>
          </cell>
          <cell r="CZ897">
            <v>9.9580531117637872E-5</v>
          </cell>
          <cell r="DA897">
            <v>-1.5320784231198648E-4</v>
          </cell>
          <cell r="DB897">
            <v>-5.959346814923272E-4</v>
          </cell>
          <cell r="DC897">
            <v>0</v>
          </cell>
          <cell r="DD897">
            <v>0</v>
          </cell>
          <cell r="DE897">
            <v>-1.6838400984742208E-4</v>
          </cell>
          <cell r="DF897">
            <v>0</v>
          </cell>
          <cell r="DG897">
            <v>0</v>
          </cell>
          <cell r="DH897">
            <v>0</v>
          </cell>
          <cell r="DI897">
            <v>-7.022213804713795E-5</v>
          </cell>
          <cell r="DJ897">
            <v>0</v>
          </cell>
          <cell r="DK897">
            <v>-1.3587944865317558E-4</v>
          </cell>
          <cell r="DL897">
            <v>-3.820043105789428E-4</v>
          </cell>
          <cell r="DM897">
            <v>-1.1569658955142281E-3</v>
          </cell>
          <cell r="DN897">
            <v>-2.523013201459201E-4</v>
          </cell>
          <cell r="DO897">
            <v>0</v>
          </cell>
          <cell r="DP897">
            <v>0</v>
          </cell>
          <cell r="DQ897">
            <v>0</v>
          </cell>
          <cell r="DR897">
            <v>0</v>
          </cell>
          <cell r="DS897">
            <v>0</v>
          </cell>
          <cell r="DT897">
            <v>0</v>
          </cell>
          <cell r="DU897">
            <v>0</v>
          </cell>
          <cell r="DV897">
            <v>0</v>
          </cell>
          <cell r="DW897">
            <v>0</v>
          </cell>
          <cell r="DX897">
            <v>0</v>
          </cell>
          <cell r="DY897">
            <v>0</v>
          </cell>
          <cell r="DZ897">
            <v>0</v>
          </cell>
          <cell r="EA897">
            <v>0</v>
          </cell>
          <cell r="EB897">
            <v>0</v>
          </cell>
          <cell r="EC897">
            <v>0</v>
          </cell>
          <cell r="ED897">
            <v>0</v>
          </cell>
        </row>
        <row r="898">
          <cell r="F898">
            <v>-1.1656413702787471E-4</v>
          </cell>
          <cell r="G898">
            <v>-4.2207101266794611E-4</v>
          </cell>
          <cell r="H898">
            <v>1.9877410394264494E-4</v>
          </cell>
          <cell r="I898">
            <v>-5.3742851851851237E-4</v>
          </cell>
          <cell r="J898">
            <v>-3.0076910669976642E-4</v>
          </cell>
          <cell r="K898">
            <v>-1.8909053062671211E-4</v>
          </cell>
          <cell r="L898">
            <v>-8.2615321202073044E-5</v>
          </cell>
          <cell r="M898">
            <v>-4.5605386683134075E-5</v>
          </cell>
          <cell r="N898">
            <v>-2.3012785968656857E-4</v>
          </cell>
          <cell r="O898">
            <v>0</v>
          </cell>
          <cell r="P898">
            <v>-4.1727304131056187E-4</v>
          </cell>
          <cell r="Q898">
            <v>-5.6026972284262122E-4</v>
          </cell>
          <cell r="R898">
            <v>-2.1607194122469364E-4</v>
          </cell>
          <cell r="S898">
            <v>-1.6188392610971825E-4</v>
          </cell>
          <cell r="T898">
            <v>-7.9764118208186519E-4</v>
          </cell>
          <cell r="U898">
            <v>0</v>
          </cell>
          <cell r="V898">
            <v>-2.2199529914534999E-4</v>
          </cell>
          <cell r="W898">
            <v>0</v>
          </cell>
          <cell r="X898">
            <v>-1.8711848290592359E-4</v>
          </cell>
          <cell r="Y898">
            <v>-2.2724424455478065E-4</v>
          </cell>
          <cell r="Z898">
            <v>-1.6440576233800464E-4</v>
          </cell>
          <cell r="AA898">
            <v>-2.0812054843305505E-4</v>
          </cell>
          <cell r="AB898">
            <v>-3.9098838227175081E-4</v>
          </cell>
          <cell r="AC898">
            <v>-1.7804095441603662E-4</v>
          </cell>
          <cell r="AD898">
            <v>-1.0947919768400372E-4</v>
          </cell>
          <cell r="AE898">
            <v>-1.6510244348116876E-4</v>
          </cell>
          <cell r="AF898">
            <v>-5.9487661979495954E-5</v>
          </cell>
          <cell r="AG898">
            <v>-3.0666647251686996E-4</v>
          </cell>
          <cell r="AH898">
            <v>-2.4692059553355072E-4</v>
          </cell>
          <cell r="AI898">
            <v>-3.1858731125355977E-4</v>
          </cell>
          <cell r="AJ898">
            <v>0</v>
          </cell>
          <cell r="AK898">
            <v>-6.2682659358981319E-4</v>
          </cell>
          <cell r="AL898">
            <v>-2.2623249241798815E-4</v>
          </cell>
          <cell r="AM898">
            <v>0</v>
          </cell>
          <cell r="AN898">
            <v>0</v>
          </cell>
          <cell r="AO898">
            <v>-3.2267697132548623E-5</v>
          </cell>
          <cell r="AP898">
            <v>-1.6106225071227387E-4</v>
          </cell>
          <cell r="AQ898">
            <v>-2.6700647918487252E-5</v>
          </cell>
          <cell r="AR898">
            <v>-1.5319260642782107E-4</v>
          </cell>
          <cell r="AS898">
            <v>0</v>
          </cell>
          <cell r="AT898">
            <v>-1.6335700549452437E-4</v>
          </cell>
          <cell r="AU898">
            <v>7.6239536807354291E-5</v>
          </cell>
          <cell r="AV898">
            <v>-1.7938913817661106E-4</v>
          </cell>
          <cell r="AW898">
            <v>-7.9075588020399712E-4</v>
          </cell>
          <cell r="AX898">
            <v>7.3640028490029596E-5</v>
          </cell>
          <cell r="AY898">
            <v>-3.9721980976070714E-5</v>
          </cell>
          <cell r="AZ898">
            <v>0</v>
          </cell>
          <cell r="BA898">
            <v>1.3229627492877816E-4</v>
          </cell>
          <cell r="BB898">
            <v>-6.2427798593872597E-4</v>
          </cell>
          <cell r="BC898">
            <v>0</v>
          </cell>
          <cell r="BD898">
            <v>-3.0334562999723147E-4</v>
          </cell>
          <cell r="BE898">
            <v>-1.1048092963361622E-4</v>
          </cell>
          <cell r="BF898">
            <v>0</v>
          </cell>
          <cell r="BG898">
            <v>0</v>
          </cell>
          <cell r="BH898">
            <v>-1.14896333057668E-4</v>
          </cell>
          <cell r="BI898">
            <v>-4.2689043091170831E-4</v>
          </cell>
          <cell r="BJ898">
            <v>-4.069142610972909E-4</v>
          </cell>
          <cell r="BK898">
            <v>-1.8692450142454575E-4</v>
          </cell>
          <cell r="BL898">
            <v>2.2651354425140546E-5</v>
          </cell>
          <cell r="BM898">
            <v>0</v>
          </cell>
          <cell r="BN898">
            <v>-2.1457183048428918E-4</v>
          </cell>
          <cell r="BO898">
            <v>0</v>
          </cell>
          <cell r="BP898">
            <v>0</v>
          </cell>
          <cell r="BQ898">
            <v>0</v>
          </cell>
          <cell r="BR898">
            <v>-1.2100488321031833E-4</v>
          </cell>
          <cell r="BS898">
            <v>0</v>
          </cell>
          <cell r="BT898">
            <v>0</v>
          </cell>
          <cell r="BU898">
            <v>0</v>
          </cell>
          <cell r="BV898">
            <v>-1.2803177528490362E-3</v>
          </cell>
          <cell r="BW898">
            <v>0</v>
          </cell>
          <cell r="BX898">
            <v>-1.8120574430202652E-4</v>
          </cell>
          <cell r="BY898">
            <v>0</v>
          </cell>
          <cell r="BZ898">
            <v>-1.0357337331123873E-5</v>
          </cell>
          <cell r="CA898">
            <v>0</v>
          </cell>
          <cell r="CB898">
            <v>0</v>
          </cell>
          <cell r="CC898">
            <v>0</v>
          </cell>
          <cell r="CD898">
            <v>0</v>
          </cell>
          <cell r="CE898">
            <v>-8.1364435044972705E-5</v>
          </cell>
          <cell r="CF898">
            <v>0</v>
          </cell>
          <cell r="CG898">
            <v>0</v>
          </cell>
          <cell r="CH898">
            <v>-1.8627436586704516E-4</v>
          </cell>
          <cell r="CI898">
            <v>-1.783908938745582E-4</v>
          </cell>
          <cell r="CJ898">
            <v>0</v>
          </cell>
          <cell r="CK898">
            <v>-6.2177170227917244E-4</v>
          </cell>
          <cell r="CL898">
            <v>0</v>
          </cell>
          <cell r="CM898">
            <v>0</v>
          </cell>
          <cell r="CN898">
            <v>0</v>
          </cell>
          <cell r="CO898">
            <v>0</v>
          </cell>
          <cell r="CP898">
            <v>0</v>
          </cell>
          <cell r="CQ898">
            <v>0</v>
          </cell>
          <cell r="CR898">
            <v>-1.9757901943567857E-4</v>
          </cell>
          <cell r="CS898">
            <v>0</v>
          </cell>
          <cell r="CT898">
            <v>0</v>
          </cell>
          <cell r="CU898">
            <v>-1.5261816239320325E-4</v>
          </cell>
          <cell r="CV898">
            <v>-3.1772076210834221E-4</v>
          </cell>
          <cell r="CW898">
            <v>-4.5664470292255954E-4</v>
          </cell>
          <cell r="CX898">
            <v>-7.2267797364666819E-4</v>
          </cell>
          <cell r="CY898">
            <v>-2.2121492280124944E-4</v>
          </cell>
          <cell r="CZ898">
            <v>0</v>
          </cell>
          <cell r="DA898">
            <v>0</v>
          </cell>
          <cell r="DB898">
            <v>-4.8901834160464119E-4</v>
          </cell>
          <cell r="DC898">
            <v>0</v>
          </cell>
          <cell r="DD898">
            <v>0</v>
          </cell>
          <cell r="DE898">
            <v>-1.2907276144474844E-4</v>
          </cell>
          <cell r="DF898">
            <v>0</v>
          </cell>
          <cell r="DG898">
            <v>0</v>
          </cell>
          <cell r="DH898">
            <v>-1.509034980700652E-4</v>
          </cell>
          <cell r="DI898">
            <v>0</v>
          </cell>
          <cell r="DJ898">
            <v>-1.1928212537914984E-4</v>
          </cell>
          <cell r="DK898">
            <v>-1.1141626780619696E-4</v>
          </cell>
          <cell r="DL898">
            <v>-4.8995962917014468E-4</v>
          </cell>
          <cell r="DM898">
            <v>-5.0024262475872883E-4</v>
          </cell>
          <cell r="DN898">
            <v>-1.2587533831914799E-4</v>
          </cell>
          <cell r="DO898">
            <v>-2.9702759511973653E-5</v>
          </cell>
          <cell r="DP898">
            <v>0</v>
          </cell>
          <cell r="DQ898">
            <v>0</v>
          </cell>
          <cell r="DR898">
            <v>0</v>
          </cell>
          <cell r="DS898">
            <v>0</v>
          </cell>
          <cell r="DT898">
            <v>0</v>
          </cell>
          <cell r="DU898">
            <v>0</v>
          </cell>
          <cell r="DV898">
            <v>0</v>
          </cell>
          <cell r="DW898">
            <v>0</v>
          </cell>
          <cell r="DX898">
            <v>0</v>
          </cell>
          <cell r="DY898">
            <v>0</v>
          </cell>
          <cell r="DZ898">
            <v>0</v>
          </cell>
          <cell r="EA898">
            <v>0</v>
          </cell>
          <cell r="EB898">
            <v>0</v>
          </cell>
          <cell r="EC898">
            <v>0</v>
          </cell>
          <cell r="ED898">
            <v>0</v>
          </cell>
        </row>
        <row r="899">
          <cell r="F899">
            <v>0</v>
          </cell>
          <cell r="G899">
            <v>0</v>
          </cell>
          <cell r="H899">
            <v>-2.9169040265342172E-5</v>
          </cell>
          <cell r="I899">
            <v>-6.9321808510158789E-7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-1.0698504728129388E-4</v>
          </cell>
          <cell r="O899">
            <v>-9.5990090940301087E-5</v>
          </cell>
          <cell r="P899">
            <v>0</v>
          </cell>
          <cell r="Q899">
            <v>0</v>
          </cell>
          <cell r="R899">
            <v>1.1773090449807011E-5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1.4932402482265017E-4</v>
          </cell>
          <cell r="AA899">
            <v>0</v>
          </cell>
          <cell r="AB899">
            <v>-1.0705379203779231E-5</v>
          </cell>
          <cell r="AC899">
            <v>0</v>
          </cell>
          <cell r="AD899">
            <v>0</v>
          </cell>
          <cell r="AE899">
            <v>-8.1792245572309685E-5</v>
          </cell>
          <cell r="AF899">
            <v>0</v>
          </cell>
          <cell r="AG899">
            <v>0</v>
          </cell>
          <cell r="AH899">
            <v>0</v>
          </cell>
          <cell r="AI899">
            <v>3.0437322695031632E-5</v>
          </cell>
          <cell r="AJ899">
            <v>0</v>
          </cell>
          <cell r="AK899">
            <v>0</v>
          </cell>
          <cell r="AL899">
            <v>-8.4944253317315033E-4</v>
          </cell>
          <cell r="AM899">
            <v>0</v>
          </cell>
          <cell r="AN899">
            <v>0</v>
          </cell>
          <cell r="AO899">
            <v>-1.4568913006179907E-4</v>
          </cell>
          <cell r="AP899">
            <v>0</v>
          </cell>
          <cell r="AQ899">
            <v>0</v>
          </cell>
          <cell r="AR899">
            <v>-5.2700529485971703E-5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AY899">
            <v>0</v>
          </cell>
          <cell r="AZ899">
            <v>-1.151390843057154E-4</v>
          </cell>
          <cell r="BA899">
            <v>0</v>
          </cell>
          <cell r="BB899">
            <v>-5.0536714996568532E-4</v>
          </cell>
          <cell r="BC899">
            <v>0</v>
          </cell>
          <cell r="BD899">
            <v>0</v>
          </cell>
          <cell r="BE899">
            <v>0</v>
          </cell>
          <cell r="BF899">
            <v>0</v>
          </cell>
          <cell r="BG899">
            <v>0</v>
          </cell>
          <cell r="BH899">
            <v>0</v>
          </cell>
          <cell r="BI899">
            <v>0</v>
          </cell>
          <cell r="BJ899">
            <v>0</v>
          </cell>
          <cell r="BK899">
            <v>0</v>
          </cell>
          <cell r="BL899">
            <v>0</v>
          </cell>
          <cell r="BM899">
            <v>0</v>
          </cell>
          <cell r="BN899">
            <v>0</v>
          </cell>
          <cell r="BO899">
            <v>0</v>
          </cell>
          <cell r="BP899">
            <v>0</v>
          </cell>
          <cell r="BQ899">
            <v>0</v>
          </cell>
          <cell r="BR899">
            <v>0</v>
          </cell>
          <cell r="BS899">
            <v>0</v>
          </cell>
          <cell r="BT899">
            <v>0</v>
          </cell>
          <cell r="BU899">
            <v>0</v>
          </cell>
          <cell r="BV899">
            <v>0</v>
          </cell>
          <cell r="BW899">
            <v>0</v>
          </cell>
          <cell r="BX899">
            <v>0</v>
          </cell>
          <cell r="BY899">
            <v>0</v>
          </cell>
          <cell r="BZ899">
            <v>0</v>
          </cell>
          <cell r="CA899">
            <v>0</v>
          </cell>
          <cell r="CB899">
            <v>0</v>
          </cell>
          <cell r="CC899">
            <v>0</v>
          </cell>
          <cell r="CD899">
            <v>0</v>
          </cell>
          <cell r="CE899">
            <v>-3.7665024416044801E-6</v>
          </cell>
          <cell r="CF899">
            <v>0</v>
          </cell>
          <cell r="CG899">
            <v>0</v>
          </cell>
          <cell r="CH899">
            <v>0</v>
          </cell>
          <cell r="CI899">
            <v>0</v>
          </cell>
          <cell r="CJ899">
            <v>0</v>
          </cell>
          <cell r="CK899">
            <v>-4.5951329787297102E-5</v>
          </cell>
          <cell r="CL899">
            <v>0</v>
          </cell>
          <cell r="CM899">
            <v>0</v>
          </cell>
          <cell r="CN899">
            <v>0</v>
          </cell>
          <cell r="CO899">
            <v>0</v>
          </cell>
          <cell r="CP899">
            <v>0</v>
          </cell>
          <cell r="CQ899">
            <v>0</v>
          </cell>
          <cell r="CR899">
            <v>0</v>
          </cell>
          <cell r="CS899">
            <v>0</v>
          </cell>
          <cell r="CT899">
            <v>0</v>
          </cell>
          <cell r="CU899">
            <v>0</v>
          </cell>
          <cell r="CV899">
            <v>0</v>
          </cell>
          <cell r="CW899">
            <v>0</v>
          </cell>
          <cell r="CX899">
            <v>0</v>
          </cell>
          <cell r="CY899">
            <v>0</v>
          </cell>
          <cell r="CZ899">
            <v>0</v>
          </cell>
          <cell r="DA899">
            <v>0</v>
          </cell>
          <cell r="DB899">
            <v>0</v>
          </cell>
          <cell r="DC899">
            <v>0</v>
          </cell>
          <cell r="DD899">
            <v>0</v>
          </cell>
          <cell r="DE899">
            <v>0</v>
          </cell>
          <cell r="DF899">
            <v>0</v>
          </cell>
          <cell r="DG899">
            <v>0</v>
          </cell>
          <cell r="DH899">
            <v>0</v>
          </cell>
          <cell r="DI899">
            <v>0</v>
          </cell>
          <cell r="DJ899">
            <v>0</v>
          </cell>
          <cell r="DK899">
            <v>0</v>
          </cell>
          <cell r="DL899">
            <v>0</v>
          </cell>
          <cell r="DM899">
            <v>0</v>
          </cell>
          <cell r="DN899">
            <v>0</v>
          </cell>
          <cell r="DO899">
            <v>0</v>
          </cell>
          <cell r="DP899">
            <v>0</v>
          </cell>
          <cell r="DQ899">
            <v>0</v>
          </cell>
          <cell r="DR899">
            <v>0</v>
          </cell>
          <cell r="DS899">
            <v>0</v>
          </cell>
          <cell r="DT899">
            <v>0</v>
          </cell>
          <cell r="DU899">
            <v>0</v>
          </cell>
          <cell r="DV899">
            <v>0</v>
          </cell>
          <cell r="DW899">
            <v>0</v>
          </cell>
          <cell r="DX899">
            <v>0</v>
          </cell>
          <cell r="DY899">
            <v>0</v>
          </cell>
          <cell r="DZ899">
            <v>0</v>
          </cell>
          <cell r="EA899">
            <v>0</v>
          </cell>
          <cell r="EB899">
            <v>0</v>
          </cell>
          <cell r="EC899">
            <v>0</v>
          </cell>
          <cell r="ED899">
            <v>0</v>
          </cell>
        </row>
        <row r="900">
          <cell r="F900">
            <v>-1.4855736124685937E-4</v>
          </cell>
          <cell r="G900">
            <v>-5.7484423250359074E-4</v>
          </cell>
          <cell r="H900">
            <v>-3.1649754263057828E-4</v>
          </cell>
          <cell r="I900">
            <v>-3.3706212822670611E-4</v>
          </cell>
          <cell r="J900">
            <v>-2.7124692082114432E-4</v>
          </cell>
          <cell r="K900">
            <v>-8.7193174803601448E-5</v>
          </cell>
          <cell r="L900">
            <v>-2.0141143966589947E-5</v>
          </cell>
          <cell r="M900">
            <v>-1.5358129683937238E-4</v>
          </cell>
          <cell r="N900">
            <v>-3.0898790684624755E-4</v>
          </cell>
          <cell r="O900">
            <v>9.6343990985126027E-5</v>
          </cell>
          <cell r="P900">
            <v>-6.4542177328835715E-4</v>
          </cell>
          <cell r="Q900">
            <v>-3.2505529257631505E-4</v>
          </cell>
          <cell r="R900">
            <v>-2.1360659564834128E-4</v>
          </cell>
          <cell r="S900">
            <v>-2.3648127891828796E-4</v>
          </cell>
          <cell r="T900">
            <v>-3.5728034211157667E-4</v>
          </cell>
          <cell r="U900">
            <v>-1.6494126751381843E-4</v>
          </cell>
          <cell r="V900">
            <v>-7.918088945002566E-5</v>
          </cell>
          <cell r="W900">
            <v>-6.8031939964158239E-4</v>
          </cell>
          <cell r="X900">
            <v>-1.2601322713245988E-4</v>
          </cell>
          <cell r="Y900">
            <v>-8.551726946887106E-5</v>
          </cell>
          <cell r="Z900">
            <v>-1.5649710817855489E-4</v>
          </cell>
          <cell r="AA900">
            <v>-3.4355058361390522E-4</v>
          </cell>
          <cell r="AB900">
            <v>-2.014592226023959E-4</v>
          </cell>
          <cell r="AC900">
            <v>-8.5623188832761876E-5</v>
          </cell>
          <cell r="AD900">
            <v>-5.3220620180427503E-5</v>
          </cell>
          <cell r="AE900">
            <v>-3.0870154690115781E-4</v>
          </cell>
          <cell r="AF900">
            <v>-3.3926379385251781E-4</v>
          </cell>
          <cell r="AG900">
            <v>-3.6798628671774747E-4</v>
          </cell>
          <cell r="AH900">
            <v>-2.5148416014991737E-4</v>
          </cell>
          <cell r="AI900">
            <v>-2.4418535353532E-4</v>
          </cell>
          <cell r="AJ900">
            <v>-1.2929290892793599E-4</v>
          </cell>
          <cell r="AK900">
            <v>-4.3641277216610597E-4</v>
          </cell>
          <cell r="AL900">
            <v>-6.0473909796909808E-5</v>
          </cell>
          <cell r="AM900">
            <v>-6.5864559574246861E-5</v>
          </cell>
          <cell r="AN900">
            <v>0</v>
          </cell>
          <cell r="AO900">
            <v>-9.5624040241121255E-4</v>
          </cell>
          <cell r="AP900">
            <v>-7.4301246815378086E-4</v>
          </cell>
          <cell r="AQ900">
            <v>-1.2011723416971432E-4</v>
          </cell>
          <cell r="AR900">
            <v>-3.8203311011941743E-4</v>
          </cell>
          <cell r="AS900">
            <v>-6.5724031782865566E-4</v>
          </cell>
          <cell r="AT900">
            <v>-4.6054978054349549E-4</v>
          </cell>
          <cell r="AU900">
            <v>-4.0339561474961316E-4</v>
          </cell>
          <cell r="AV900">
            <v>-3.1985335858586428E-4</v>
          </cell>
          <cell r="AW900">
            <v>-1.6763977136963204E-4</v>
          </cell>
          <cell r="AX900">
            <v>-3.9274447109988175E-4</v>
          </cell>
          <cell r="AY900">
            <v>-8.8723729227746517E-5</v>
          </cell>
          <cell r="AZ900">
            <v>-1.2249562832628014E-4</v>
          </cell>
          <cell r="BA900">
            <v>-7.4156311307527201E-5</v>
          </cell>
          <cell r="BB900">
            <v>-8.6447580645132582E-5</v>
          </cell>
          <cell r="BC900">
            <v>-4.6586230359146885E-4</v>
          </cell>
          <cell r="BD900">
            <v>-1.3439992288475366E-3</v>
          </cell>
          <cell r="BE900">
            <v>-7.2916792352717419E-5</v>
          </cell>
          <cell r="BF900">
            <v>0</v>
          </cell>
          <cell r="BG900">
            <v>-2.042288359793698E-5</v>
          </cell>
          <cell r="BH900">
            <v>-1.7389101634623927E-4</v>
          </cell>
          <cell r="BI900">
            <v>-1.3831599326602495E-4</v>
          </cell>
          <cell r="BJ900">
            <v>-3.3649803138918744E-4</v>
          </cell>
          <cell r="BK900">
            <v>-7.4477805836137279E-5</v>
          </cell>
          <cell r="BL900">
            <v>-5.0904894373815512E-5</v>
          </cell>
          <cell r="BM900">
            <v>0</v>
          </cell>
          <cell r="BN900">
            <v>0</v>
          </cell>
          <cell r="BO900">
            <v>-7.2866525469672538E-5</v>
          </cell>
          <cell r="BP900">
            <v>0</v>
          </cell>
          <cell r="BQ900">
            <v>0</v>
          </cell>
          <cell r="BR900">
            <v>-2.4661133872977414E-4</v>
          </cell>
          <cell r="BS900">
            <v>0</v>
          </cell>
          <cell r="BT900">
            <v>-5.3820947570892841E-5</v>
          </cell>
          <cell r="BU900">
            <v>-2.1167600059729397E-4</v>
          </cell>
          <cell r="BV900">
            <v>-1.6858788299664029E-3</v>
          </cell>
          <cell r="BW900">
            <v>-4.2940663353974173E-4</v>
          </cell>
          <cell r="BX900">
            <v>-1.5086497474747773E-4</v>
          </cell>
          <cell r="BY900">
            <v>-1.5308299391764146E-4</v>
          </cell>
          <cell r="BZ900">
            <v>-7.8237550233506425E-5</v>
          </cell>
          <cell r="CA900">
            <v>-1.2802424943886281E-4</v>
          </cell>
          <cell r="CB900">
            <v>-8.1245546866559604E-5</v>
          </cell>
          <cell r="CC900">
            <v>0</v>
          </cell>
          <cell r="CD900">
            <v>0</v>
          </cell>
          <cell r="CE900">
            <v>-7.0735185415171653E-5</v>
          </cell>
          <cell r="CF900">
            <v>0</v>
          </cell>
          <cell r="CG900">
            <v>0</v>
          </cell>
          <cell r="CH900">
            <v>-1.3900006788308827E-4</v>
          </cell>
          <cell r="CI900">
            <v>-1.6867908249151853E-4</v>
          </cell>
          <cell r="CJ900">
            <v>-3.0691530900395225E-4</v>
          </cell>
          <cell r="CK900">
            <v>-6.8069023569039544E-5</v>
          </cell>
          <cell r="CL900">
            <v>-7.0118388182882629E-5</v>
          </cell>
          <cell r="CM900">
            <v>0</v>
          </cell>
          <cell r="CN900">
            <v>-9.2986265432082327E-5</v>
          </cell>
          <cell r="CO900">
            <v>0</v>
          </cell>
          <cell r="CP900">
            <v>0</v>
          </cell>
          <cell r="CQ900">
            <v>0</v>
          </cell>
          <cell r="CR900">
            <v>-8.1136529219150155E-5</v>
          </cell>
          <cell r="CS900">
            <v>0</v>
          </cell>
          <cell r="CT900">
            <v>0</v>
          </cell>
          <cell r="CU900">
            <v>0</v>
          </cell>
          <cell r="CV900">
            <v>-2.4344851290680758E-4</v>
          </cell>
          <cell r="CW900">
            <v>-2.1643470593030179E-4</v>
          </cell>
          <cell r="CX900">
            <v>-2.9420141694724844E-4</v>
          </cell>
          <cell r="CY900">
            <v>0</v>
          </cell>
          <cell r="CZ900">
            <v>-1.7601475779299713E-4</v>
          </cell>
          <cell r="DA900">
            <v>-1.8061502384963957E-4</v>
          </cell>
          <cell r="DB900">
            <v>1.3222738134033296E-4</v>
          </cell>
          <cell r="DC900">
            <v>0</v>
          </cell>
          <cell r="DD900">
            <v>0</v>
          </cell>
          <cell r="DE900">
            <v>-1.6030790692306285E-4</v>
          </cell>
          <cell r="DF900">
            <v>0</v>
          </cell>
          <cell r="DG900">
            <v>0</v>
          </cell>
          <cell r="DH900">
            <v>0</v>
          </cell>
          <cell r="DI900">
            <v>-3.8105482603817409E-4</v>
          </cell>
          <cell r="DJ900">
            <v>-3.3146680514828386E-4</v>
          </cell>
          <cell r="DK900">
            <v>-6.5528016273852518E-5</v>
          </cell>
          <cell r="DL900">
            <v>-2.3562054958187195E-4</v>
          </cell>
          <cell r="DM900">
            <v>-4.4578510915604941E-4</v>
          </cell>
          <cell r="DN900">
            <v>-3.0125579405165803E-4</v>
          </cell>
          <cell r="DO900">
            <v>-1.5090905017922651E-4</v>
          </cell>
          <cell r="DP900">
            <v>0</v>
          </cell>
          <cell r="DQ900">
            <v>0</v>
          </cell>
          <cell r="DR900">
            <v>0</v>
          </cell>
          <cell r="DS900">
            <v>0</v>
          </cell>
          <cell r="DT900">
            <v>0</v>
          </cell>
          <cell r="DU900">
            <v>0</v>
          </cell>
          <cell r="DV900">
            <v>0</v>
          </cell>
          <cell r="DW900">
            <v>0</v>
          </cell>
          <cell r="DX900">
            <v>0</v>
          </cell>
          <cell r="DY900">
            <v>0</v>
          </cell>
          <cell r="DZ900">
            <v>0</v>
          </cell>
          <cell r="EA900">
            <v>0</v>
          </cell>
          <cell r="EB900">
            <v>0</v>
          </cell>
          <cell r="EC900">
            <v>0</v>
          </cell>
          <cell r="ED900">
            <v>0</v>
          </cell>
        </row>
        <row r="901">
          <cell r="F901">
            <v>0</v>
          </cell>
          <cell r="G901">
            <v>0</v>
          </cell>
          <cell r="H901">
            <v>-2.7283060503924261E-5</v>
          </cell>
          <cell r="I901">
            <v>1.3412274737389929E-5</v>
          </cell>
          <cell r="J901">
            <v>-1.0913183410904415E-4</v>
          </cell>
          <cell r="K901">
            <v>5.3626285240471194E-5</v>
          </cell>
          <cell r="L901">
            <v>-1.153363652169892E-4</v>
          </cell>
          <cell r="M901">
            <v>-5.4566014015933195E-5</v>
          </cell>
          <cell r="N901">
            <v>-2.8192067440591106E-5</v>
          </cell>
          <cell r="O901">
            <v>-1.7099057133690421E-4</v>
          </cell>
          <cell r="P901">
            <v>0</v>
          </cell>
          <cell r="Q901">
            <v>0</v>
          </cell>
          <cell r="R901">
            <v>2.8155008519048508E-5</v>
          </cell>
          <cell r="S901">
            <v>0</v>
          </cell>
          <cell r="T901">
            <v>0</v>
          </cell>
          <cell r="U901">
            <v>-2.7283007007994353E-5</v>
          </cell>
          <cell r="V901">
            <v>-4.5980099502296312E-6</v>
          </cell>
          <cell r="W901">
            <v>-5.465683143429656E-5</v>
          </cell>
          <cell r="X901">
            <v>2.8526672194995051E-6</v>
          </cell>
          <cell r="Y901">
            <v>4.6969748034025871E-4</v>
          </cell>
          <cell r="Z901">
            <v>-5.4566080885887214E-5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-2.724299695738841E-5</v>
          </cell>
          <cell r="AF901">
            <v>0</v>
          </cell>
          <cell r="AG901">
            <v>0</v>
          </cell>
          <cell r="AH901">
            <v>5.5100371796956704E-5</v>
          </cell>
          <cell r="AI901">
            <v>2.7622996134901712E-7</v>
          </cell>
          <cell r="AJ901">
            <v>2.5898454367956347E-5</v>
          </cell>
          <cell r="AK901">
            <v>-3.8787082642338655E-4</v>
          </cell>
          <cell r="AL901">
            <v>0</v>
          </cell>
          <cell r="AM901">
            <v>0</v>
          </cell>
          <cell r="AN901">
            <v>-2.7639612820706816E-11</v>
          </cell>
          <cell r="AO901">
            <v>-2.7550379821383864E-5</v>
          </cell>
          <cell r="AP901">
            <v>0</v>
          </cell>
          <cell r="AQ901">
            <v>0</v>
          </cell>
          <cell r="AR901">
            <v>3.0095532042972994E-5</v>
          </cell>
          <cell r="AS901">
            <v>0</v>
          </cell>
          <cell r="AT901">
            <v>0</v>
          </cell>
          <cell r="AU901">
            <v>-8.1848646552140636E-5</v>
          </cell>
          <cell r="AV901">
            <v>4.2937013543409286E-5</v>
          </cell>
          <cell r="AW901">
            <v>-5.4566126357458167E-5</v>
          </cell>
          <cell r="AX901">
            <v>1.0736511884934519E-5</v>
          </cell>
          <cell r="AY901">
            <v>-5.5100773016625304E-5</v>
          </cell>
          <cell r="AZ901">
            <v>0</v>
          </cell>
          <cell r="BA901">
            <v>5.103881785516462E-4</v>
          </cell>
          <cell r="BB901">
            <v>0</v>
          </cell>
          <cell r="BC901">
            <v>0</v>
          </cell>
          <cell r="BD901">
            <v>0</v>
          </cell>
          <cell r="BE901">
            <v>1.4536992662239623E-5</v>
          </cell>
          <cell r="BF901">
            <v>0</v>
          </cell>
          <cell r="BG901">
            <v>0</v>
          </cell>
          <cell r="BH901">
            <v>5.4833467073245323E-5</v>
          </cell>
          <cell r="BI901">
            <v>2.8139159203977027E-4</v>
          </cell>
          <cell r="BJ901">
            <v>-1.0037710640342645E-4</v>
          </cell>
          <cell r="BK901">
            <v>-2.8745411829733669E-5</v>
          </cell>
          <cell r="BL901">
            <v>5.4833467073300834E-5</v>
          </cell>
          <cell r="BM901">
            <v>-2.006098620555008E-10</v>
          </cell>
          <cell r="BN901">
            <v>-5.6910005527932572E-5</v>
          </cell>
          <cell r="BO901">
            <v>-2.7550366447304242E-5</v>
          </cell>
          <cell r="BP901">
            <v>0</v>
          </cell>
          <cell r="BQ901">
            <v>0</v>
          </cell>
          <cell r="BR901">
            <v>-1.3245957995455804E-5</v>
          </cell>
          <cell r="BS901">
            <v>0</v>
          </cell>
          <cell r="BT901">
            <v>0</v>
          </cell>
          <cell r="BU901">
            <v>0</v>
          </cell>
          <cell r="BV901">
            <v>-1.13598548922067E-4</v>
          </cell>
          <cell r="BW901">
            <v>-5.4833574065216162E-5</v>
          </cell>
          <cell r="BX901">
            <v>-3.407168739633093E-5</v>
          </cell>
          <cell r="BY901">
            <v>8.2383349382153526E-5</v>
          </cell>
          <cell r="BZ901">
            <v>-2.7550473439275081E-5</v>
          </cell>
          <cell r="CA901">
            <v>-4.5605302867457453E-10</v>
          </cell>
          <cell r="CB901">
            <v>-1.3052653399736602E-5</v>
          </cell>
          <cell r="CC901">
            <v>0</v>
          </cell>
          <cell r="CD901">
            <v>0</v>
          </cell>
          <cell r="CE901">
            <v>4.7556570403894938E-5</v>
          </cell>
          <cell r="CF901">
            <v>0</v>
          </cell>
          <cell r="CG901">
            <v>4.4461600045786476E-5</v>
          </cell>
          <cell r="CH901">
            <v>8.2650724870264591E-5</v>
          </cell>
          <cell r="CI901">
            <v>4.2979560530675975E-5</v>
          </cell>
          <cell r="CJ901">
            <v>2.281022535173538E-4</v>
          </cell>
          <cell r="CK901">
            <v>0</v>
          </cell>
          <cell r="CL901">
            <v>7.6115544588889472E-5</v>
          </cell>
          <cell r="CM901">
            <v>4.4297818702188074E-5</v>
          </cell>
          <cell r="CN901">
            <v>4.8415411829733079E-5</v>
          </cell>
          <cell r="CO901">
            <v>-4.1325161825256362E-5</v>
          </cell>
          <cell r="CP901">
            <v>4.2979754007799187E-5</v>
          </cell>
          <cell r="CQ901">
            <v>0</v>
          </cell>
          <cell r="CR901">
            <v>-1.5123697039959305E-5</v>
          </cell>
          <cell r="CS901">
            <v>0</v>
          </cell>
          <cell r="CT901">
            <v>0</v>
          </cell>
          <cell r="CU901">
            <v>4.0657425239370992E-5</v>
          </cell>
          <cell r="CV901">
            <v>1.676644278605921E-5</v>
          </cell>
          <cell r="CW901">
            <v>6.6873829779323657E-7</v>
          </cell>
          <cell r="CX901">
            <v>-1.1767781923713305E-4</v>
          </cell>
          <cell r="CY901">
            <v>-3.7750851923201711E-5</v>
          </cell>
          <cell r="CZ901">
            <v>-8.3987768148496844E-5</v>
          </cell>
          <cell r="DA901">
            <v>4.3393642896599749E-5</v>
          </cell>
          <cell r="DB901">
            <v>-4.199411544431042E-5</v>
          </cell>
          <cell r="DC901">
            <v>-4.2703524046505681E-5</v>
          </cell>
          <cell r="DD901">
            <v>4.1325549671011874E-5</v>
          </cell>
          <cell r="DE901">
            <v>1.7680496849081795E-5</v>
          </cell>
          <cell r="DF901">
            <v>0</v>
          </cell>
          <cell r="DG901">
            <v>-4.6493514570089545E-5</v>
          </cell>
          <cell r="DH901">
            <v>-1.3373968599239561E-11</v>
          </cell>
          <cell r="DI901">
            <v>2.0729684635512058E-10</v>
          </cell>
          <cell r="DJ901">
            <v>5.349595766368509E-11</v>
          </cell>
          <cell r="DK901">
            <v>1.7171851851849329E-4</v>
          </cell>
          <cell r="DL901">
            <v>0</v>
          </cell>
          <cell r="DM901">
            <v>-3.9030653709026808E-10</v>
          </cell>
          <cell r="DN901">
            <v>4.339394693200771E-5</v>
          </cell>
          <cell r="DO901">
            <v>4.1994530037947619E-5</v>
          </cell>
          <cell r="DP901">
            <v>0</v>
          </cell>
          <cell r="DQ901">
            <v>0</v>
          </cell>
          <cell r="DR901">
            <v>0</v>
          </cell>
          <cell r="DS901">
            <v>0</v>
          </cell>
          <cell r="DT901">
            <v>0</v>
          </cell>
          <cell r="DU901">
            <v>0</v>
          </cell>
          <cell r="DV901">
            <v>0</v>
          </cell>
          <cell r="DW901">
            <v>0</v>
          </cell>
          <cell r="DX901">
            <v>0</v>
          </cell>
          <cell r="DY901">
            <v>0</v>
          </cell>
          <cell r="DZ901">
            <v>0</v>
          </cell>
          <cell r="EA901">
            <v>0</v>
          </cell>
          <cell r="EB901">
            <v>0</v>
          </cell>
          <cell r="EC901">
            <v>0</v>
          </cell>
          <cell r="ED901">
            <v>0</v>
          </cell>
        </row>
        <row r="902">
          <cell r="F902">
            <v>0</v>
          </cell>
          <cell r="G902">
            <v>-2.5294583714902119E-4</v>
          </cell>
          <cell r="H902">
            <v>-1.5348674007442664E-4</v>
          </cell>
          <cell r="I902">
            <v>-5.2749451032768624E-4</v>
          </cell>
          <cell r="J902">
            <v>-3.5448066583948501E-4</v>
          </cell>
          <cell r="K902">
            <v>-3.2336250890313556E-4</v>
          </cell>
          <cell r="L902">
            <v>-1.436235525227314E-4</v>
          </cell>
          <cell r="M902">
            <v>-7.7566515025995209E-6</v>
          </cell>
          <cell r="N902">
            <v>-1.9786992521370061E-4</v>
          </cell>
          <cell r="O902">
            <v>-1.4771821581194278E-4</v>
          </cell>
          <cell r="P902">
            <v>0</v>
          </cell>
          <cell r="Q902">
            <v>0</v>
          </cell>
          <cell r="R902">
            <v>-7.4190402909457553E-5</v>
          </cell>
          <cell r="S902">
            <v>0</v>
          </cell>
          <cell r="T902">
            <v>0</v>
          </cell>
          <cell r="U902">
            <v>9.062224290051768E-5</v>
          </cell>
          <cell r="V902">
            <v>1.1304437321940641E-4</v>
          </cell>
          <cell r="W902">
            <v>-9.0950458367822229E-5</v>
          </cell>
          <cell r="X902">
            <v>-7.6825926816243006E-4</v>
          </cell>
          <cell r="Y902">
            <v>1.3646132306316394E-4</v>
          </cell>
          <cell r="Z902">
            <v>0</v>
          </cell>
          <cell r="AA902">
            <v>-5.8314013532789755E-5</v>
          </cell>
          <cell r="AB902">
            <v>-3.191534239729843E-4</v>
          </cell>
          <cell r="AC902">
            <v>0</v>
          </cell>
          <cell r="AD902">
            <v>0</v>
          </cell>
          <cell r="AE902">
            <v>9.5153447921048073E-5</v>
          </cell>
          <cell r="AF902">
            <v>0</v>
          </cell>
          <cell r="AG902">
            <v>0</v>
          </cell>
          <cell r="AH902">
            <v>-5.4711262751583334E-5</v>
          </cell>
          <cell r="AI902">
            <v>6.8252895299147909E-4</v>
          </cell>
          <cell r="AJ902">
            <v>-1.0264550592775645E-4</v>
          </cell>
          <cell r="AK902">
            <v>0</v>
          </cell>
          <cell r="AL902">
            <v>-4.1356757478572259E-5</v>
          </cell>
          <cell r="AM902">
            <v>0</v>
          </cell>
          <cell r="AN902">
            <v>6.8368042200850354E-4</v>
          </cell>
          <cell r="AO902">
            <v>0</v>
          </cell>
          <cell r="AP902">
            <v>0</v>
          </cell>
          <cell r="AQ902">
            <v>0</v>
          </cell>
          <cell r="AR902">
            <v>1.0949774762908371E-4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-8.5267473118266768E-5</v>
          </cell>
          <cell r="AX902">
            <v>5.8858545227924441E-4</v>
          </cell>
          <cell r="AY902">
            <v>8.6808652122966068E-4</v>
          </cell>
          <cell r="AZ902">
            <v>0</v>
          </cell>
          <cell r="BA902">
            <v>-6.5275872507153387E-5</v>
          </cell>
          <cell r="BB902">
            <v>0</v>
          </cell>
          <cell r="BC902">
            <v>0</v>
          </cell>
          <cell r="BD902">
            <v>0</v>
          </cell>
          <cell r="BE902">
            <v>-9.8788051755560602E-7</v>
          </cell>
          <cell r="BF902">
            <v>0</v>
          </cell>
          <cell r="BG902">
            <v>0</v>
          </cell>
          <cell r="BH902">
            <v>0</v>
          </cell>
          <cell r="BI902">
            <v>0</v>
          </cell>
          <cell r="BJ902">
            <v>0</v>
          </cell>
          <cell r="BK902">
            <v>0</v>
          </cell>
          <cell r="BL902">
            <v>0</v>
          </cell>
          <cell r="BM902">
            <v>-1.1631496415809295E-5</v>
          </cell>
          <cell r="BN902">
            <v>0</v>
          </cell>
          <cell r="BO902">
            <v>0</v>
          </cell>
          <cell r="BP902">
            <v>0</v>
          </cell>
          <cell r="BQ902">
            <v>0</v>
          </cell>
          <cell r="BR902">
            <v>0</v>
          </cell>
          <cell r="BS902">
            <v>0</v>
          </cell>
          <cell r="BT902">
            <v>0</v>
          </cell>
          <cell r="BU902">
            <v>0</v>
          </cell>
          <cell r="BV902">
            <v>0</v>
          </cell>
          <cell r="BW902">
            <v>0</v>
          </cell>
          <cell r="BX902">
            <v>0</v>
          </cell>
          <cell r="BY902">
            <v>0</v>
          </cell>
          <cell r="BZ902">
            <v>0</v>
          </cell>
          <cell r="CA902">
            <v>0</v>
          </cell>
          <cell r="CB902">
            <v>0</v>
          </cell>
          <cell r="CC902">
            <v>0</v>
          </cell>
          <cell r="CD902">
            <v>0</v>
          </cell>
          <cell r="CE902">
            <v>0</v>
          </cell>
          <cell r="CF902">
            <v>0</v>
          </cell>
          <cell r="CG902">
            <v>0</v>
          </cell>
          <cell r="CH902">
            <v>0</v>
          </cell>
          <cell r="CI902">
            <v>0</v>
          </cell>
          <cell r="CJ902">
            <v>0</v>
          </cell>
          <cell r="CK902">
            <v>0</v>
          </cell>
          <cell r="CL902">
            <v>0</v>
          </cell>
          <cell r="CM902">
            <v>0</v>
          </cell>
          <cell r="CN902">
            <v>0</v>
          </cell>
          <cell r="CO902">
            <v>0</v>
          </cell>
          <cell r="CP902">
            <v>0</v>
          </cell>
          <cell r="CQ902">
            <v>0</v>
          </cell>
          <cell r="CR902">
            <v>0</v>
          </cell>
          <cell r="CS902">
            <v>0</v>
          </cell>
          <cell r="CT902">
            <v>0</v>
          </cell>
          <cell r="CU902">
            <v>0</v>
          </cell>
          <cell r="CV902">
            <v>0</v>
          </cell>
          <cell r="CW902">
            <v>0</v>
          </cell>
          <cell r="CX902">
            <v>0</v>
          </cell>
          <cell r="CY902">
            <v>0</v>
          </cell>
          <cell r="CZ902">
            <v>0</v>
          </cell>
          <cell r="DA902">
            <v>0</v>
          </cell>
          <cell r="DB902">
            <v>0</v>
          </cell>
          <cell r="DC902">
            <v>0</v>
          </cell>
          <cell r="DD902">
            <v>0</v>
          </cell>
          <cell r="DE902">
            <v>0</v>
          </cell>
          <cell r="DF902">
            <v>0</v>
          </cell>
          <cell r="DG902">
            <v>0</v>
          </cell>
          <cell r="DH902">
            <v>0</v>
          </cell>
          <cell r="DI902">
            <v>0</v>
          </cell>
          <cell r="DJ902">
            <v>0</v>
          </cell>
          <cell r="DK902">
            <v>0</v>
          </cell>
          <cell r="DL902">
            <v>0</v>
          </cell>
          <cell r="DM902">
            <v>0</v>
          </cell>
          <cell r="DN902">
            <v>0</v>
          </cell>
          <cell r="DO902">
            <v>0</v>
          </cell>
          <cell r="DP902">
            <v>0</v>
          </cell>
          <cell r="DQ902">
            <v>0</v>
          </cell>
          <cell r="DR902">
            <v>0</v>
          </cell>
          <cell r="DS902">
            <v>0</v>
          </cell>
          <cell r="DT902">
            <v>0</v>
          </cell>
          <cell r="DU902">
            <v>0</v>
          </cell>
          <cell r="DV902">
            <v>0</v>
          </cell>
          <cell r="DW902">
            <v>0</v>
          </cell>
          <cell r="DX902">
            <v>0</v>
          </cell>
          <cell r="DY902">
            <v>0</v>
          </cell>
          <cell r="DZ902">
            <v>0</v>
          </cell>
          <cell r="EA902">
            <v>0</v>
          </cell>
          <cell r="EB902">
            <v>0</v>
          </cell>
          <cell r="EC902">
            <v>0</v>
          </cell>
          <cell r="ED902">
            <v>0</v>
          </cell>
        </row>
        <row r="903">
          <cell r="F903">
            <v>0</v>
          </cell>
          <cell r="G903">
            <v>0</v>
          </cell>
          <cell r="H903">
            <v>1.0163576992006096E-4</v>
          </cell>
          <cell r="I903">
            <v>-5.6232945512818544E-4</v>
          </cell>
          <cell r="J903">
            <v>-3.0379784429279688E-4</v>
          </cell>
          <cell r="K903">
            <v>0</v>
          </cell>
          <cell r="L903">
            <v>0</v>
          </cell>
          <cell r="M903">
            <v>0</v>
          </cell>
          <cell r="N903">
            <v>9.5502850783746318E-6</v>
          </cell>
          <cell r="O903">
            <v>-1.4015145156123787E-4</v>
          </cell>
          <cell r="P903">
            <v>0</v>
          </cell>
          <cell r="Q903">
            <v>0</v>
          </cell>
          <cell r="R903">
            <v>-2.6970917632540559E-5</v>
          </cell>
          <cell r="S903">
            <v>0</v>
          </cell>
          <cell r="T903">
            <v>0</v>
          </cell>
          <cell r="U903">
            <v>1.6705862282884176E-4</v>
          </cell>
          <cell r="V903">
            <v>-4.5772946937322478E-4</v>
          </cell>
          <cell r="W903">
            <v>0</v>
          </cell>
          <cell r="X903">
            <v>-2.6190547720794655E-4</v>
          </cell>
          <cell r="Y903">
            <v>-9.7300385993870364E-5</v>
          </cell>
          <cell r="Z903">
            <v>3.2702789840088897E-4</v>
          </cell>
          <cell r="AA903">
            <v>0</v>
          </cell>
          <cell r="AB903">
            <v>-1.7926023573200389E-5</v>
          </cell>
          <cell r="AC903">
            <v>0</v>
          </cell>
          <cell r="AD903">
            <v>0</v>
          </cell>
          <cell r="AE903">
            <v>1.4307319543693797E-4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1.0207619244554378E-3</v>
          </cell>
          <cell r="AM903">
            <v>0</v>
          </cell>
          <cell r="AN903">
            <v>7.3690569800566319E-4</v>
          </cell>
          <cell r="AO903">
            <v>-4.4709711883084147E-5</v>
          </cell>
          <cell r="AP903">
            <v>0</v>
          </cell>
          <cell r="AQ903">
            <v>0</v>
          </cell>
          <cell r="AR903">
            <v>1.9137278831515836E-4</v>
          </cell>
          <cell r="AS903">
            <v>0</v>
          </cell>
          <cell r="AT903">
            <v>0</v>
          </cell>
          <cell r="AU903">
            <v>0</v>
          </cell>
          <cell r="AV903">
            <v>9.2882841524216664E-4</v>
          </cell>
          <cell r="AW903">
            <v>0</v>
          </cell>
          <cell r="AX903">
            <v>1.8361899394586101E-3</v>
          </cell>
          <cell r="AY903">
            <v>2.1163602839818774E-4</v>
          </cell>
          <cell r="AZ903">
            <v>-6.3419999310715403E-4</v>
          </cell>
          <cell r="BA903">
            <v>0</v>
          </cell>
          <cell r="BB903">
            <v>0</v>
          </cell>
          <cell r="BC903">
            <v>0</v>
          </cell>
          <cell r="BD903">
            <v>0</v>
          </cell>
          <cell r="BE903">
            <v>0</v>
          </cell>
          <cell r="BF903">
            <v>0</v>
          </cell>
          <cell r="BG903">
            <v>0</v>
          </cell>
          <cell r="BH903">
            <v>0</v>
          </cell>
          <cell r="BI903">
            <v>0</v>
          </cell>
          <cell r="BJ903">
            <v>0</v>
          </cell>
          <cell r="BK903">
            <v>0</v>
          </cell>
          <cell r="BL903">
            <v>0</v>
          </cell>
          <cell r="BM903">
            <v>0</v>
          </cell>
          <cell r="BN903">
            <v>0</v>
          </cell>
          <cell r="BO903">
            <v>0</v>
          </cell>
          <cell r="BP903">
            <v>0</v>
          </cell>
          <cell r="BQ903">
            <v>0</v>
          </cell>
          <cell r="BR903">
            <v>0</v>
          </cell>
          <cell r="BS903">
            <v>0</v>
          </cell>
          <cell r="BT903">
            <v>0</v>
          </cell>
          <cell r="BU903">
            <v>0</v>
          </cell>
          <cell r="BV903">
            <v>0</v>
          </cell>
          <cell r="BW903">
            <v>0</v>
          </cell>
          <cell r="BX903">
            <v>0</v>
          </cell>
          <cell r="BY903">
            <v>0</v>
          </cell>
          <cell r="BZ903">
            <v>0</v>
          </cell>
          <cell r="CA903">
            <v>0</v>
          </cell>
          <cell r="CB903">
            <v>0</v>
          </cell>
          <cell r="CC903">
            <v>0</v>
          </cell>
          <cell r="CD903">
            <v>0</v>
          </cell>
          <cell r="CE903">
            <v>0</v>
          </cell>
          <cell r="CF903">
            <v>0</v>
          </cell>
          <cell r="CG903">
            <v>0</v>
          </cell>
          <cell r="CH903">
            <v>0</v>
          </cell>
          <cell r="CI903">
            <v>0</v>
          </cell>
          <cell r="CJ903">
            <v>0</v>
          </cell>
          <cell r="CK903">
            <v>0</v>
          </cell>
          <cell r="CL903">
            <v>0</v>
          </cell>
          <cell r="CM903">
            <v>0</v>
          </cell>
          <cell r="CN903">
            <v>0</v>
          </cell>
          <cell r="CO903">
            <v>0</v>
          </cell>
          <cell r="CP903">
            <v>0</v>
          </cell>
          <cell r="CQ903">
            <v>0</v>
          </cell>
          <cell r="CR903">
            <v>0</v>
          </cell>
          <cell r="CS903">
            <v>0</v>
          </cell>
          <cell r="CT903">
            <v>0</v>
          </cell>
          <cell r="CU903">
            <v>0</v>
          </cell>
          <cell r="CV903">
            <v>0</v>
          </cell>
          <cell r="CW903">
            <v>0</v>
          </cell>
          <cell r="CX903">
            <v>0</v>
          </cell>
          <cell r="CY903">
            <v>0</v>
          </cell>
          <cell r="CZ903">
            <v>0</v>
          </cell>
          <cell r="DA903">
            <v>0</v>
          </cell>
          <cell r="DB903">
            <v>0</v>
          </cell>
          <cell r="DC903">
            <v>0</v>
          </cell>
          <cell r="DD903">
            <v>0</v>
          </cell>
          <cell r="DE903">
            <v>0</v>
          </cell>
          <cell r="DF903">
            <v>0</v>
          </cell>
          <cell r="DG903">
            <v>0</v>
          </cell>
          <cell r="DH903">
            <v>0</v>
          </cell>
          <cell r="DI903">
            <v>0</v>
          </cell>
          <cell r="DJ903">
            <v>0</v>
          </cell>
          <cell r="DK903">
            <v>0</v>
          </cell>
          <cell r="DL903">
            <v>0</v>
          </cell>
          <cell r="DM903">
            <v>0</v>
          </cell>
          <cell r="DN903">
            <v>0</v>
          </cell>
          <cell r="DO903">
            <v>0</v>
          </cell>
          <cell r="DP903">
            <v>0</v>
          </cell>
          <cell r="DQ903">
            <v>0</v>
          </cell>
          <cell r="DR903">
            <v>0</v>
          </cell>
          <cell r="DS903">
            <v>0</v>
          </cell>
          <cell r="DT903">
            <v>0</v>
          </cell>
          <cell r="DU903">
            <v>0</v>
          </cell>
          <cell r="DV903">
            <v>0</v>
          </cell>
          <cell r="DW903">
            <v>0</v>
          </cell>
          <cell r="DX903">
            <v>0</v>
          </cell>
          <cell r="DY903">
            <v>0</v>
          </cell>
          <cell r="DZ903">
            <v>0</v>
          </cell>
          <cell r="EA903">
            <v>0</v>
          </cell>
          <cell r="EB903">
            <v>0</v>
          </cell>
          <cell r="EC903">
            <v>0</v>
          </cell>
          <cell r="ED903">
            <v>0</v>
          </cell>
        </row>
        <row r="904">
          <cell r="F904">
            <v>-5.4283888700246141E-4</v>
          </cell>
          <cell r="G904">
            <v>-1.5889490914786086E-3</v>
          </cell>
          <cell r="H904">
            <v>0</v>
          </cell>
          <cell r="I904">
            <v>-5.0240082846003675E-4</v>
          </cell>
          <cell r="J904">
            <v>-4.8517848519147311E-4</v>
          </cell>
          <cell r="K904">
            <v>0</v>
          </cell>
          <cell r="L904">
            <v>-2.7749062912657552E-4</v>
          </cell>
          <cell r="M904">
            <v>-2.8172104319934554E-5</v>
          </cell>
          <cell r="N904">
            <v>0</v>
          </cell>
          <cell r="O904">
            <v>-5.9193628560649802E-4</v>
          </cell>
          <cell r="P904">
            <v>-1.2386152534113459E-3</v>
          </cell>
          <cell r="Q904">
            <v>-6.7719867949433965E-4</v>
          </cell>
          <cell r="R904">
            <v>-4.5924576463990396E-4</v>
          </cell>
          <cell r="S904">
            <v>-9.2133844557629185E-4</v>
          </cell>
          <cell r="T904">
            <v>-2.0805070488727484E-4</v>
          </cell>
          <cell r="U904">
            <v>-3.6847462271272224E-4</v>
          </cell>
          <cell r="V904">
            <v>-8.2723165204678928E-4</v>
          </cell>
          <cell r="W904">
            <v>-2.2021208592715169E-4</v>
          </cell>
          <cell r="X904">
            <v>-3.9249887914227788E-4</v>
          </cell>
          <cell r="Y904">
            <v>0</v>
          </cell>
          <cell r="Z904">
            <v>-2.3569805697037927E-4</v>
          </cell>
          <cell r="AA904">
            <v>-9.0602470760237086E-4</v>
          </cell>
          <cell r="AB904">
            <v>-9.5744404499154001E-4</v>
          </cell>
          <cell r="AC904">
            <v>0</v>
          </cell>
          <cell r="AD904">
            <v>-4.5898200811167467E-4</v>
          </cell>
          <cell r="AE904">
            <v>-4.0286813660400655E-4</v>
          </cell>
          <cell r="AF904">
            <v>-6.9751652141114562E-4</v>
          </cell>
          <cell r="AG904">
            <v>-5.1561801774552274E-4</v>
          </cell>
          <cell r="AH904">
            <v>-1.5002562474061287E-3</v>
          </cell>
          <cell r="AI904">
            <v>-3.8167940545813517E-4</v>
          </cell>
          <cell r="AJ904">
            <v>-4.9354016223351893E-4</v>
          </cell>
          <cell r="AK904">
            <v>-2.4351899122804221E-4</v>
          </cell>
          <cell r="AL904">
            <v>0</v>
          </cell>
          <cell r="AM904">
            <v>0</v>
          </cell>
          <cell r="AN904">
            <v>-3.3209467836259332E-4</v>
          </cell>
          <cell r="AO904">
            <v>-1.0315381531789125E-4</v>
          </cell>
          <cell r="AP904">
            <v>0</v>
          </cell>
          <cell r="AQ904">
            <v>-5.5321142237307885E-4</v>
          </cell>
          <cell r="AR904">
            <v>-2.2458182199797116E-4</v>
          </cell>
          <cell r="AS904">
            <v>-5.5701757121295881E-4</v>
          </cell>
          <cell r="AT904">
            <v>-6.8530767021723893E-4</v>
          </cell>
          <cell r="AU904">
            <v>-2.0654999056779477E-4</v>
          </cell>
          <cell r="AV904">
            <v>1.5962241715405945E-5</v>
          </cell>
          <cell r="AW904">
            <v>-6.6166039426518442E-4</v>
          </cell>
          <cell r="AX904">
            <v>-2.5239615009747807E-4</v>
          </cell>
          <cell r="AY904">
            <v>0</v>
          </cell>
          <cell r="AZ904">
            <v>0</v>
          </cell>
          <cell r="BA904">
            <v>-2.2791652046827426E-5</v>
          </cell>
          <cell r="BB904">
            <v>0</v>
          </cell>
          <cell r="BC904">
            <v>-4.9375784600347306E-5</v>
          </cell>
          <cell r="BD904">
            <v>-3.0140784757592964E-4</v>
          </cell>
          <cell r="BE904">
            <v>-2.7449863750700354E-4</v>
          </cell>
          <cell r="BF904">
            <v>-3.1389756649680134E-4</v>
          </cell>
          <cell r="BG904">
            <v>-5.4994127506263757E-4</v>
          </cell>
          <cell r="BH904">
            <v>0</v>
          </cell>
          <cell r="BI904">
            <v>0</v>
          </cell>
          <cell r="BJ904">
            <v>-1.0504018251272784E-3</v>
          </cell>
          <cell r="BK904">
            <v>-3.6859010428852423E-4</v>
          </cell>
          <cell r="BL904">
            <v>0</v>
          </cell>
          <cell r="BM904">
            <v>-2.2887903225810025E-4</v>
          </cell>
          <cell r="BN904">
            <v>-3.0063533138396936E-4</v>
          </cell>
          <cell r="BO904">
            <v>-1.2565150914922718E-4</v>
          </cell>
          <cell r="BP904">
            <v>-2.4811486354781032E-4</v>
          </cell>
          <cell r="BQ904">
            <v>-1.2870032541034693E-4</v>
          </cell>
          <cell r="BR904">
            <v>-3.1121591504440493E-4</v>
          </cell>
          <cell r="BS904">
            <v>-2.5152325033017675E-4</v>
          </cell>
          <cell r="BT904">
            <v>-8.991649618839137E-4</v>
          </cell>
          <cell r="BU904">
            <v>-5.0741286078098691E-4</v>
          </cell>
          <cell r="BV904">
            <v>-2.104727534112949E-4</v>
          </cell>
          <cell r="BW904">
            <v>-8.8181003584208995E-5</v>
          </cell>
          <cell r="BX904">
            <v>-6.7526929824562876E-4</v>
          </cell>
          <cell r="BY904">
            <v>0</v>
          </cell>
          <cell r="BZ904">
            <v>0</v>
          </cell>
          <cell r="CA904">
            <v>-5.0029424951270052E-4</v>
          </cell>
          <cell r="CB904">
            <v>-3.257016977928906E-4</v>
          </cell>
          <cell r="CC904">
            <v>-3.4929059454197331E-4</v>
          </cell>
          <cell r="CD904">
            <v>0</v>
          </cell>
          <cell r="CE904">
            <v>-2.0110128742850675E-4</v>
          </cell>
          <cell r="CF904">
            <v>0</v>
          </cell>
          <cell r="CG904">
            <v>-7.3053140754186785E-4</v>
          </cell>
          <cell r="CH904">
            <v>-4.8843964817962826E-4</v>
          </cell>
          <cell r="CI904">
            <v>0</v>
          </cell>
          <cell r="CJ904">
            <v>0</v>
          </cell>
          <cell r="CK904">
            <v>-3.9890367446393515E-4</v>
          </cell>
          <cell r="CL904">
            <v>0</v>
          </cell>
          <cell r="CM904">
            <v>-2.7375212224123313E-5</v>
          </cell>
          <cell r="CN904">
            <v>-4.563891325535252E-4</v>
          </cell>
          <cell r="CO904">
            <v>-3.0155027353329089E-4</v>
          </cell>
          <cell r="CP904">
            <v>1.2062270955159882E-4</v>
          </cell>
          <cell r="CQ904">
            <v>-1.6255607432569263E-4</v>
          </cell>
          <cell r="CR904">
            <v>-3.7063609028331612E-5</v>
          </cell>
          <cell r="CS904">
            <v>-2.977751839275955E-4</v>
          </cell>
          <cell r="CT904">
            <v>-5.296756474537645E-5</v>
          </cell>
          <cell r="CU904">
            <v>-4.1257531597804764E-4</v>
          </cell>
          <cell r="CV904">
            <v>3.8497224658873286E-4</v>
          </cell>
          <cell r="CW904">
            <v>-8.1511758771929399E-4</v>
          </cell>
          <cell r="CX904">
            <v>1.100925048732937E-3</v>
          </cell>
          <cell r="CY904">
            <v>0</v>
          </cell>
          <cell r="CZ904">
            <v>0</v>
          </cell>
          <cell r="DA904">
            <v>0</v>
          </cell>
          <cell r="DB904">
            <v>-3.0104947179782071E-4</v>
          </cell>
          <cell r="DC904">
            <v>0</v>
          </cell>
          <cell r="DD904">
            <v>0</v>
          </cell>
          <cell r="DE904">
            <v>-2.8193675438598076E-4</v>
          </cell>
          <cell r="DF904">
            <v>0</v>
          </cell>
          <cell r="DG904">
            <v>-6.5009237677526865E-4</v>
          </cell>
          <cell r="DH904">
            <v>-6.5572663648366669E-4</v>
          </cell>
          <cell r="DI904">
            <v>-2.2144878167640325E-4</v>
          </cell>
          <cell r="DJ904">
            <v>-7.9293114506695517E-4</v>
          </cell>
          <cell r="DK904">
            <v>-2.7547697368418556E-4</v>
          </cell>
          <cell r="DL904">
            <v>-9.9706328994531024E-5</v>
          </cell>
          <cell r="DM904">
            <v>-4.6625229673652457E-4</v>
          </cell>
          <cell r="DN904">
            <v>-2.716421052630924E-4</v>
          </cell>
          <cell r="DO904">
            <v>2.5994053008848717E-5</v>
          </cell>
          <cell r="DP904">
            <v>0</v>
          </cell>
          <cell r="DQ904">
            <v>0</v>
          </cell>
          <cell r="DR904">
            <v>0</v>
          </cell>
          <cell r="DS904">
            <v>0</v>
          </cell>
          <cell r="DT904">
            <v>0</v>
          </cell>
          <cell r="DU904">
            <v>0</v>
          </cell>
          <cell r="DV904">
            <v>0</v>
          </cell>
          <cell r="DW904">
            <v>0</v>
          </cell>
          <cell r="DX904">
            <v>0</v>
          </cell>
          <cell r="DY904">
            <v>0</v>
          </cell>
          <cell r="DZ904">
            <v>0</v>
          </cell>
          <cell r="EA904">
            <v>0</v>
          </cell>
          <cell r="EB904">
            <v>0</v>
          </cell>
          <cell r="EC904">
            <v>0</v>
          </cell>
          <cell r="ED904">
            <v>0</v>
          </cell>
        </row>
        <row r="906">
          <cell r="F906">
            <v>-3.0244089225589521E-4</v>
          </cell>
          <cell r="G906">
            <v>-1.5933997715156245E-6</v>
          </cell>
          <cell r="H906">
            <v>-1.5483067231453207E-4</v>
          </cell>
          <cell r="I906">
            <v>8.8547138046846108E-6</v>
          </cell>
          <cell r="J906">
            <v>-2.6572700119475989E-4</v>
          </cell>
          <cell r="K906">
            <v>-2.5889872615042497E-4</v>
          </cell>
          <cell r="L906">
            <v>-8.4115577821231025E-5</v>
          </cell>
          <cell r="M906">
            <v>0</v>
          </cell>
          <cell r="N906">
            <v>-2.6036099887766229E-4</v>
          </cell>
          <cell r="O906">
            <v>-1.5054457885305128E-4</v>
          </cell>
          <cell r="P906">
            <v>-1.420148308080571E-4</v>
          </cell>
          <cell r="Q906">
            <v>-1.4300271532524667E-4</v>
          </cell>
          <cell r="R906">
            <v>-1.3498140371748235E-4</v>
          </cell>
          <cell r="S906">
            <v>-4.4882040023891401E-4</v>
          </cell>
          <cell r="T906">
            <v>-4.1493789622415456E-4</v>
          </cell>
          <cell r="U906">
            <v>-4.1304863147628712E-5</v>
          </cell>
          <cell r="V906">
            <v>0</v>
          </cell>
          <cell r="W906">
            <v>-9.2842728358882853E-5</v>
          </cell>
          <cell r="X906">
            <v>-5.1407210998832831E-5</v>
          </cell>
          <cell r="Y906">
            <v>0</v>
          </cell>
          <cell r="Z906">
            <v>0</v>
          </cell>
          <cell r="AA906">
            <v>-3.7681487093155219E-4</v>
          </cell>
          <cell r="AB906">
            <v>-9.461294124030184E-5</v>
          </cell>
          <cell r="AC906">
            <v>0</v>
          </cell>
          <cell r="AD906">
            <v>-1.2252515748883974E-4</v>
          </cell>
          <cell r="AE906">
            <v>-1.9154831232398584E-4</v>
          </cell>
          <cell r="AF906">
            <v>-5.7016576205592973E-4</v>
          </cell>
          <cell r="AG906">
            <v>-9.6638090676892663E-5</v>
          </cell>
          <cell r="AH906">
            <v>-1.3450905968281912E-4</v>
          </cell>
          <cell r="AI906">
            <v>-2.0037485970736402E-5</v>
          </cell>
          <cell r="AJ906">
            <v>-3.6627652872850414E-5</v>
          </cell>
          <cell r="AK906">
            <v>-1.5458769640852577E-4</v>
          </cell>
          <cell r="AL906">
            <v>-2.0716492885847204E-5</v>
          </cell>
          <cell r="AM906">
            <v>-1.2617898066685784E-4</v>
          </cell>
          <cell r="AN906">
            <v>-1.6595279461284473E-4</v>
          </cell>
          <cell r="AO906">
            <v>-4.2259067828831487E-4</v>
          </cell>
          <cell r="AP906">
            <v>-1.7028149551068239E-4</v>
          </cell>
          <cell r="AQ906">
            <v>-3.6593374470506035E-4</v>
          </cell>
          <cell r="AR906">
            <v>-7.6366413368944563E-5</v>
          </cell>
          <cell r="AS906">
            <v>-2.8234455278591808E-4</v>
          </cell>
          <cell r="AT906">
            <v>-2.7085742845117666E-4</v>
          </cell>
          <cell r="AU906">
            <v>8.5641149397186478E-5</v>
          </cell>
          <cell r="AV906">
            <v>7.3973344556499399E-6</v>
          </cell>
          <cell r="AW906">
            <v>4.5995302487278344E-6</v>
          </cell>
          <cell r="AX906">
            <v>-8.1319837261450978E-5</v>
          </cell>
          <cell r="AY906">
            <v>-1.6816281905074337E-4</v>
          </cell>
          <cell r="AZ906">
            <v>-8.3211109753456025E-5</v>
          </cell>
          <cell r="BA906">
            <v>1.0872961560043359E-4</v>
          </cell>
          <cell r="BB906">
            <v>-8.9656149532935103E-5</v>
          </cell>
          <cell r="BC906">
            <v>-2.3658952020200186E-4</v>
          </cell>
          <cell r="BD906">
            <v>7.3899736613480815E-5</v>
          </cell>
          <cell r="BE906">
            <v>-1.740794895241371E-4</v>
          </cell>
          <cell r="BF906">
            <v>-2.4462776963174448E-4</v>
          </cell>
          <cell r="BG906">
            <v>-2.7994904401151821E-4</v>
          </cell>
          <cell r="BH906">
            <v>-1.5018965189533828E-4</v>
          </cell>
          <cell r="BI906">
            <v>-3.3043992704823166E-4</v>
          </cell>
          <cell r="BJ906">
            <v>-2.2331227598568204E-4</v>
          </cell>
          <cell r="BK906">
            <v>-4.2658053444161181E-4</v>
          </cell>
          <cell r="BL906">
            <v>-7.6993727598589912E-5</v>
          </cell>
          <cell r="BM906">
            <v>0</v>
          </cell>
          <cell r="BN906">
            <v>-1.7749085297419365E-4</v>
          </cell>
          <cell r="BO906">
            <v>3.4675247094551054E-5</v>
          </cell>
          <cell r="BP906">
            <v>-1.4463884680132599E-4</v>
          </cell>
          <cell r="BQ906">
            <v>-9.2001357662518934E-5</v>
          </cell>
          <cell r="BR906">
            <v>-2.255901291915996E-4</v>
          </cell>
          <cell r="BS906">
            <v>-5.9899278673830603E-4</v>
          </cell>
          <cell r="BT906">
            <v>-3.3801877405004177E-4</v>
          </cell>
          <cell r="BU906">
            <v>-2.7499167752798037E-4</v>
          </cell>
          <cell r="BV906">
            <v>-1.1094950897866385E-4</v>
          </cell>
          <cell r="BW906">
            <v>-4.1425659824045891E-4</v>
          </cell>
          <cell r="BX906">
            <v>-2.6637474943885797E-4</v>
          </cell>
          <cell r="BY906">
            <v>0</v>
          </cell>
          <cell r="BZ906">
            <v>-1.3260698381728497E-5</v>
          </cell>
          <cell r="CA906">
            <v>-4.0445912037034848E-4</v>
          </cell>
          <cell r="CB906">
            <v>6.8697376995774384E-5</v>
          </cell>
          <cell r="CC906">
            <v>-2.0562568883275567E-4</v>
          </cell>
          <cell r="CD906">
            <v>-1.6247301781252554E-4</v>
          </cell>
          <cell r="CE906">
            <v>-8.4603170272812278E-5</v>
          </cell>
          <cell r="CF906">
            <v>0</v>
          </cell>
          <cell r="CG906">
            <v>-1.1778326512262849E-4</v>
          </cell>
          <cell r="CH906">
            <v>-1.4571336238727861E-4</v>
          </cell>
          <cell r="CI906">
            <v>-1.6294834455665708E-4</v>
          </cell>
          <cell r="CJ906">
            <v>-7.1877674595460794E-5</v>
          </cell>
          <cell r="CK906">
            <v>-1.486494248035819E-4</v>
          </cell>
          <cell r="CL906">
            <v>-2.3867981562941676E-4</v>
          </cell>
          <cell r="CM906">
            <v>-5.3254534593233371E-5</v>
          </cell>
          <cell r="CN906">
            <v>-1.1898014169475779E-4</v>
          </cell>
          <cell r="CO906">
            <v>-1.5721051917017004E-4</v>
          </cell>
          <cell r="CP906">
            <v>6.735896464649116E-5</v>
          </cell>
          <cell r="CQ906">
            <v>1.2955922124474606E-4</v>
          </cell>
          <cell r="CR906">
            <v>-1.8103846999684148E-4</v>
          </cell>
          <cell r="CS906">
            <v>-1.9406592809856349E-5</v>
          </cell>
          <cell r="CT906">
            <v>-4.1307418229924453E-4</v>
          </cell>
          <cell r="CU906">
            <v>-1.3751128217664998E-4</v>
          </cell>
          <cell r="CV906">
            <v>-2.48628627946057E-4</v>
          </cell>
          <cell r="CW906">
            <v>-5.2838468583685239E-4</v>
          </cell>
          <cell r="CX906">
            <v>2.3454750280582637E-4</v>
          </cell>
          <cell r="CY906">
            <v>0</v>
          </cell>
          <cell r="CZ906">
            <v>0</v>
          </cell>
          <cell r="DA906">
            <v>-1.6889389730645465E-4</v>
          </cell>
          <cell r="DB906">
            <v>-2.1823889431948906E-4</v>
          </cell>
          <cell r="DC906">
            <v>-3.8867125420866122E-4</v>
          </cell>
          <cell r="DD906">
            <v>-3.0173519468895682E-4</v>
          </cell>
          <cell r="DE906">
            <v>-1.5346901228496801E-4</v>
          </cell>
          <cell r="DF906">
            <v>0</v>
          </cell>
          <cell r="DG906">
            <v>-2.5864857954543963E-4</v>
          </cell>
          <cell r="DH906">
            <v>-2.3131460763547995E-4</v>
          </cell>
          <cell r="DI906">
            <v>-1.9590483305276241E-4</v>
          </cell>
          <cell r="DJ906">
            <v>-1.336376452699406E-4</v>
          </cell>
          <cell r="DK906">
            <v>-1.3888365984848772E-4</v>
          </cell>
          <cell r="DL906">
            <v>-5.17748859563405E-5</v>
          </cell>
          <cell r="DM906">
            <v>-1.9007985771701819E-4</v>
          </cell>
          <cell r="DN906">
            <v>-1.9082735690240105E-4</v>
          </cell>
          <cell r="DO906">
            <v>-8.2394468882307503E-5</v>
          </cell>
          <cell r="DP906">
            <v>-9.7006341189698198E-5</v>
          </cell>
          <cell r="DQ906">
            <v>-2.8161671282722622E-4</v>
          </cell>
          <cell r="DR906">
            <v>0</v>
          </cell>
          <cell r="DS906">
            <v>0</v>
          </cell>
          <cell r="DT906">
            <v>0</v>
          </cell>
          <cell r="DU906">
            <v>0</v>
          </cell>
          <cell r="DV906">
            <v>0</v>
          </cell>
          <cell r="DW906">
            <v>0</v>
          </cell>
          <cell r="DX906">
            <v>0</v>
          </cell>
          <cell r="DY906">
            <v>0</v>
          </cell>
          <cell r="DZ906">
            <v>0</v>
          </cell>
          <cell r="EA906">
            <v>0</v>
          </cell>
          <cell r="EB906">
            <v>0</v>
          </cell>
          <cell r="EC906">
            <v>0</v>
          </cell>
          <cell r="ED906">
            <v>0</v>
          </cell>
        </row>
        <row r="907">
          <cell r="F907">
            <v>-2.2016658927992427E-4</v>
          </cell>
          <cell r="G907">
            <v>-1.6802192610632094E-4</v>
          </cell>
          <cell r="H907">
            <v>-2.5609309492774512E-4</v>
          </cell>
          <cell r="I907">
            <v>-3.7939580527499017E-4</v>
          </cell>
          <cell r="J907">
            <v>-3.9332096095362479E-4</v>
          </cell>
          <cell r="K907">
            <v>-2.8950700056118439E-4</v>
          </cell>
          <cell r="L907">
            <v>-7.2312650700623315E-5</v>
          </cell>
          <cell r="M907">
            <v>-2.9527052514388696E-4</v>
          </cell>
          <cell r="N907">
            <v>-3.7193982884398125E-4</v>
          </cell>
          <cell r="O907">
            <v>-7.1471244705134662E-5</v>
          </cell>
          <cell r="P907">
            <v>-2.955147727273788E-4</v>
          </cell>
          <cell r="Q907">
            <v>-7.1899360948191049E-4</v>
          </cell>
          <cell r="R907">
            <v>-3.3567195852363119E-4</v>
          </cell>
          <cell r="S907">
            <v>-5.9100372691978098E-4</v>
          </cell>
          <cell r="T907">
            <v>-1.9485591931212021E-4</v>
          </cell>
          <cell r="U907">
            <v>-6.749606087759763E-4</v>
          </cell>
          <cell r="V907">
            <v>-3.0867168911336007E-4</v>
          </cell>
          <cell r="W907">
            <v>-6.0777529325511948E-4</v>
          </cell>
          <cell r="X907">
            <v>-2.0191488496068555E-4</v>
          </cell>
          <cell r="Y907">
            <v>-1.522257969479579E-4</v>
          </cell>
          <cell r="Z907">
            <v>0</v>
          </cell>
          <cell r="AA907">
            <v>-4.610875743547016E-4</v>
          </cell>
          <cell r="AB907">
            <v>-3.5234952889112714E-4</v>
          </cell>
          <cell r="AC907">
            <v>-4.1711823512902146E-4</v>
          </cell>
          <cell r="AD907">
            <v>-5.3960129520969069E-5</v>
          </cell>
          <cell r="AE907">
            <v>-2.3236651863245417E-4</v>
          </cell>
          <cell r="AF907">
            <v>-3.9993919707825842E-4</v>
          </cell>
          <cell r="AG907">
            <v>-3.9072364158831974E-4</v>
          </cell>
          <cell r="AH907">
            <v>-1.0520274790920547E-4</v>
          </cell>
          <cell r="AI907">
            <v>-3.6681467873173057E-4</v>
          </cell>
          <cell r="AJ907">
            <v>-3.2490548993974189E-4</v>
          </cell>
          <cell r="AK907">
            <v>-1.8876204405160468E-4</v>
          </cell>
          <cell r="AL907">
            <v>0</v>
          </cell>
          <cell r="AM907">
            <v>0</v>
          </cell>
          <cell r="AN907">
            <v>-1.1305485409618399E-5</v>
          </cell>
          <cell r="AO907">
            <v>-2.9487262409033654E-4</v>
          </cell>
          <cell r="AP907">
            <v>-5.3563599887762603E-4</v>
          </cell>
          <cell r="AQ907">
            <v>-1.8603523134574917E-4</v>
          </cell>
          <cell r="AR907">
            <v>-2.7833042163644128E-4</v>
          </cell>
          <cell r="AS907">
            <v>-4.8146251493419445E-4</v>
          </cell>
          <cell r="AT907">
            <v>-3.6825411706348232E-4</v>
          </cell>
          <cell r="AU907">
            <v>-2.936769753991153E-4</v>
          </cell>
          <cell r="AV907">
            <v>-6.6600210016837247E-4</v>
          </cell>
          <cell r="AW907">
            <v>-2.542451775822685E-4</v>
          </cell>
          <cell r="AX907">
            <v>-4.3240588804710489E-4</v>
          </cell>
          <cell r="AY907">
            <v>-1.6224068643433398E-5</v>
          </cell>
          <cell r="AZ907">
            <v>0</v>
          </cell>
          <cell r="BA907">
            <v>8.3599747474738528E-5</v>
          </cell>
          <cell r="BB907">
            <v>-2.749794965786756E-4</v>
          </cell>
          <cell r="BC907">
            <v>-2.5961405246899272E-4</v>
          </cell>
          <cell r="BD907">
            <v>-3.9059950309539015E-4</v>
          </cell>
          <cell r="BE907">
            <v>-4.5995694259942654E-4</v>
          </cell>
          <cell r="BF907">
            <v>-8.997704789832639E-4</v>
          </cell>
          <cell r="BG907">
            <v>-5.8874089105337424E-4</v>
          </cell>
          <cell r="BH907">
            <v>-3.5817521858361179E-4</v>
          </cell>
          <cell r="BI907">
            <v>-4.9781098765427911E-4</v>
          </cell>
          <cell r="BJ907">
            <v>-1.3817689977734249E-3</v>
          </cell>
          <cell r="BK907">
            <v>-3.312052118406017E-4</v>
          </cell>
          <cell r="BL907">
            <v>0</v>
          </cell>
          <cell r="BM907">
            <v>-2.3917035950904442E-4</v>
          </cell>
          <cell r="BN907">
            <v>-4.3975462962964063E-4</v>
          </cell>
          <cell r="BO907">
            <v>-2.9824932931465931E-4</v>
          </cell>
          <cell r="BP907">
            <v>-3.3598597081929693E-4</v>
          </cell>
          <cell r="BQ907">
            <v>-1.5373126425555217E-4</v>
          </cell>
          <cell r="BR907">
            <v>-2.0141935035283831E-4</v>
          </cell>
          <cell r="BS907">
            <v>-2.4004358097096112E-4</v>
          </cell>
          <cell r="BT907">
            <v>-2.0071599025972553E-4</v>
          </cell>
          <cell r="BU907">
            <v>-1.407165919952158E-4</v>
          </cell>
          <cell r="BV907">
            <v>-3.8867677469134332E-4</v>
          </cell>
          <cell r="BW907">
            <v>-1.8537097588794405E-4</v>
          </cell>
          <cell r="BX907">
            <v>-3.048016273849985E-4</v>
          </cell>
          <cell r="BY907">
            <v>-2.5959446616707904E-5</v>
          </cell>
          <cell r="BZ907">
            <v>-7.8254860432336315E-5</v>
          </cell>
          <cell r="CA907">
            <v>-5.4981302749718131E-4</v>
          </cell>
          <cell r="CB907">
            <v>-3.6099353752594432E-5</v>
          </cell>
          <cell r="CC907">
            <v>-2.0186258417498326E-4</v>
          </cell>
          <cell r="CD907">
            <v>-8.5277601281630311E-5</v>
          </cell>
          <cell r="CE907">
            <v>-2.7575263593360155E-4</v>
          </cell>
          <cell r="CF907">
            <v>-3.6832835071132219E-4</v>
          </cell>
          <cell r="CG907">
            <v>-5.0761920933467541E-4</v>
          </cell>
          <cell r="CH907">
            <v>-2.6479556858910458E-4</v>
          </cell>
          <cell r="CI907">
            <v>-4.1312742704829875E-4</v>
          </cell>
          <cell r="CJ907">
            <v>-4.9559998438686304E-4</v>
          </cell>
          <cell r="CK907">
            <v>-2.2692098765431101E-4</v>
          </cell>
          <cell r="CL907">
            <v>-1.3852951558590565E-5</v>
          </cell>
          <cell r="CM907">
            <v>-4.7256489763219944E-4</v>
          </cell>
          <cell r="CN907">
            <v>-5.1511851010099807E-4</v>
          </cell>
          <cell r="CO907">
            <v>9.3148480775462339E-5</v>
          </cell>
          <cell r="CP907">
            <v>-2.7424312569968023E-5</v>
          </cell>
          <cell r="CQ907">
            <v>-1.1435416530902742E-4</v>
          </cell>
          <cell r="CR907">
            <v>-2.694180291037962E-4</v>
          </cell>
          <cell r="CS907">
            <v>-8.0019315466495211E-4</v>
          </cell>
          <cell r="CT907">
            <v>-6.0498041726791962E-4</v>
          </cell>
          <cell r="CU907">
            <v>-3.4988453703699296E-4</v>
          </cell>
          <cell r="CV907">
            <v>3.0061356621768898E-4</v>
          </cell>
          <cell r="CW907">
            <v>-5.3008350439881502E-4</v>
          </cell>
          <cell r="CX907">
            <v>-3.9788384259259457E-4</v>
          </cell>
          <cell r="CY907">
            <v>-7.3423889431933897E-5</v>
          </cell>
          <cell r="CZ907">
            <v>-6.5051618333866745E-5</v>
          </cell>
          <cell r="DA907">
            <v>-1.1194187710439341E-4</v>
          </cell>
          <cell r="DB907">
            <v>-2.3868295861845246E-4</v>
          </cell>
          <cell r="DC907">
            <v>-2.7900867003372021E-4</v>
          </cell>
          <cell r="DD907">
            <v>-9.5954667644226888E-5</v>
          </cell>
          <cell r="DE907">
            <v>-1.9899969926440164E-4</v>
          </cell>
          <cell r="DF907">
            <v>-1.4922289616592366E-4</v>
          </cell>
          <cell r="DG907">
            <v>-1.0075849266477643E-4</v>
          </cell>
          <cell r="DH907">
            <v>-2.8686944715972107E-4</v>
          </cell>
          <cell r="DI907">
            <v>-3.1905298821544026E-4</v>
          </cell>
          <cell r="DJ907">
            <v>-5.9798773596170252E-4</v>
          </cell>
          <cell r="DK907">
            <v>-1.3922191077442303E-4</v>
          </cell>
          <cell r="DL907">
            <v>-8.0882847290353332E-6</v>
          </cell>
          <cell r="DM907">
            <v>-1.6045872705550135E-4</v>
          </cell>
          <cell r="DN907">
            <v>-4.6691231762063801E-4</v>
          </cell>
          <cell r="DO907">
            <v>-8.337333279029302E-5</v>
          </cell>
          <cell r="DP907">
            <v>-3.0654842452348952E-5</v>
          </cell>
          <cell r="DQ907">
            <v>-4.1044436298487419E-5</v>
          </cell>
          <cell r="DR907">
            <v>0</v>
          </cell>
          <cell r="DS907">
            <v>0</v>
          </cell>
          <cell r="DT907">
            <v>0</v>
          </cell>
          <cell r="DU907">
            <v>0</v>
          </cell>
          <cell r="DV907">
            <v>0</v>
          </cell>
          <cell r="DW907">
            <v>0</v>
          </cell>
          <cell r="DX907">
            <v>0</v>
          </cell>
          <cell r="DY907">
            <v>0</v>
          </cell>
          <cell r="DZ907">
            <v>0</v>
          </cell>
          <cell r="EA907">
            <v>0</v>
          </cell>
          <cell r="EB907">
            <v>0</v>
          </cell>
          <cell r="EC907">
            <v>0</v>
          </cell>
          <cell r="ED907">
            <v>0</v>
          </cell>
        </row>
        <row r="908">
          <cell r="F908">
            <v>-1.1455051006348249E-4</v>
          </cell>
          <cell r="G908">
            <v>2.7042850274716645E-5</v>
          </cell>
          <cell r="H908">
            <v>-6.5578715191694226E-5</v>
          </cell>
          <cell r="I908">
            <v>-6.5123561253563333E-4</v>
          </cell>
          <cell r="J908">
            <v>-4.3609029500968344E-4</v>
          </cell>
          <cell r="K908">
            <v>7.966310541340782E-6</v>
          </cell>
          <cell r="L908">
            <v>-1.2015391508135576E-5</v>
          </cell>
          <cell r="M908">
            <v>-3.5073762751580695E-4</v>
          </cell>
          <cell r="N908">
            <v>0</v>
          </cell>
          <cell r="O908">
            <v>3.8275675489418681E-5</v>
          </cell>
          <cell r="P908">
            <v>-5.8525211965809731E-4</v>
          </cell>
          <cell r="Q908">
            <v>-1.6901533567686977E-3</v>
          </cell>
          <cell r="R908">
            <v>-2.2194272099296253E-4</v>
          </cell>
          <cell r="S908">
            <v>-3.9999421009107028E-4</v>
          </cell>
          <cell r="T908">
            <v>-3.1765966880342722E-4</v>
          </cell>
          <cell r="U908">
            <v>6.4337227736416258E-4</v>
          </cell>
          <cell r="V908">
            <v>0</v>
          </cell>
          <cell r="W908">
            <v>-3.515348083816261E-4</v>
          </cell>
          <cell r="X908">
            <v>0</v>
          </cell>
          <cell r="Y908">
            <v>0</v>
          </cell>
          <cell r="Z908">
            <v>0</v>
          </cell>
          <cell r="AA908">
            <v>-6.5914040598297197E-4</v>
          </cell>
          <cell r="AB908">
            <v>-4.6488275434242166E-4</v>
          </cell>
          <cell r="AC908">
            <v>-8.1482905982899201E-4</v>
          </cell>
          <cell r="AD908">
            <v>-3.2681658395383728E-4</v>
          </cell>
          <cell r="AE908">
            <v>-1.0089712274075069E-4</v>
          </cell>
          <cell r="AF908">
            <v>-3.9894875654811202E-4</v>
          </cell>
          <cell r="AG908">
            <v>4.7649742116129268E-5</v>
          </cell>
          <cell r="AH908">
            <v>-2.924862489661062E-4</v>
          </cell>
          <cell r="AI908">
            <v>-2.5826376780629934E-4</v>
          </cell>
          <cell r="AJ908">
            <v>-4.7406368899916007E-4</v>
          </cell>
          <cell r="AK908">
            <v>-7.5059188034187763E-5</v>
          </cell>
          <cell r="AL908">
            <v>-7.9837296663942681E-5</v>
          </cell>
          <cell r="AM908">
            <v>0</v>
          </cell>
          <cell r="AN908">
            <v>0</v>
          </cell>
          <cell r="AO908">
            <v>7.6964226633502442E-6</v>
          </cell>
          <cell r="AP908">
            <v>1.8087124643884067E-4</v>
          </cell>
          <cell r="AQ908">
            <v>1.4936091811412755E-4</v>
          </cell>
          <cell r="AR908">
            <v>-1.8204747857392123E-4</v>
          </cell>
          <cell r="AS908">
            <v>-8.7260752688056442E-5</v>
          </cell>
          <cell r="AT908">
            <v>-4.1937106990236339E-4</v>
          </cell>
          <cell r="AU908">
            <v>-2.1614314171491955E-4</v>
          </cell>
          <cell r="AV908">
            <v>-4.6276078347573524E-4</v>
          </cell>
          <cell r="AW908">
            <v>5.1013292666113319E-4</v>
          </cell>
          <cell r="AX908">
            <v>0</v>
          </cell>
          <cell r="AY908">
            <v>0</v>
          </cell>
          <cell r="AZ908">
            <v>0</v>
          </cell>
          <cell r="BA908">
            <v>1.9347692307714048E-5</v>
          </cell>
          <cell r="BB908">
            <v>2.318898607667208E-5</v>
          </cell>
          <cell r="BC908">
            <v>-1.6176668518518289E-3</v>
          </cell>
          <cell r="BD908">
            <v>0</v>
          </cell>
          <cell r="BE908">
            <v>-4.4958099157010878E-4</v>
          </cell>
          <cell r="BF908">
            <v>-1.1966765095118292E-3</v>
          </cell>
          <cell r="BG908">
            <v>0</v>
          </cell>
          <cell r="BH908">
            <v>-4.5623437413838674E-4</v>
          </cell>
          <cell r="BI908">
            <v>-1.9839014672365374E-3</v>
          </cell>
          <cell r="BJ908">
            <v>-4.618025434243167E-4</v>
          </cell>
          <cell r="BK908">
            <v>-3.2989504843305983E-4</v>
          </cell>
          <cell r="BL908">
            <v>0</v>
          </cell>
          <cell r="BM908">
            <v>0</v>
          </cell>
          <cell r="BN908">
            <v>-1.3369494301990192E-4</v>
          </cell>
          <cell r="BO908">
            <v>0</v>
          </cell>
          <cell r="BP908">
            <v>-3.6187346866101144E-4</v>
          </cell>
          <cell r="BQ908">
            <v>-4.599999310724856E-4</v>
          </cell>
          <cell r="BR908">
            <v>-2.8619832279602742E-4</v>
          </cell>
          <cell r="BS908">
            <v>0</v>
          </cell>
          <cell r="BT908">
            <v>-5.5179334554344983E-5</v>
          </cell>
          <cell r="BU908">
            <v>-9.3911284119102545E-4</v>
          </cell>
          <cell r="BV908">
            <v>-1.0153710826216189E-4</v>
          </cell>
          <cell r="BW908">
            <v>-1.9735379101193384E-4</v>
          </cell>
          <cell r="BX908">
            <v>-3.3450547008534448E-4</v>
          </cell>
          <cell r="BY908">
            <v>0</v>
          </cell>
          <cell r="BZ908">
            <v>-2.6228837193276178E-4</v>
          </cell>
          <cell r="CA908">
            <v>-8.671229415954107E-4</v>
          </cell>
          <cell r="CB908">
            <v>-4.3741652881168491E-4</v>
          </cell>
          <cell r="CC908">
            <v>0</v>
          </cell>
          <cell r="CD908">
            <v>-2.226155913979122E-4</v>
          </cell>
          <cell r="CE908">
            <v>-1.3515370004907323E-4</v>
          </cell>
          <cell r="CF908">
            <v>-2.2512917011296985E-4</v>
          </cell>
          <cell r="CG908">
            <v>-4.4097406424969954E-5</v>
          </cell>
          <cell r="CH908">
            <v>0</v>
          </cell>
          <cell r="CI908">
            <v>-4.2430954415956235E-4</v>
          </cell>
          <cell r="CJ908">
            <v>-4.5834861042187702E-4</v>
          </cell>
          <cell r="CK908">
            <v>0</v>
          </cell>
          <cell r="CL908">
            <v>0</v>
          </cell>
          <cell r="CM908">
            <v>-2.0924185277082508E-4</v>
          </cell>
          <cell r="CN908">
            <v>6.6548810541300352E-5</v>
          </cell>
          <cell r="CO908">
            <v>-3.1235807830165552E-4</v>
          </cell>
          <cell r="CP908">
            <v>-3.2399454416021101E-6</v>
          </cell>
          <cell r="CQ908">
            <v>0</v>
          </cell>
          <cell r="CR908">
            <v>-2.9037086822386593E-4</v>
          </cell>
          <cell r="CS908">
            <v>0</v>
          </cell>
          <cell r="CT908">
            <v>-2.4965809676436024E-4</v>
          </cell>
          <cell r="CU908">
            <v>-3.9898456024262119E-4</v>
          </cell>
          <cell r="CV908">
            <v>9.3836363247873367E-4</v>
          </cell>
          <cell r="CW908">
            <v>-1.7021487627515985E-3</v>
          </cell>
          <cell r="CX908">
            <v>-1.3552044914529882E-3</v>
          </cell>
          <cell r="CY908">
            <v>0</v>
          </cell>
          <cell r="CZ908">
            <v>0</v>
          </cell>
          <cell r="DA908">
            <v>-4.2761773504274014E-4</v>
          </cell>
          <cell r="DB908">
            <v>9.9116969947132816E-6</v>
          </cell>
          <cell r="DC908">
            <v>-2.9444373219367215E-4</v>
          </cell>
          <cell r="DD908">
            <v>0</v>
          </cell>
          <cell r="DE908">
            <v>-3.212231895562967E-4</v>
          </cell>
          <cell r="DF908">
            <v>-7.4650867797065867E-4</v>
          </cell>
          <cell r="DG908">
            <v>0</v>
          </cell>
          <cell r="DH908">
            <v>0</v>
          </cell>
          <cell r="DI908">
            <v>-4.9101294871789491E-4</v>
          </cell>
          <cell r="DJ908">
            <v>-7.3314195616208666E-4</v>
          </cell>
          <cell r="DK908">
            <v>-6.9419662393160886E-4</v>
          </cell>
          <cell r="DL908">
            <v>-3.7457961124892636E-4</v>
          </cell>
          <cell r="DM908">
            <v>-2.9002742900474665E-4</v>
          </cell>
          <cell r="DN908">
            <v>0</v>
          </cell>
          <cell r="DO908">
            <v>-4.0581144885576403E-4</v>
          </cell>
          <cell r="DP908">
            <v>-8.7934472934425578E-5</v>
          </cell>
          <cell r="DQ908">
            <v>0</v>
          </cell>
          <cell r="DR908">
            <v>0</v>
          </cell>
          <cell r="DS908">
            <v>0</v>
          </cell>
          <cell r="DT908">
            <v>0</v>
          </cell>
          <cell r="DU908">
            <v>0</v>
          </cell>
          <cell r="DV908">
            <v>0</v>
          </cell>
          <cell r="DW908">
            <v>0</v>
          </cell>
          <cell r="DX908">
            <v>0</v>
          </cell>
          <cell r="DY908">
            <v>0</v>
          </cell>
          <cell r="DZ908">
            <v>0</v>
          </cell>
          <cell r="EA908">
            <v>0</v>
          </cell>
          <cell r="EB908">
            <v>0</v>
          </cell>
          <cell r="EC908">
            <v>0</v>
          </cell>
          <cell r="ED908">
            <v>0</v>
          </cell>
        </row>
        <row r="912"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O912">
            <v>0</v>
          </cell>
          <cell r="AP912">
            <v>0</v>
          </cell>
          <cell r="AQ912">
            <v>0</v>
          </cell>
          <cell r="AR912">
            <v>0</v>
          </cell>
          <cell r="AS912">
            <v>0</v>
          </cell>
          <cell r="AT912">
            <v>0</v>
          </cell>
          <cell r="AU912">
            <v>0</v>
          </cell>
          <cell r="AV912">
            <v>0</v>
          </cell>
          <cell r="AW912">
            <v>0</v>
          </cell>
          <cell r="AX912">
            <v>0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0</v>
          </cell>
          <cell r="BD912">
            <v>0</v>
          </cell>
          <cell r="BE912">
            <v>0</v>
          </cell>
          <cell r="BF912">
            <v>0</v>
          </cell>
          <cell r="BG912">
            <v>0</v>
          </cell>
          <cell r="BH912">
            <v>0</v>
          </cell>
          <cell r="BI912">
            <v>0</v>
          </cell>
          <cell r="BJ912">
            <v>0</v>
          </cell>
          <cell r="BK912">
            <v>0</v>
          </cell>
          <cell r="BL912">
            <v>0</v>
          </cell>
          <cell r="BM912">
            <v>0</v>
          </cell>
          <cell r="BN912">
            <v>0</v>
          </cell>
          <cell r="BO912">
            <v>0</v>
          </cell>
          <cell r="BP912">
            <v>0</v>
          </cell>
          <cell r="BQ912">
            <v>0</v>
          </cell>
          <cell r="BR912">
            <v>0</v>
          </cell>
          <cell r="BS912">
            <v>0</v>
          </cell>
          <cell r="BT912">
            <v>0</v>
          </cell>
          <cell r="BU912">
            <v>0</v>
          </cell>
          <cell r="BV912">
            <v>0</v>
          </cell>
          <cell r="BW912">
            <v>0</v>
          </cell>
          <cell r="BX912">
            <v>0</v>
          </cell>
          <cell r="BY912">
            <v>0</v>
          </cell>
          <cell r="BZ912">
            <v>0</v>
          </cell>
          <cell r="CA912">
            <v>0</v>
          </cell>
          <cell r="CB912">
            <v>0</v>
          </cell>
          <cell r="CC912">
            <v>0</v>
          </cell>
          <cell r="CD912">
            <v>0</v>
          </cell>
          <cell r="CE912">
            <v>0</v>
          </cell>
          <cell r="CF912">
            <v>0</v>
          </cell>
          <cell r="CG912">
            <v>0</v>
          </cell>
          <cell r="CH912">
            <v>0</v>
          </cell>
          <cell r="CI912">
            <v>0</v>
          </cell>
          <cell r="CJ912">
            <v>0</v>
          </cell>
          <cell r="CK912">
            <v>0</v>
          </cell>
          <cell r="CL912">
            <v>0</v>
          </cell>
          <cell r="CM912">
            <v>0</v>
          </cell>
          <cell r="CN912">
            <v>0</v>
          </cell>
          <cell r="CO912">
            <v>0</v>
          </cell>
          <cell r="CP912">
            <v>0</v>
          </cell>
          <cell r="CQ912">
            <v>0</v>
          </cell>
          <cell r="CR912">
            <v>0</v>
          </cell>
          <cell r="CS912">
            <v>0</v>
          </cell>
          <cell r="CT912">
            <v>0</v>
          </cell>
          <cell r="CU912">
            <v>0</v>
          </cell>
          <cell r="CV912">
            <v>0</v>
          </cell>
          <cell r="CW912">
            <v>0</v>
          </cell>
          <cell r="CX912">
            <v>0</v>
          </cell>
          <cell r="CY912">
            <v>0</v>
          </cell>
          <cell r="CZ912">
            <v>0</v>
          </cell>
          <cell r="DA912">
            <v>0</v>
          </cell>
          <cell r="DB912">
            <v>0</v>
          </cell>
          <cell r="DC912">
            <v>0</v>
          </cell>
          <cell r="DD912">
            <v>0</v>
          </cell>
          <cell r="DE912">
            <v>0</v>
          </cell>
          <cell r="DF912">
            <v>0</v>
          </cell>
          <cell r="DG912">
            <v>0</v>
          </cell>
          <cell r="DH912">
            <v>0</v>
          </cell>
          <cell r="DI912">
            <v>0</v>
          </cell>
          <cell r="DJ912">
            <v>0</v>
          </cell>
          <cell r="DK912">
            <v>0</v>
          </cell>
          <cell r="DL912">
            <v>0</v>
          </cell>
          <cell r="DM912">
            <v>0</v>
          </cell>
          <cell r="DN912">
            <v>0</v>
          </cell>
          <cell r="DO912">
            <v>0</v>
          </cell>
          <cell r="DP912">
            <v>0</v>
          </cell>
          <cell r="DQ912">
            <v>0</v>
          </cell>
          <cell r="DR912">
            <v>0</v>
          </cell>
          <cell r="DS912">
            <v>0</v>
          </cell>
          <cell r="DT912">
            <v>0</v>
          </cell>
          <cell r="DU912">
            <v>0</v>
          </cell>
          <cell r="DV912">
            <v>0</v>
          </cell>
          <cell r="DW912">
            <v>0</v>
          </cell>
          <cell r="DX912">
            <v>0</v>
          </cell>
          <cell r="DY912">
            <v>0</v>
          </cell>
          <cell r="DZ912">
            <v>0</v>
          </cell>
          <cell r="EA912">
            <v>0</v>
          </cell>
          <cell r="EB912">
            <v>0</v>
          </cell>
          <cell r="EC912">
            <v>0</v>
          </cell>
          <cell r="ED912">
            <v>0</v>
          </cell>
        </row>
        <row r="913"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0</v>
          </cell>
          <cell r="AO913">
            <v>0</v>
          </cell>
          <cell r="AP913">
            <v>0</v>
          </cell>
          <cell r="AQ913">
            <v>0</v>
          </cell>
          <cell r="AR913">
            <v>0</v>
          </cell>
          <cell r="AS913">
            <v>0</v>
          </cell>
          <cell r="AT913">
            <v>0</v>
          </cell>
          <cell r="AU913">
            <v>0</v>
          </cell>
          <cell r="AV913">
            <v>0</v>
          </cell>
          <cell r="AW913">
            <v>0</v>
          </cell>
          <cell r="AX913">
            <v>0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0</v>
          </cell>
          <cell r="BD913">
            <v>0</v>
          </cell>
          <cell r="BE913">
            <v>0</v>
          </cell>
          <cell r="BF913">
            <v>0</v>
          </cell>
          <cell r="BG913">
            <v>0</v>
          </cell>
          <cell r="BH913">
            <v>0</v>
          </cell>
          <cell r="BI913">
            <v>0</v>
          </cell>
          <cell r="BJ913">
            <v>0</v>
          </cell>
          <cell r="BK913">
            <v>0</v>
          </cell>
          <cell r="BL913">
            <v>0</v>
          </cell>
          <cell r="BM913">
            <v>0</v>
          </cell>
          <cell r="BN913">
            <v>0</v>
          </cell>
          <cell r="BO913">
            <v>0</v>
          </cell>
          <cell r="BP913">
            <v>0</v>
          </cell>
          <cell r="BQ913">
            <v>0</v>
          </cell>
          <cell r="BR913">
            <v>0</v>
          </cell>
          <cell r="BS913">
            <v>0</v>
          </cell>
          <cell r="BT913">
            <v>0</v>
          </cell>
          <cell r="BU913">
            <v>0</v>
          </cell>
          <cell r="BV913">
            <v>0</v>
          </cell>
          <cell r="BW913">
            <v>0</v>
          </cell>
          <cell r="BX913">
            <v>0</v>
          </cell>
          <cell r="BY913">
            <v>0</v>
          </cell>
          <cell r="BZ913">
            <v>0</v>
          </cell>
          <cell r="CA913">
            <v>0</v>
          </cell>
          <cell r="CB913">
            <v>0</v>
          </cell>
          <cell r="CC913">
            <v>0</v>
          </cell>
          <cell r="CD913">
            <v>0</v>
          </cell>
          <cell r="CE913">
            <v>0</v>
          </cell>
          <cell r="CF913">
            <v>0</v>
          </cell>
          <cell r="CG913">
            <v>0</v>
          </cell>
          <cell r="CH913">
            <v>0</v>
          </cell>
          <cell r="CI913">
            <v>0</v>
          </cell>
          <cell r="CJ913">
            <v>0</v>
          </cell>
          <cell r="CK913">
            <v>0</v>
          </cell>
          <cell r="CL913">
            <v>0</v>
          </cell>
          <cell r="CM913">
            <v>0</v>
          </cell>
          <cell r="CN913">
            <v>0</v>
          </cell>
          <cell r="CO913">
            <v>0</v>
          </cell>
          <cell r="CP913">
            <v>0</v>
          </cell>
          <cell r="CQ913">
            <v>0</v>
          </cell>
          <cell r="CR913">
            <v>0</v>
          </cell>
          <cell r="CS913">
            <v>0</v>
          </cell>
          <cell r="CT913">
            <v>0</v>
          </cell>
          <cell r="CU913">
            <v>0</v>
          </cell>
          <cell r="CV913">
            <v>0</v>
          </cell>
          <cell r="CW913">
            <v>0</v>
          </cell>
          <cell r="CX913">
            <v>0</v>
          </cell>
          <cell r="CY913">
            <v>0</v>
          </cell>
          <cell r="CZ913">
            <v>0</v>
          </cell>
          <cell r="DA913">
            <v>0</v>
          </cell>
          <cell r="DB913">
            <v>0</v>
          </cell>
          <cell r="DC913">
            <v>0</v>
          </cell>
          <cell r="DD913">
            <v>0</v>
          </cell>
          <cell r="DE913">
            <v>0</v>
          </cell>
          <cell r="DF913">
            <v>0</v>
          </cell>
          <cell r="DG913">
            <v>0</v>
          </cell>
          <cell r="DH913">
            <v>0</v>
          </cell>
          <cell r="DI913">
            <v>0</v>
          </cell>
          <cell r="DJ913">
            <v>0</v>
          </cell>
          <cell r="DK913">
            <v>0</v>
          </cell>
          <cell r="DL913">
            <v>0</v>
          </cell>
          <cell r="DM913">
            <v>0</v>
          </cell>
          <cell r="DN913">
            <v>0</v>
          </cell>
          <cell r="DO913">
            <v>0</v>
          </cell>
          <cell r="DP913">
            <v>0</v>
          </cell>
          <cell r="DQ913">
            <v>0</v>
          </cell>
          <cell r="DR913">
            <v>0</v>
          </cell>
          <cell r="DS913">
            <v>0</v>
          </cell>
          <cell r="DT913">
            <v>0</v>
          </cell>
          <cell r="DU913">
            <v>0</v>
          </cell>
          <cell r="DV913">
            <v>0</v>
          </cell>
          <cell r="DW913">
            <v>0</v>
          </cell>
          <cell r="DX913">
            <v>0</v>
          </cell>
          <cell r="DY913">
            <v>0</v>
          </cell>
          <cell r="DZ913">
            <v>0</v>
          </cell>
          <cell r="EA913">
            <v>0</v>
          </cell>
          <cell r="EB913">
            <v>0</v>
          </cell>
          <cell r="EC913">
            <v>0</v>
          </cell>
          <cell r="ED913">
            <v>0</v>
          </cell>
        </row>
        <row r="914"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0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0</v>
          </cell>
          <cell r="AX914">
            <v>0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0</v>
          </cell>
          <cell r="BD914">
            <v>0</v>
          </cell>
          <cell r="BE914">
            <v>0</v>
          </cell>
          <cell r="BF914">
            <v>0</v>
          </cell>
          <cell r="BG914">
            <v>0</v>
          </cell>
          <cell r="BH914">
            <v>0</v>
          </cell>
          <cell r="BI914">
            <v>0</v>
          </cell>
          <cell r="BJ914">
            <v>0</v>
          </cell>
          <cell r="BK914">
            <v>0</v>
          </cell>
          <cell r="BL914">
            <v>0</v>
          </cell>
          <cell r="BM914">
            <v>0</v>
          </cell>
          <cell r="BN914">
            <v>0</v>
          </cell>
          <cell r="BO914">
            <v>0</v>
          </cell>
          <cell r="BP914">
            <v>0</v>
          </cell>
          <cell r="BQ914">
            <v>0</v>
          </cell>
          <cell r="BR914">
            <v>0</v>
          </cell>
          <cell r="BS914">
            <v>0</v>
          </cell>
          <cell r="BT914">
            <v>0</v>
          </cell>
          <cell r="BU914">
            <v>0</v>
          </cell>
          <cell r="BV914">
            <v>0</v>
          </cell>
          <cell r="BW914">
            <v>0</v>
          </cell>
          <cell r="BX914">
            <v>0</v>
          </cell>
          <cell r="BY914">
            <v>0</v>
          </cell>
          <cell r="BZ914">
            <v>0</v>
          </cell>
          <cell r="CA914">
            <v>0</v>
          </cell>
          <cell r="CB914">
            <v>0</v>
          </cell>
          <cell r="CC914">
            <v>0</v>
          </cell>
          <cell r="CD914">
            <v>0</v>
          </cell>
          <cell r="CE914">
            <v>0</v>
          </cell>
          <cell r="CF914">
            <v>0</v>
          </cell>
          <cell r="CG914">
            <v>0</v>
          </cell>
          <cell r="CH914">
            <v>0</v>
          </cell>
          <cell r="CI914">
            <v>0</v>
          </cell>
          <cell r="CJ914">
            <v>0</v>
          </cell>
          <cell r="CK914">
            <v>0</v>
          </cell>
          <cell r="CL914">
            <v>0</v>
          </cell>
          <cell r="CM914">
            <v>0</v>
          </cell>
          <cell r="CN914">
            <v>0</v>
          </cell>
          <cell r="CO914">
            <v>0</v>
          </cell>
          <cell r="CP914">
            <v>0</v>
          </cell>
          <cell r="CQ914">
            <v>0</v>
          </cell>
          <cell r="CR914">
            <v>0</v>
          </cell>
          <cell r="CS914">
            <v>0</v>
          </cell>
          <cell r="CT914">
            <v>0</v>
          </cell>
          <cell r="CU914">
            <v>0</v>
          </cell>
          <cell r="CV914">
            <v>0</v>
          </cell>
          <cell r="CW914">
            <v>0</v>
          </cell>
          <cell r="CX914">
            <v>0</v>
          </cell>
          <cell r="CY914">
            <v>0</v>
          </cell>
          <cell r="CZ914">
            <v>0</v>
          </cell>
          <cell r="DA914">
            <v>0</v>
          </cell>
          <cell r="DB914">
            <v>0</v>
          </cell>
          <cell r="DC914">
            <v>0</v>
          </cell>
          <cell r="DD914">
            <v>0</v>
          </cell>
          <cell r="DE914">
            <v>0</v>
          </cell>
          <cell r="DF914">
            <v>0</v>
          </cell>
          <cell r="DG914">
            <v>0</v>
          </cell>
          <cell r="DH914">
            <v>0</v>
          </cell>
          <cell r="DI914">
            <v>0</v>
          </cell>
          <cell r="DJ914">
            <v>0</v>
          </cell>
          <cell r="DK914">
            <v>0</v>
          </cell>
          <cell r="DL914">
            <v>0</v>
          </cell>
          <cell r="DM914">
            <v>0</v>
          </cell>
          <cell r="DN914">
            <v>0</v>
          </cell>
          <cell r="DO914">
            <v>0</v>
          </cell>
          <cell r="DP914">
            <v>0</v>
          </cell>
          <cell r="DQ914">
            <v>0</v>
          </cell>
          <cell r="DR914">
            <v>0</v>
          </cell>
          <cell r="DS914">
            <v>0</v>
          </cell>
          <cell r="DT914">
            <v>0</v>
          </cell>
          <cell r="DU914">
            <v>0</v>
          </cell>
          <cell r="DV914">
            <v>0</v>
          </cell>
          <cell r="DW914">
            <v>0</v>
          </cell>
          <cell r="DX914">
            <v>0</v>
          </cell>
          <cell r="DY914">
            <v>0</v>
          </cell>
          <cell r="DZ914">
            <v>0</v>
          </cell>
          <cell r="EA914">
            <v>0</v>
          </cell>
          <cell r="EB914">
            <v>0</v>
          </cell>
          <cell r="EC914">
            <v>0</v>
          </cell>
          <cell r="ED914">
            <v>0</v>
          </cell>
        </row>
        <row r="917">
          <cell r="F917">
            <v>1480.648553192</v>
          </cell>
          <cell r="G917">
            <v>1444.1647615700001</v>
          </cell>
          <cell r="H917">
            <v>2013.285340122</v>
          </cell>
          <cell r="I917">
            <v>2386.5057244250002</v>
          </cell>
          <cell r="J917">
            <v>3265.8690734639999</v>
          </cell>
          <cell r="K917">
            <v>2992.1202680649999</v>
          </cell>
          <cell r="L917">
            <v>3052.0188464500002</v>
          </cell>
          <cell r="M917">
            <v>2739.3527541220001</v>
          </cell>
          <cell r="N917">
            <v>2613.7907193400001</v>
          </cell>
          <cell r="O917">
            <v>2183.9360568100001</v>
          </cell>
          <cell r="P917">
            <v>1543.48581973</v>
          </cell>
          <cell r="Q917">
            <v>1103.1672358149999</v>
          </cell>
          <cell r="R917">
            <v>26684.253414013998</v>
          </cell>
          <cell r="S917">
            <v>1473.2453111530001</v>
          </cell>
          <cell r="T917">
            <v>1436.94393446</v>
          </cell>
          <cell r="U917">
            <v>2003.2189131299999</v>
          </cell>
          <cell r="V917">
            <v>2374.573162229</v>
          </cell>
          <cell r="W917">
            <v>3249.5396719340001</v>
          </cell>
          <cell r="X917">
            <v>2977.1596694109999</v>
          </cell>
          <cell r="Y917">
            <v>3036.7586895559998</v>
          </cell>
          <cell r="Z917">
            <v>2725.6560675659998</v>
          </cell>
          <cell r="AA917">
            <v>2600.7217740699998</v>
          </cell>
          <cell r="AB917">
            <v>2173.0164275229999</v>
          </cell>
          <cell r="AC917">
            <v>1535.7683934900001</v>
          </cell>
          <cell r="AD917">
            <v>1097.6513994920001</v>
          </cell>
          <cell r="AE917">
            <v>26622.34070031</v>
          </cell>
          <cell r="AF917">
            <v>1465.8790854829999</v>
          </cell>
          <cell r="AG917">
            <v>1501.267887986</v>
          </cell>
          <cell r="AH917">
            <v>1993.202835393</v>
          </cell>
          <cell r="AI917">
            <v>2362.7003350340001</v>
          </cell>
          <cell r="AJ917">
            <v>3233.2919131970002</v>
          </cell>
          <cell r="AK917">
            <v>2962.273854822</v>
          </cell>
          <cell r="AL917">
            <v>3021.5748783270001</v>
          </cell>
          <cell r="AM917">
            <v>2712.0277240099999</v>
          </cell>
          <cell r="AN917">
            <v>2587.7181714100002</v>
          </cell>
          <cell r="AO917">
            <v>2162.1513228109998</v>
          </cell>
          <cell r="AP917">
            <v>1528.0895506300001</v>
          </cell>
          <cell r="AQ917">
            <v>1092.1631412070001</v>
          </cell>
          <cell r="AR917">
            <v>26418.077956860001</v>
          </cell>
          <cell r="AS917">
            <v>1458.549693038</v>
          </cell>
          <cell r="AT917">
            <v>1422.6104229299999</v>
          </cell>
          <cell r="AU917">
            <v>1983.2368266589999</v>
          </cell>
          <cell r="AV917">
            <v>2350.886852735</v>
          </cell>
          <cell r="AW917">
            <v>3217.1254741859998</v>
          </cell>
          <cell r="AX917">
            <v>2947.4624931590001</v>
          </cell>
          <cell r="AY917">
            <v>3006.467023317</v>
          </cell>
          <cell r="AZ917">
            <v>2698.4675940130001</v>
          </cell>
          <cell r="BA917">
            <v>2574.77957913</v>
          </cell>
          <cell r="BB917">
            <v>2151.340570887</v>
          </cell>
          <cell r="BC917">
            <v>1520.4491026000001</v>
          </cell>
          <cell r="BD917">
            <v>1086.702324206</v>
          </cell>
          <cell r="BE917">
            <v>26285.987470557</v>
          </cell>
          <cell r="BF917">
            <v>1451.2569401769999</v>
          </cell>
          <cell r="BG917">
            <v>1415.4973693699999</v>
          </cell>
          <cell r="BH917">
            <v>1973.320655729</v>
          </cell>
          <cell r="BI917">
            <v>2339.1323683350001</v>
          </cell>
          <cell r="BJ917">
            <v>3201.0398011560001</v>
          </cell>
          <cell r="BK917">
            <v>2932.7251855019999</v>
          </cell>
          <cell r="BL917">
            <v>2991.4346427949999</v>
          </cell>
          <cell r="BM917">
            <v>2684.9752785539999</v>
          </cell>
          <cell r="BN917">
            <v>2561.9056769099998</v>
          </cell>
          <cell r="BO917">
            <v>2140.5838813770001</v>
          </cell>
          <cell r="BP917">
            <v>1512.8468582800001</v>
          </cell>
          <cell r="BQ917">
            <v>1081.268812372</v>
          </cell>
          <cell r="BR917">
            <v>26154.557744225</v>
          </cell>
          <cell r="BS917">
            <v>1444.000654724</v>
          </cell>
          <cell r="BT917">
            <v>1408.4198838699999</v>
          </cell>
          <cell r="BU917">
            <v>1963.45404235</v>
          </cell>
          <cell r="BV917">
            <v>2327.4367296800001</v>
          </cell>
          <cell r="BW917">
            <v>3185.0347013099999</v>
          </cell>
          <cell r="BX917">
            <v>2918.0615709899998</v>
          </cell>
          <cell r="BY917">
            <v>2976.4775261979999</v>
          </cell>
          <cell r="BZ917">
            <v>2671.55044284</v>
          </cell>
          <cell r="CA917">
            <v>2549.0961476900002</v>
          </cell>
          <cell r="CB917">
            <v>2129.8809520720001</v>
          </cell>
          <cell r="CC917">
            <v>1505.2826182700001</v>
          </cell>
          <cell r="CD917">
            <v>1075.8624742310001</v>
          </cell>
          <cell r="CE917">
            <v>26093.873890939005</v>
          </cell>
          <cell r="CF917">
            <v>1436.780653754</v>
          </cell>
          <cell r="CG917">
            <v>1471.4669607599999</v>
          </cell>
          <cell r="CH917">
            <v>1953.6367530909999</v>
          </cell>
          <cell r="CI917">
            <v>2315.7995724359998</v>
          </cell>
          <cell r="CJ917">
            <v>3169.1094227799999</v>
          </cell>
          <cell r="CK917">
            <v>2903.4712531129999</v>
          </cell>
          <cell r="CL917">
            <v>2961.5950774309999</v>
          </cell>
          <cell r="CM917">
            <v>2658.1926139379998</v>
          </cell>
          <cell r="CN917">
            <v>2536.3506760199998</v>
          </cell>
          <cell r="CO917">
            <v>2119.2315375779999</v>
          </cell>
          <cell r="CP917">
            <v>1497.75621084</v>
          </cell>
          <cell r="CQ917">
            <v>1070.4831591980001</v>
          </cell>
          <cell r="CR917">
            <v>25893.665925949001</v>
          </cell>
          <cell r="CS917">
            <v>1429.5967499599999</v>
          </cell>
          <cell r="CT917">
            <v>1394.3708908799999</v>
          </cell>
          <cell r="CU917">
            <v>1943.868574672</v>
          </cell>
          <cell r="CV917">
            <v>2304.2205512219998</v>
          </cell>
          <cell r="CW917">
            <v>3153.2639759899998</v>
          </cell>
          <cell r="CX917">
            <v>2888.9538938320002</v>
          </cell>
          <cell r="CY917">
            <v>2946.787172245</v>
          </cell>
          <cell r="CZ917">
            <v>2644.9016831469999</v>
          </cell>
          <cell r="DA917">
            <v>2523.6689046000001</v>
          </cell>
          <cell r="DB917">
            <v>2108.6353622319998</v>
          </cell>
          <cell r="DC917">
            <v>1490.2674248000001</v>
          </cell>
          <cell r="DD917">
            <v>1065.130742369</v>
          </cell>
          <cell r="DE917">
            <v>25764.197567305</v>
          </cell>
          <cell r="DF917">
            <v>1422.4487647650001</v>
          </cell>
          <cell r="DG917">
            <v>1387.3990377</v>
          </cell>
          <cell r="DH917">
            <v>1934.149232209</v>
          </cell>
          <cell r="DI917">
            <v>2292.6994520809999</v>
          </cell>
          <cell r="DJ917">
            <v>3137.497639706</v>
          </cell>
          <cell r="DK917">
            <v>2874.5091234360002</v>
          </cell>
          <cell r="DL917">
            <v>2932.0532098210001</v>
          </cell>
          <cell r="DM917">
            <v>2631.677140707</v>
          </cell>
          <cell r="DN917">
            <v>2511.0505711400001</v>
          </cell>
          <cell r="DO917">
            <v>2098.0922181430001</v>
          </cell>
          <cell r="DP917">
            <v>1482.81608927</v>
          </cell>
          <cell r="DQ917">
            <v>1059.805088327</v>
          </cell>
          <cell r="DR917">
            <v>0</v>
          </cell>
          <cell r="DS917">
            <v>0</v>
          </cell>
          <cell r="DT917">
            <v>0</v>
          </cell>
          <cell r="DU917">
            <v>0</v>
          </cell>
          <cell r="DV917">
            <v>0</v>
          </cell>
          <cell r="DW917">
            <v>0</v>
          </cell>
          <cell r="DX917">
            <v>0</v>
          </cell>
          <cell r="DY917">
            <v>0</v>
          </cell>
          <cell r="DZ917">
            <v>0</v>
          </cell>
          <cell r="EA917">
            <v>0</v>
          </cell>
          <cell r="EB917">
            <v>0</v>
          </cell>
          <cell r="EC917">
            <v>0</v>
          </cell>
          <cell r="ED917">
            <v>0</v>
          </cell>
        </row>
        <row r="918"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K918">
            <v>0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>
            <v>0</v>
          </cell>
          <cell r="BR918">
            <v>0</v>
          </cell>
          <cell r="BS918">
            <v>0</v>
          </cell>
          <cell r="BT918">
            <v>0</v>
          </cell>
          <cell r="BU918">
            <v>0</v>
          </cell>
          <cell r="BV918">
            <v>0</v>
          </cell>
          <cell r="BW918">
            <v>0</v>
          </cell>
          <cell r="BX918">
            <v>0</v>
          </cell>
          <cell r="BY918">
            <v>0</v>
          </cell>
          <cell r="BZ918">
            <v>0</v>
          </cell>
          <cell r="CA918">
            <v>0</v>
          </cell>
          <cell r="CB918">
            <v>0</v>
          </cell>
          <cell r="CC918">
            <v>0</v>
          </cell>
          <cell r="CD918">
            <v>0</v>
          </cell>
          <cell r="CE918">
            <v>0</v>
          </cell>
          <cell r="CF918">
            <v>0</v>
          </cell>
          <cell r="CG918">
            <v>0</v>
          </cell>
          <cell r="CH918">
            <v>0</v>
          </cell>
          <cell r="CI918">
            <v>0</v>
          </cell>
          <cell r="CJ918">
            <v>0</v>
          </cell>
          <cell r="CK918">
            <v>0</v>
          </cell>
          <cell r="CL918">
            <v>0</v>
          </cell>
          <cell r="CM918">
            <v>0</v>
          </cell>
          <cell r="CN918">
            <v>0</v>
          </cell>
          <cell r="CO918">
            <v>0</v>
          </cell>
          <cell r="CP918">
            <v>0</v>
          </cell>
          <cell r="CQ918">
            <v>0</v>
          </cell>
          <cell r="CR918">
            <v>0</v>
          </cell>
          <cell r="CS918">
            <v>0</v>
          </cell>
          <cell r="CT918">
            <v>0</v>
          </cell>
          <cell r="CU918">
            <v>0</v>
          </cell>
          <cell r="CV918">
            <v>0</v>
          </cell>
          <cell r="CW918">
            <v>0</v>
          </cell>
          <cell r="CX918">
            <v>0</v>
          </cell>
          <cell r="CY918">
            <v>0</v>
          </cell>
          <cell r="CZ918">
            <v>0</v>
          </cell>
          <cell r="DA918">
            <v>0</v>
          </cell>
          <cell r="DB918">
            <v>0</v>
          </cell>
          <cell r="DC918">
            <v>0</v>
          </cell>
          <cell r="DD918">
            <v>0</v>
          </cell>
          <cell r="DE918">
            <v>0</v>
          </cell>
          <cell r="DF918">
            <v>0</v>
          </cell>
          <cell r="DG918">
            <v>0</v>
          </cell>
          <cell r="DH918">
            <v>0</v>
          </cell>
          <cell r="DI918">
            <v>0</v>
          </cell>
          <cell r="DJ918">
            <v>0</v>
          </cell>
          <cell r="DK918">
            <v>0</v>
          </cell>
          <cell r="DL918">
            <v>0</v>
          </cell>
          <cell r="DM918">
            <v>0</v>
          </cell>
          <cell r="DN918">
            <v>0</v>
          </cell>
          <cell r="DO918">
            <v>0</v>
          </cell>
          <cell r="DP918">
            <v>0</v>
          </cell>
          <cell r="DQ918">
            <v>0</v>
          </cell>
          <cell r="DR918">
            <v>0</v>
          </cell>
          <cell r="DS918">
            <v>0</v>
          </cell>
          <cell r="DT918">
            <v>0</v>
          </cell>
          <cell r="DU918">
            <v>0</v>
          </cell>
          <cell r="DV918">
            <v>0</v>
          </cell>
          <cell r="DW918">
            <v>0</v>
          </cell>
          <cell r="DX918">
            <v>0</v>
          </cell>
          <cell r="DY918">
            <v>0</v>
          </cell>
          <cell r="DZ918">
            <v>0</v>
          </cell>
          <cell r="EA918">
            <v>0</v>
          </cell>
          <cell r="EB918">
            <v>0</v>
          </cell>
          <cell r="EC918">
            <v>0</v>
          </cell>
          <cell r="ED918">
            <v>0</v>
          </cell>
        </row>
        <row r="919"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  <cell r="BD919">
            <v>0</v>
          </cell>
          <cell r="BE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K919">
            <v>0</v>
          </cell>
          <cell r="BL919">
            <v>0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  <cell r="BQ919">
            <v>0</v>
          </cell>
          <cell r="BR919">
            <v>0</v>
          </cell>
          <cell r="BS919">
            <v>0</v>
          </cell>
          <cell r="BT919">
            <v>0</v>
          </cell>
          <cell r="BU919">
            <v>0</v>
          </cell>
          <cell r="BV919">
            <v>0</v>
          </cell>
          <cell r="BW919">
            <v>0</v>
          </cell>
          <cell r="BX919">
            <v>0</v>
          </cell>
          <cell r="BY919">
            <v>0</v>
          </cell>
          <cell r="BZ919">
            <v>0</v>
          </cell>
          <cell r="CA919">
            <v>0</v>
          </cell>
          <cell r="CB919">
            <v>0</v>
          </cell>
          <cell r="CC919">
            <v>0</v>
          </cell>
          <cell r="CD919">
            <v>0</v>
          </cell>
          <cell r="CE919">
            <v>0</v>
          </cell>
          <cell r="CF919">
            <v>0</v>
          </cell>
          <cell r="CG919">
            <v>0</v>
          </cell>
          <cell r="CH919">
            <v>0</v>
          </cell>
          <cell r="CI919">
            <v>0</v>
          </cell>
          <cell r="CJ919">
            <v>0</v>
          </cell>
          <cell r="CK919">
            <v>0</v>
          </cell>
          <cell r="CL919">
            <v>0</v>
          </cell>
          <cell r="CM919">
            <v>0</v>
          </cell>
          <cell r="CN919">
            <v>0</v>
          </cell>
          <cell r="CO919">
            <v>0</v>
          </cell>
          <cell r="CP919">
            <v>0</v>
          </cell>
          <cell r="CQ919">
            <v>0</v>
          </cell>
          <cell r="CR919">
            <v>0</v>
          </cell>
          <cell r="CS919">
            <v>0</v>
          </cell>
          <cell r="CT919">
            <v>0</v>
          </cell>
          <cell r="CU919">
            <v>0</v>
          </cell>
          <cell r="CV919">
            <v>0</v>
          </cell>
          <cell r="CW919">
            <v>0</v>
          </cell>
          <cell r="CX919">
            <v>0</v>
          </cell>
          <cell r="CY919">
            <v>0</v>
          </cell>
          <cell r="CZ919">
            <v>0</v>
          </cell>
          <cell r="DA919">
            <v>0</v>
          </cell>
          <cell r="DB919">
            <v>0</v>
          </cell>
          <cell r="DC919">
            <v>0</v>
          </cell>
          <cell r="DD919">
            <v>0</v>
          </cell>
          <cell r="DE919">
            <v>0</v>
          </cell>
          <cell r="DF919">
            <v>0</v>
          </cell>
          <cell r="DG919">
            <v>0</v>
          </cell>
          <cell r="DH919">
            <v>0</v>
          </cell>
          <cell r="DI919">
            <v>0</v>
          </cell>
          <cell r="DJ919">
            <v>0</v>
          </cell>
          <cell r="DK919">
            <v>0</v>
          </cell>
          <cell r="DL919">
            <v>0</v>
          </cell>
          <cell r="DM919">
            <v>0</v>
          </cell>
          <cell r="DN919">
            <v>0</v>
          </cell>
          <cell r="DO919">
            <v>0</v>
          </cell>
          <cell r="DP919">
            <v>0</v>
          </cell>
          <cell r="DQ919">
            <v>0</v>
          </cell>
          <cell r="DR919">
            <v>0</v>
          </cell>
          <cell r="DS919">
            <v>0</v>
          </cell>
          <cell r="DT919">
            <v>0</v>
          </cell>
          <cell r="DU919">
            <v>0</v>
          </cell>
          <cell r="DV919">
            <v>0</v>
          </cell>
          <cell r="DW919">
            <v>0</v>
          </cell>
          <cell r="DX919">
            <v>0</v>
          </cell>
          <cell r="DY919">
            <v>0</v>
          </cell>
          <cell r="DZ919">
            <v>0</v>
          </cell>
          <cell r="EA919">
            <v>0</v>
          </cell>
          <cell r="EB919">
            <v>0</v>
          </cell>
          <cell r="EC919">
            <v>0</v>
          </cell>
          <cell r="ED919">
            <v>0</v>
          </cell>
        </row>
        <row r="920">
          <cell r="F920">
            <v>1480.648553192</v>
          </cell>
          <cell r="G920">
            <v>1444.1647615700001</v>
          </cell>
          <cell r="H920">
            <v>2013.285340122</v>
          </cell>
          <cell r="I920">
            <v>2386.5057244250002</v>
          </cell>
          <cell r="J920">
            <v>3265.8690734639999</v>
          </cell>
          <cell r="K920">
            <v>2992.1202680649999</v>
          </cell>
          <cell r="L920">
            <v>3052.0188464500002</v>
          </cell>
          <cell r="M920">
            <v>2739.3527541220001</v>
          </cell>
          <cell r="N920">
            <v>2613.7907193400001</v>
          </cell>
          <cell r="O920">
            <v>2183.9360568100001</v>
          </cell>
          <cell r="P920">
            <v>1543.48581973</v>
          </cell>
          <cell r="Q920">
            <v>1103.1672358149999</v>
          </cell>
          <cell r="R920">
            <v>26684.253414013998</v>
          </cell>
          <cell r="S920">
            <v>1473.2453111530001</v>
          </cell>
          <cell r="T920">
            <v>1436.94393446</v>
          </cell>
          <cell r="U920">
            <v>2003.2189131299999</v>
          </cell>
          <cell r="V920">
            <v>2374.573162229</v>
          </cell>
          <cell r="W920">
            <v>3249.5396719340001</v>
          </cell>
          <cell r="X920">
            <v>2977.1596694109999</v>
          </cell>
          <cell r="Y920">
            <v>3036.7586895559998</v>
          </cell>
          <cell r="Z920">
            <v>2725.6560675659998</v>
          </cell>
          <cell r="AA920">
            <v>2600.7217740699998</v>
          </cell>
          <cell r="AB920">
            <v>2173.0164275229999</v>
          </cell>
          <cell r="AC920">
            <v>1535.7683934900001</v>
          </cell>
          <cell r="AD920">
            <v>1097.6513994920001</v>
          </cell>
          <cell r="AE920">
            <v>26622.34070031</v>
          </cell>
          <cell r="AF920">
            <v>1465.8790854829999</v>
          </cell>
          <cell r="AG920">
            <v>1501.267887986</v>
          </cell>
          <cell r="AH920">
            <v>1993.202835393</v>
          </cell>
          <cell r="AI920">
            <v>2362.7003350340001</v>
          </cell>
          <cell r="AJ920">
            <v>3233.2919131970002</v>
          </cell>
          <cell r="AK920">
            <v>2962.273854822</v>
          </cell>
          <cell r="AL920">
            <v>3021.5748783270001</v>
          </cell>
          <cell r="AM920">
            <v>2712.0277240099999</v>
          </cell>
          <cell r="AN920">
            <v>2587.7181714100002</v>
          </cell>
          <cell r="AO920">
            <v>2162.1513228109998</v>
          </cell>
          <cell r="AP920">
            <v>1528.0895506300001</v>
          </cell>
          <cell r="AQ920">
            <v>1092.1631412070001</v>
          </cell>
          <cell r="AR920">
            <v>26418.077956860001</v>
          </cell>
          <cell r="AS920">
            <v>1458.549693038</v>
          </cell>
          <cell r="AT920">
            <v>1422.6104229299999</v>
          </cell>
          <cell r="AU920">
            <v>1983.2368266589999</v>
          </cell>
          <cell r="AV920">
            <v>2350.886852735</v>
          </cell>
          <cell r="AW920">
            <v>3217.1254741859998</v>
          </cell>
          <cell r="AX920">
            <v>2947.4624931590001</v>
          </cell>
          <cell r="AY920">
            <v>3006.467023317</v>
          </cell>
          <cell r="AZ920">
            <v>2698.4675940130001</v>
          </cell>
          <cell r="BA920">
            <v>2574.77957913</v>
          </cell>
          <cell r="BB920">
            <v>2151.340570887</v>
          </cell>
          <cell r="BC920">
            <v>1520.4491026000001</v>
          </cell>
          <cell r="BD920">
            <v>1086.702324206</v>
          </cell>
          <cell r="BE920">
            <v>26285.987470557</v>
          </cell>
          <cell r="BF920">
            <v>1451.2569401769999</v>
          </cell>
          <cell r="BG920">
            <v>1415.4973693699999</v>
          </cell>
          <cell r="BH920">
            <v>1973.320655729</v>
          </cell>
          <cell r="BI920">
            <v>2339.1323683350001</v>
          </cell>
          <cell r="BJ920">
            <v>3201.0398011560001</v>
          </cell>
          <cell r="BK920">
            <v>2932.7251855019999</v>
          </cell>
          <cell r="BL920">
            <v>2991.4346427949999</v>
          </cell>
          <cell r="BM920">
            <v>2684.9752785539999</v>
          </cell>
          <cell r="BN920">
            <v>2561.9056769099998</v>
          </cell>
          <cell r="BO920">
            <v>2140.5838813770001</v>
          </cell>
          <cell r="BP920">
            <v>1512.8468582800001</v>
          </cell>
          <cell r="BQ920">
            <v>1081.268812372</v>
          </cell>
          <cell r="BR920">
            <v>26154.557744225</v>
          </cell>
          <cell r="BS920">
            <v>1444.000654724</v>
          </cell>
          <cell r="BT920">
            <v>1408.4198838699999</v>
          </cell>
          <cell r="BU920">
            <v>1963.45404235</v>
          </cell>
          <cell r="BV920">
            <v>2327.4367296800001</v>
          </cell>
          <cell r="BW920">
            <v>3185.0347013099999</v>
          </cell>
          <cell r="BX920">
            <v>2918.0615709899998</v>
          </cell>
          <cell r="BY920">
            <v>2976.4775261979999</v>
          </cell>
          <cell r="BZ920">
            <v>2671.55044284</v>
          </cell>
          <cell r="CA920">
            <v>2549.0961476900002</v>
          </cell>
          <cell r="CB920">
            <v>2129.8809520720001</v>
          </cell>
          <cell r="CC920">
            <v>1505.2826182700001</v>
          </cell>
          <cell r="CD920">
            <v>1075.8624742310001</v>
          </cell>
          <cell r="CE920">
            <v>26093.873890939005</v>
          </cell>
          <cell r="CF920">
            <v>1436.780653754</v>
          </cell>
          <cell r="CG920">
            <v>1471.4669607599999</v>
          </cell>
          <cell r="CH920">
            <v>1953.6367530909999</v>
          </cell>
          <cell r="CI920">
            <v>2315.7995724359998</v>
          </cell>
          <cell r="CJ920">
            <v>3169.1094227799999</v>
          </cell>
          <cell r="CK920">
            <v>2903.4712531129999</v>
          </cell>
          <cell r="CL920">
            <v>2961.5950774309999</v>
          </cell>
          <cell r="CM920">
            <v>2658.1926139379998</v>
          </cell>
          <cell r="CN920">
            <v>2536.3506760199998</v>
          </cell>
          <cell r="CO920">
            <v>2119.2315375779999</v>
          </cell>
          <cell r="CP920">
            <v>1497.75621084</v>
          </cell>
          <cell r="CQ920">
            <v>1070.4831591980001</v>
          </cell>
          <cell r="CR920">
            <v>25893.665925949001</v>
          </cell>
          <cell r="CS920">
            <v>1429.5967499599999</v>
          </cell>
          <cell r="CT920">
            <v>1394.3708908799999</v>
          </cell>
          <cell r="CU920">
            <v>1943.868574672</v>
          </cell>
          <cell r="CV920">
            <v>2304.2205512219998</v>
          </cell>
          <cell r="CW920">
            <v>3153.2639759899998</v>
          </cell>
          <cell r="CX920">
            <v>2888.9538938320002</v>
          </cell>
          <cell r="CY920">
            <v>2946.787172245</v>
          </cell>
          <cell r="CZ920">
            <v>2644.9016831469999</v>
          </cell>
          <cell r="DA920">
            <v>2523.6689046000001</v>
          </cell>
          <cell r="DB920">
            <v>2108.6353622319998</v>
          </cell>
          <cell r="DC920">
            <v>1490.2674248000001</v>
          </cell>
          <cell r="DD920">
            <v>1065.130742369</v>
          </cell>
          <cell r="DE920">
            <v>25764.197567305</v>
          </cell>
          <cell r="DF920">
            <v>1422.4487647650001</v>
          </cell>
          <cell r="DG920">
            <v>1387.3990377</v>
          </cell>
          <cell r="DH920">
            <v>1934.149232209</v>
          </cell>
          <cell r="DI920">
            <v>2292.6994520809999</v>
          </cell>
          <cell r="DJ920">
            <v>3137.497639706</v>
          </cell>
          <cell r="DK920">
            <v>2874.5091234360002</v>
          </cell>
          <cell r="DL920">
            <v>2932.0532098210001</v>
          </cell>
          <cell r="DM920">
            <v>2631.677140707</v>
          </cell>
          <cell r="DN920">
            <v>2511.0505711400001</v>
          </cell>
          <cell r="DO920">
            <v>2098.0922181430001</v>
          </cell>
          <cell r="DP920">
            <v>1482.81608927</v>
          </cell>
          <cell r="DQ920">
            <v>1059.805088327</v>
          </cell>
          <cell r="DR920">
            <v>0</v>
          </cell>
          <cell r="DS920">
            <v>0</v>
          </cell>
          <cell r="DT920">
            <v>0</v>
          </cell>
          <cell r="DU920">
            <v>0</v>
          </cell>
          <cell r="DV920">
            <v>0</v>
          </cell>
          <cell r="DW920">
            <v>0</v>
          </cell>
          <cell r="DX920">
            <v>0</v>
          </cell>
          <cell r="DY920">
            <v>0</v>
          </cell>
          <cell r="DZ920">
            <v>0</v>
          </cell>
          <cell r="EA920">
            <v>0</v>
          </cell>
          <cell r="EB920">
            <v>0</v>
          </cell>
          <cell r="EC920">
            <v>0</v>
          </cell>
          <cell r="ED920">
            <v>0</v>
          </cell>
        </row>
        <row r="921"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  <cell r="BD921">
            <v>0</v>
          </cell>
          <cell r="BE921">
            <v>0</v>
          </cell>
          <cell r="BF921">
            <v>0</v>
          </cell>
          <cell r="BG921">
            <v>0</v>
          </cell>
          <cell r="BH921">
            <v>0</v>
          </cell>
          <cell r="BI921">
            <v>0</v>
          </cell>
          <cell r="BJ921">
            <v>0</v>
          </cell>
          <cell r="BK921">
            <v>0</v>
          </cell>
          <cell r="BL921">
            <v>0</v>
          </cell>
          <cell r="BM921">
            <v>0</v>
          </cell>
          <cell r="BN921">
            <v>0</v>
          </cell>
          <cell r="BO921">
            <v>0</v>
          </cell>
          <cell r="BP921">
            <v>0</v>
          </cell>
          <cell r="BQ921">
            <v>0</v>
          </cell>
          <cell r="BR921">
            <v>0</v>
          </cell>
          <cell r="BS921">
            <v>0</v>
          </cell>
          <cell r="BT921">
            <v>0</v>
          </cell>
          <cell r="BU921">
            <v>0</v>
          </cell>
          <cell r="BV921">
            <v>0</v>
          </cell>
          <cell r="BW921">
            <v>0</v>
          </cell>
          <cell r="BX921">
            <v>0</v>
          </cell>
          <cell r="BY921">
            <v>0</v>
          </cell>
          <cell r="BZ921">
            <v>0</v>
          </cell>
          <cell r="CA921">
            <v>0</v>
          </cell>
          <cell r="CB921">
            <v>0</v>
          </cell>
          <cell r="CC921">
            <v>0</v>
          </cell>
          <cell r="CD921">
            <v>0</v>
          </cell>
          <cell r="CE921">
            <v>0</v>
          </cell>
          <cell r="CF921">
            <v>0</v>
          </cell>
          <cell r="CG921">
            <v>0</v>
          </cell>
          <cell r="CH921">
            <v>0</v>
          </cell>
          <cell r="CI921">
            <v>0</v>
          </cell>
          <cell r="CJ921">
            <v>0</v>
          </cell>
          <cell r="CK921">
            <v>0</v>
          </cell>
          <cell r="CL921">
            <v>0</v>
          </cell>
          <cell r="CM921">
            <v>0</v>
          </cell>
          <cell r="CN921">
            <v>0</v>
          </cell>
          <cell r="CO921">
            <v>0</v>
          </cell>
          <cell r="CP921">
            <v>0</v>
          </cell>
          <cell r="CQ921">
            <v>0</v>
          </cell>
          <cell r="CR921">
            <v>0</v>
          </cell>
          <cell r="CS921">
            <v>0</v>
          </cell>
          <cell r="CT921">
            <v>0</v>
          </cell>
          <cell r="CU921">
            <v>0</v>
          </cell>
          <cell r="CV921">
            <v>0</v>
          </cell>
          <cell r="CW921">
            <v>0</v>
          </cell>
          <cell r="CX921">
            <v>0</v>
          </cell>
          <cell r="CY921">
            <v>0</v>
          </cell>
          <cell r="CZ921">
            <v>0</v>
          </cell>
          <cell r="DA921">
            <v>0</v>
          </cell>
          <cell r="DB921">
            <v>0</v>
          </cell>
          <cell r="DC921">
            <v>0</v>
          </cell>
          <cell r="DD921">
            <v>0</v>
          </cell>
          <cell r="DE921">
            <v>0</v>
          </cell>
          <cell r="DF921">
            <v>0</v>
          </cell>
          <cell r="DG921">
            <v>0</v>
          </cell>
          <cell r="DH921">
            <v>0</v>
          </cell>
          <cell r="DI921">
            <v>0</v>
          </cell>
          <cell r="DJ921">
            <v>0</v>
          </cell>
          <cell r="DK921">
            <v>0</v>
          </cell>
          <cell r="DL921">
            <v>0</v>
          </cell>
          <cell r="DM921">
            <v>0</v>
          </cell>
          <cell r="DN921">
            <v>0</v>
          </cell>
          <cell r="DO921">
            <v>0</v>
          </cell>
          <cell r="DP921">
            <v>0</v>
          </cell>
          <cell r="DQ921">
            <v>0</v>
          </cell>
          <cell r="DR921">
            <v>0</v>
          </cell>
          <cell r="DS921">
            <v>0</v>
          </cell>
          <cell r="DT921">
            <v>0</v>
          </cell>
          <cell r="DU921">
            <v>0</v>
          </cell>
          <cell r="DV921">
            <v>0</v>
          </cell>
          <cell r="DW921">
            <v>0</v>
          </cell>
          <cell r="DX921">
            <v>0</v>
          </cell>
          <cell r="DY921">
            <v>0</v>
          </cell>
          <cell r="DZ921">
            <v>0</v>
          </cell>
          <cell r="EA921">
            <v>0</v>
          </cell>
          <cell r="EB921">
            <v>0</v>
          </cell>
          <cell r="EC921">
            <v>0</v>
          </cell>
          <cell r="ED921">
            <v>0</v>
          </cell>
        </row>
        <row r="922"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K922">
            <v>0</v>
          </cell>
          <cell r="BL922">
            <v>0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  <cell r="BQ922">
            <v>0</v>
          </cell>
          <cell r="BR922">
            <v>0</v>
          </cell>
          <cell r="BS922">
            <v>0</v>
          </cell>
          <cell r="BT922">
            <v>0</v>
          </cell>
          <cell r="BU922">
            <v>0</v>
          </cell>
          <cell r="BV922">
            <v>0</v>
          </cell>
          <cell r="BW922">
            <v>0</v>
          </cell>
          <cell r="BX922">
            <v>0</v>
          </cell>
          <cell r="BY922">
            <v>0</v>
          </cell>
          <cell r="BZ922">
            <v>0</v>
          </cell>
          <cell r="CA922">
            <v>0</v>
          </cell>
          <cell r="CB922">
            <v>0</v>
          </cell>
          <cell r="CC922">
            <v>0</v>
          </cell>
          <cell r="CD922">
            <v>0</v>
          </cell>
          <cell r="CE922">
            <v>0</v>
          </cell>
          <cell r="CF922">
            <v>0</v>
          </cell>
          <cell r="CG922">
            <v>0</v>
          </cell>
          <cell r="CH922">
            <v>0</v>
          </cell>
          <cell r="CI922">
            <v>0</v>
          </cell>
          <cell r="CJ922">
            <v>0</v>
          </cell>
          <cell r="CK922">
            <v>0</v>
          </cell>
          <cell r="CL922">
            <v>0</v>
          </cell>
          <cell r="CM922">
            <v>0</v>
          </cell>
          <cell r="CN922">
            <v>0</v>
          </cell>
          <cell r="CO922">
            <v>0</v>
          </cell>
          <cell r="CP922">
            <v>0</v>
          </cell>
          <cell r="CQ922">
            <v>0</v>
          </cell>
          <cell r="CR922">
            <v>0</v>
          </cell>
          <cell r="CS922">
            <v>0</v>
          </cell>
          <cell r="CT922">
            <v>0</v>
          </cell>
          <cell r="CU922">
            <v>0</v>
          </cell>
          <cell r="CV922">
            <v>0</v>
          </cell>
          <cell r="CW922">
            <v>0</v>
          </cell>
          <cell r="CX922">
            <v>0</v>
          </cell>
          <cell r="CY922">
            <v>0</v>
          </cell>
          <cell r="CZ922">
            <v>0</v>
          </cell>
          <cell r="DA922">
            <v>0</v>
          </cell>
          <cell r="DB922">
            <v>0</v>
          </cell>
          <cell r="DC922">
            <v>0</v>
          </cell>
          <cell r="DD922">
            <v>0</v>
          </cell>
          <cell r="DE922">
            <v>0</v>
          </cell>
          <cell r="DF922">
            <v>0</v>
          </cell>
          <cell r="DG922">
            <v>0</v>
          </cell>
          <cell r="DH922">
            <v>0</v>
          </cell>
          <cell r="DI922">
            <v>0</v>
          </cell>
          <cell r="DJ922">
            <v>0</v>
          </cell>
          <cell r="DK922">
            <v>0</v>
          </cell>
          <cell r="DL922">
            <v>0</v>
          </cell>
          <cell r="DM922">
            <v>0</v>
          </cell>
          <cell r="DN922">
            <v>0</v>
          </cell>
          <cell r="DO922">
            <v>0</v>
          </cell>
          <cell r="DP922">
            <v>0</v>
          </cell>
          <cell r="DQ922">
            <v>0</v>
          </cell>
          <cell r="DR922">
            <v>0</v>
          </cell>
          <cell r="DS922">
            <v>0</v>
          </cell>
          <cell r="DT922">
            <v>0</v>
          </cell>
          <cell r="DU922">
            <v>0</v>
          </cell>
          <cell r="DV922">
            <v>0</v>
          </cell>
          <cell r="DW922">
            <v>0</v>
          </cell>
          <cell r="DX922">
            <v>0</v>
          </cell>
          <cell r="DY922">
            <v>0</v>
          </cell>
          <cell r="DZ922">
            <v>0</v>
          </cell>
          <cell r="EA922">
            <v>0</v>
          </cell>
          <cell r="EB922">
            <v>0</v>
          </cell>
          <cell r="EC922">
            <v>0</v>
          </cell>
          <cell r="ED922">
            <v>0</v>
          </cell>
        </row>
        <row r="925"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0</v>
          </cell>
          <cell r="BD925">
            <v>0</v>
          </cell>
          <cell r="BE925">
            <v>0</v>
          </cell>
          <cell r="BF925">
            <v>0</v>
          </cell>
          <cell r="BG925">
            <v>0</v>
          </cell>
          <cell r="BH925">
            <v>0</v>
          </cell>
          <cell r="BI925">
            <v>0</v>
          </cell>
          <cell r="BJ925">
            <v>0</v>
          </cell>
          <cell r="BK925">
            <v>0</v>
          </cell>
          <cell r="BL925">
            <v>0</v>
          </cell>
          <cell r="BM925">
            <v>0</v>
          </cell>
          <cell r="BN925">
            <v>0</v>
          </cell>
          <cell r="BO925">
            <v>0</v>
          </cell>
          <cell r="BP925">
            <v>0</v>
          </cell>
          <cell r="BQ925">
            <v>0</v>
          </cell>
          <cell r="BR925">
            <v>0</v>
          </cell>
          <cell r="BS925">
            <v>0</v>
          </cell>
          <cell r="BT925">
            <v>0</v>
          </cell>
          <cell r="BU925">
            <v>0</v>
          </cell>
          <cell r="BV925">
            <v>0</v>
          </cell>
          <cell r="BW925">
            <v>0</v>
          </cell>
          <cell r="BX925">
            <v>0</v>
          </cell>
          <cell r="BY925">
            <v>0</v>
          </cell>
          <cell r="BZ925">
            <v>0</v>
          </cell>
          <cell r="CA925">
            <v>0</v>
          </cell>
          <cell r="CB925">
            <v>0</v>
          </cell>
          <cell r="CC925">
            <v>0</v>
          </cell>
          <cell r="CD925">
            <v>0</v>
          </cell>
          <cell r="CE925">
            <v>0</v>
          </cell>
          <cell r="CF925">
            <v>0</v>
          </cell>
          <cell r="CG925">
            <v>0</v>
          </cell>
          <cell r="CH925">
            <v>0</v>
          </cell>
          <cell r="CI925">
            <v>0</v>
          </cell>
          <cell r="CJ925">
            <v>0</v>
          </cell>
          <cell r="CK925">
            <v>0</v>
          </cell>
          <cell r="CL925">
            <v>0</v>
          </cell>
          <cell r="CM925">
            <v>0</v>
          </cell>
          <cell r="CN925">
            <v>0</v>
          </cell>
          <cell r="CO925">
            <v>0</v>
          </cell>
          <cell r="CP925">
            <v>0</v>
          </cell>
          <cell r="CQ925">
            <v>0</v>
          </cell>
          <cell r="CR925">
            <v>0</v>
          </cell>
          <cell r="CS925">
            <v>0</v>
          </cell>
          <cell r="CT925">
            <v>0</v>
          </cell>
          <cell r="CU925">
            <v>0</v>
          </cell>
          <cell r="CV925">
            <v>0</v>
          </cell>
          <cell r="CW925">
            <v>0</v>
          </cell>
          <cell r="CX925">
            <v>0</v>
          </cell>
          <cell r="CY925">
            <v>0</v>
          </cell>
          <cell r="CZ925">
            <v>0</v>
          </cell>
          <cell r="DA925">
            <v>0</v>
          </cell>
          <cell r="DB925">
            <v>0</v>
          </cell>
          <cell r="DC925">
            <v>0</v>
          </cell>
          <cell r="DD925">
            <v>0</v>
          </cell>
          <cell r="DE925">
            <v>0</v>
          </cell>
          <cell r="DF925">
            <v>0</v>
          </cell>
          <cell r="DG925">
            <v>0</v>
          </cell>
          <cell r="DH925">
            <v>0</v>
          </cell>
          <cell r="DI925">
            <v>0</v>
          </cell>
          <cell r="DJ925">
            <v>0</v>
          </cell>
          <cell r="DK925">
            <v>0</v>
          </cell>
          <cell r="DL925">
            <v>0</v>
          </cell>
          <cell r="DM925">
            <v>0</v>
          </cell>
          <cell r="DN925">
            <v>0</v>
          </cell>
          <cell r="DO925">
            <v>0</v>
          </cell>
          <cell r="DP925">
            <v>0</v>
          </cell>
          <cell r="DQ925">
            <v>0</v>
          </cell>
          <cell r="DR925">
            <v>0</v>
          </cell>
          <cell r="DS925">
            <v>0</v>
          </cell>
          <cell r="DT925">
            <v>0</v>
          </cell>
          <cell r="DU925">
            <v>0</v>
          </cell>
          <cell r="DV925">
            <v>0</v>
          </cell>
          <cell r="DW925">
            <v>0</v>
          </cell>
          <cell r="DX925">
            <v>0</v>
          </cell>
          <cell r="DY925">
            <v>0</v>
          </cell>
          <cell r="DZ925">
            <v>0</v>
          </cell>
          <cell r="EA925">
            <v>0</v>
          </cell>
          <cell r="EB925">
            <v>0</v>
          </cell>
          <cell r="EC925">
            <v>0</v>
          </cell>
          <cell r="ED925">
            <v>0</v>
          </cell>
        </row>
        <row r="926"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0</v>
          </cell>
          <cell r="BD926">
            <v>0</v>
          </cell>
          <cell r="BE926">
            <v>0</v>
          </cell>
          <cell r="BF926">
            <v>0</v>
          </cell>
          <cell r="BG926">
            <v>0</v>
          </cell>
          <cell r="BH926">
            <v>0</v>
          </cell>
          <cell r="BI926">
            <v>0</v>
          </cell>
          <cell r="BJ926">
            <v>0</v>
          </cell>
          <cell r="BK926">
            <v>0</v>
          </cell>
          <cell r="BL926">
            <v>0</v>
          </cell>
          <cell r="BM926">
            <v>0</v>
          </cell>
          <cell r="BN926">
            <v>0</v>
          </cell>
          <cell r="BO926">
            <v>0</v>
          </cell>
          <cell r="BP926">
            <v>0</v>
          </cell>
          <cell r="BQ926">
            <v>0</v>
          </cell>
          <cell r="BR926">
            <v>0</v>
          </cell>
          <cell r="BS926">
            <v>0</v>
          </cell>
          <cell r="BT926">
            <v>0</v>
          </cell>
          <cell r="BU926">
            <v>0</v>
          </cell>
          <cell r="BV926">
            <v>0</v>
          </cell>
          <cell r="BW926">
            <v>0</v>
          </cell>
          <cell r="BX926">
            <v>0</v>
          </cell>
          <cell r="BY926">
            <v>0</v>
          </cell>
          <cell r="BZ926">
            <v>0</v>
          </cell>
          <cell r="CA926">
            <v>0</v>
          </cell>
          <cell r="CB926">
            <v>0</v>
          </cell>
          <cell r="CC926">
            <v>0</v>
          </cell>
          <cell r="CD926">
            <v>0</v>
          </cell>
          <cell r="CE926">
            <v>0</v>
          </cell>
          <cell r="CF926">
            <v>0</v>
          </cell>
          <cell r="CG926">
            <v>0</v>
          </cell>
          <cell r="CH926">
            <v>0</v>
          </cell>
          <cell r="CI926">
            <v>0</v>
          </cell>
          <cell r="CJ926">
            <v>0</v>
          </cell>
          <cell r="CK926">
            <v>0</v>
          </cell>
          <cell r="CL926">
            <v>0</v>
          </cell>
          <cell r="CM926">
            <v>0</v>
          </cell>
          <cell r="CN926">
            <v>0</v>
          </cell>
          <cell r="CO926">
            <v>0</v>
          </cell>
          <cell r="CP926">
            <v>0</v>
          </cell>
          <cell r="CQ926">
            <v>0</v>
          </cell>
          <cell r="CR926">
            <v>0</v>
          </cell>
          <cell r="CS926">
            <v>0</v>
          </cell>
          <cell r="CT926">
            <v>0</v>
          </cell>
          <cell r="CU926">
            <v>0</v>
          </cell>
          <cell r="CV926">
            <v>0</v>
          </cell>
          <cell r="CW926">
            <v>0</v>
          </cell>
          <cell r="CX926">
            <v>0</v>
          </cell>
          <cell r="CY926">
            <v>0</v>
          </cell>
          <cell r="CZ926">
            <v>0</v>
          </cell>
          <cell r="DA926">
            <v>0</v>
          </cell>
          <cell r="DB926">
            <v>0</v>
          </cell>
          <cell r="DC926">
            <v>0</v>
          </cell>
          <cell r="DD926">
            <v>0</v>
          </cell>
          <cell r="DE926">
            <v>0</v>
          </cell>
          <cell r="DF926">
            <v>0</v>
          </cell>
          <cell r="DG926">
            <v>0</v>
          </cell>
          <cell r="DH926">
            <v>0</v>
          </cell>
          <cell r="DI926">
            <v>0</v>
          </cell>
          <cell r="DJ926">
            <v>0</v>
          </cell>
          <cell r="DK926">
            <v>0</v>
          </cell>
          <cell r="DL926">
            <v>0</v>
          </cell>
          <cell r="DM926">
            <v>0</v>
          </cell>
          <cell r="DN926">
            <v>0</v>
          </cell>
          <cell r="DO926">
            <v>0</v>
          </cell>
          <cell r="DP926">
            <v>0</v>
          </cell>
          <cell r="DQ926">
            <v>0</v>
          </cell>
          <cell r="DR926">
            <v>0</v>
          </cell>
          <cell r="DS926">
            <v>0</v>
          </cell>
          <cell r="DT926">
            <v>0</v>
          </cell>
          <cell r="DU926">
            <v>0</v>
          </cell>
          <cell r="DV926">
            <v>0</v>
          </cell>
          <cell r="DW926">
            <v>0</v>
          </cell>
          <cell r="DX926">
            <v>0</v>
          </cell>
          <cell r="DY926">
            <v>0</v>
          </cell>
          <cell r="DZ926">
            <v>0</v>
          </cell>
          <cell r="EA926">
            <v>0</v>
          </cell>
          <cell r="EB926">
            <v>0</v>
          </cell>
          <cell r="EC926">
            <v>0</v>
          </cell>
          <cell r="ED926">
            <v>0</v>
          </cell>
        </row>
        <row r="928"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0</v>
          </cell>
          <cell r="BD928">
            <v>0</v>
          </cell>
          <cell r="BE928">
            <v>0</v>
          </cell>
          <cell r="BF928">
            <v>0</v>
          </cell>
          <cell r="BG928">
            <v>0</v>
          </cell>
          <cell r="BH928">
            <v>0</v>
          </cell>
          <cell r="BI928">
            <v>0</v>
          </cell>
          <cell r="BJ928">
            <v>0</v>
          </cell>
          <cell r="BK928">
            <v>0</v>
          </cell>
          <cell r="BL928">
            <v>0</v>
          </cell>
          <cell r="BM928">
            <v>0</v>
          </cell>
          <cell r="BN928">
            <v>0</v>
          </cell>
          <cell r="BO928">
            <v>0</v>
          </cell>
          <cell r="BP928">
            <v>0</v>
          </cell>
          <cell r="BQ928">
            <v>0</v>
          </cell>
          <cell r="BR928">
            <v>0</v>
          </cell>
          <cell r="BS928">
            <v>0</v>
          </cell>
          <cell r="BT928">
            <v>0</v>
          </cell>
          <cell r="BU928">
            <v>0</v>
          </cell>
          <cell r="BV928">
            <v>0</v>
          </cell>
          <cell r="BW928">
            <v>0</v>
          </cell>
          <cell r="BX928">
            <v>0</v>
          </cell>
          <cell r="BY928">
            <v>0</v>
          </cell>
          <cell r="BZ928">
            <v>0</v>
          </cell>
          <cell r="CA928">
            <v>0</v>
          </cell>
          <cell r="CB928">
            <v>0</v>
          </cell>
          <cell r="CC928">
            <v>0</v>
          </cell>
          <cell r="CD928">
            <v>0</v>
          </cell>
          <cell r="CE928">
            <v>0</v>
          </cell>
          <cell r="CF928">
            <v>0</v>
          </cell>
          <cell r="CG928">
            <v>0</v>
          </cell>
          <cell r="CH928">
            <v>0</v>
          </cell>
          <cell r="CI928">
            <v>0</v>
          </cell>
          <cell r="CJ928">
            <v>0</v>
          </cell>
          <cell r="CK928">
            <v>0</v>
          </cell>
          <cell r="CL928">
            <v>0</v>
          </cell>
          <cell r="CM928">
            <v>0</v>
          </cell>
          <cell r="CN928">
            <v>0</v>
          </cell>
          <cell r="CO928">
            <v>0</v>
          </cell>
          <cell r="CP928">
            <v>0</v>
          </cell>
          <cell r="CQ928">
            <v>0</v>
          </cell>
          <cell r="CR928">
            <v>0</v>
          </cell>
          <cell r="CS928">
            <v>0</v>
          </cell>
          <cell r="CT928">
            <v>0</v>
          </cell>
          <cell r="CU928">
            <v>0</v>
          </cell>
          <cell r="CV928">
            <v>0</v>
          </cell>
          <cell r="CW928">
            <v>0</v>
          </cell>
          <cell r="CX928">
            <v>0</v>
          </cell>
          <cell r="CY928">
            <v>0</v>
          </cell>
          <cell r="CZ928">
            <v>0</v>
          </cell>
          <cell r="DA928">
            <v>0</v>
          </cell>
          <cell r="DB928">
            <v>0</v>
          </cell>
          <cell r="DC928">
            <v>0</v>
          </cell>
          <cell r="DD928">
            <v>0</v>
          </cell>
          <cell r="DE928">
            <v>0</v>
          </cell>
          <cell r="DF928">
            <v>0</v>
          </cell>
          <cell r="DG928">
            <v>0</v>
          </cell>
          <cell r="DH928">
            <v>0</v>
          </cell>
          <cell r="DI928">
            <v>0</v>
          </cell>
          <cell r="DJ928">
            <v>0</v>
          </cell>
          <cell r="DK928">
            <v>0</v>
          </cell>
          <cell r="DL928">
            <v>0</v>
          </cell>
          <cell r="DM928">
            <v>0</v>
          </cell>
          <cell r="DN928">
            <v>0</v>
          </cell>
          <cell r="DO928">
            <v>0</v>
          </cell>
          <cell r="DP928">
            <v>0</v>
          </cell>
          <cell r="DQ928">
            <v>0</v>
          </cell>
          <cell r="DR928">
            <v>0</v>
          </cell>
          <cell r="DS928">
            <v>0</v>
          </cell>
          <cell r="DT928">
            <v>0</v>
          </cell>
          <cell r="DU928">
            <v>0</v>
          </cell>
          <cell r="DV928">
            <v>0</v>
          </cell>
          <cell r="DW928">
            <v>0</v>
          </cell>
          <cell r="DX928">
            <v>0</v>
          </cell>
          <cell r="DY928">
            <v>0</v>
          </cell>
          <cell r="DZ928">
            <v>0</v>
          </cell>
          <cell r="EA928">
            <v>0</v>
          </cell>
          <cell r="EB928">
            <v>0</v>
          </cell>
          <cell r="EC928">
            <v>0</v>
          </cell>
          <cell r="ED928">
            <v>0</v>
          </cell>
        </row>
        <row r="929"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  <cell r="BD929">
            <v>0</v>
          </cell>
          <cell r="BE929">
            <v>0</v>
          </cell>
          <cell r="BF929">
            <v>0</v>
          </cell>
          <cell r="BG929">
            <v>0</v>
          </cell>
          <cell r="BH929">
            <v>0</v>
          </cell>
          <cell r="BI929">
            <v>0</v>
          </cell>
          <cell r="BJ929">
            <v>0</v>
          </cell>
          <cell r="BK929">
            <v>0</v>
          </cell>
          <cell r="BL929">
            <v>0</v>
          </cell>
          <cell r="BM929">
            <v>0</v>
          </cell>
          <cell r="BN929">
            <v>0</v>
          </cell>
          <cell r="BO929">
            <v>0</v>
          </cell>
          <cell r="BP929">
            <v>0</v>
          </cell>
          <cell r="BQ929">
            <v>0</v>
          </cell>
          <cell r="BR929">
            <v>0</v>
          </cell>
          <cell r="BS929">
            <v>0</v>
          </cell>
          <cell r="BT929">
            <v>0</v>
          </cell>
          <cell r="BU929">
            <v>0</v>
          </cell>
          <cell r="BV929">
            <v>0</v>
          </cell>
          <cell r="BW929">
            <v>0</v>
          </cell>
          <cell r="BX929">
            <v>0</v>
          </cell>
          <cell r="BY929">
            <v>0</v>
          </cell>
          <cell r="BZ929">
            <v>0</v>
          </cell>
          <cell r="CA929">
            <v>0</v>
          </cell>
          <cell r="CB929">
            <v>0</v>
          </cell>
          <cell r="CC929">
            <v>0</v>
          </cell>
          <cell r="CD929">
            <v>0</v>
          </cell>
          <cell r="CE929">
            <v>0</v>
          </cell>
          <cell r="CF929">
            <v>0</v>
          </cell>
          <cell r="CG929">
            <v>0</v>
          </cell>
          <cell r="CH929">
            <v>0</v>
          </cell>
          <cell r="CI929">
            <v>0</v>
          </cell>
          <cell r="CJ929">
            <v>0</v>
          </cell>
          <cell r="CK929">
            <v>0</v>
          </cell>
          <cell r="CL929">
            <v>0</v>
          </cell>
          <cell r="CM929">
            <v>0</v>
          </cell>
          <cell r="CN929">
            <v>0</v>
          </cell>
          <cell r="CO929">
            <v>0</v>
          </cell>
          <cell r="CP929">
            <v>0</v>
          </cell>
          <cell r="CQ929">
            <v>0</v>
          </cell>
          <cell r="CR929">
            <v>0</v>
          </cell>
          <cell r="CS929">
            <v>0</v>
          </cell>
          <cell r="CT929">
            <v>0</v>
          </cell>
          <cell r="CU929">
            <v>0</v>
          </cell>
          <cell r="CV929">
            <v>0</v>
          </cell>
          <cell r="CW929">
            <v>0</v>
          </cell>
          <cell r="CX929">
            <v>0</v>
          </cell>
          <cell r="CY929">
            <v>0</v>
          </cell>
          <cell r="CZ929">
            <v>0</v>
          </cell>
          <cell r="DA929">
            <v>0</v>
          </cell>
          <cell r="DB929">
            <v>0</v>
          </cell>
          <cell r="DC929">
            <v>0</v>
          </cell>
          <cell r="DD929">
            <v>0</v>
          </cell>
          <cell r="DE929">
            <v>0</v>
          </cell>
          <cell r="DF929">
            <v>0</v>
          </cell>
          <cell r="DG929">
            <v>0</v>
          </cell>
          <cell r="DH929">
            <v>0</v>
          </cell>
          <cell r="DI929">
            <v>0</v>
          </cell>
          <cell r="DJ929">
            <v>0</v>
          </cell>
          <cell r="DK929">
            <v>0</v>
          </cell>
          <cell r="DL929">
            <v>0</v>
          </cell>
          <cell r="DM929">
            <v>0</v>
          </cell>
          <cell r="DN929">
            <v>0</v>
          </cell>
          <cell r="DO929">
            <v>0</v>
          </cell>
          <cell r="DP929">
            <v>0</v>
          </cell>
          <cell r="DQ929">
            <v>0</v>
          </cell>
          <cell r="DR929">
            <v>0</v>
          </cell>
          <cell r="DS929">
            <v>0</v>
          </cell>
          <cell r="DT929">
            <v>0</v>
          </cell>
          <cell r="DU929">
            <v>0</v>
          </cell>
          <cell r="DV929">
            <v>0</v>
          </cell>
          <cell r="DW929">
            <v>0</v>
          </cell>
          <cell r="DX929">
            <v>0</v>
          </cell>
          <cell r="DY929">
            <v>0</v>
          </cell>
          <cell r="DZ929">
            <v>0</v>
          </cell>
          <cell r="EA929">
            <v>0</v>
          </cell>
          <cell r="EB929">
            <v>0</v>
          </cell>
          <cell r="EC929">
            <v>0</v>
          </cell>
          <cell r="ED929">
            <v>0</v>
          </cell>
        </row>
        <row r="930"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0</v>
          </cell>
          <cell r="BD930">
            <v>0</v>
          </cell>
          <cell r="BE930">
            <v>0</v>
          </cell>
          <cell r="BF930">
            <v>0</v>
          </cell>
          <cell r="BG930">
            <v>0</v>
          </cell>
          <cell r="BH930">
            <v>0</v>
          </cell>
          <cell r="BI930">
            <v>0</v>
          </cell>
          <cell r="BJ930">
            <v>0</v>
          </cell>
          <cell r="BK930">
            <v>0</v>
          </cell>
          <cell r="BL930">
            <v>0</v>
          </cell>
          <cell r="BM930">
            <v>0</v>
          </cell>
          <cell r="BN930">
            <v>0</v>
          </cell>
          <cell r="BO930">
            <v>0</v>
          </cell>
          <cell r="BP930">
            <v>0</v>
          </cell>
          <cell r="BQ930">
            <v>0</v>
          </cell>
          <cell r="BR930">
            <v>0</v>
          </cell>
          <cell r="BS930">
            <v>0</v>
          </cell>
          <cell r="BT930">
            <v>0</v>
          </cell>
          <cell r="BU930">
            <v>0</v>
          </cell>
          <cell r="BV930">
            <v>0</v>
          </cell>
          <cell r="BW930">
            <v>0</v>
          </cell>
          <cell r="BX930">
            <v>0</v>
          </cell>
          <cell r="BY930">
            <v>0</v>
          </cell>
          <cell r="BZ930">
            <v>0</v>
          </cell>
          <cell r="CA930">
            <v>0</v>
          </cell>
          <cell r="CB930">
            <v>0</v>
          </cell>
          <cell r="CC930">
            <v>0</v>
          </cell>
          <cell r="CD930">
            <v>0</v>
          </cell>
          <cell r="CE930">
            <v>0</v>
          </cell>
          <cell r="CF930">
            <v>0</v>
          </cell>
          <cell r="CG930">
            <v>0</v>
          </cell>
          <cell r="CH930">
            <v>0</v>
          </cell>
          <cell r="CI930">
            <v>0</v>
          </cell>
          <cell r="CJ930">
            <v>0</v>
          </cell>
          <cell r="CK930">
            <v>0</v>
          </cell>
          <cell r="CL930">
            <v>0</v>
          </cell>
          <cell r="CM930">
            <v>0</v>
          </cell>
          <cell r="CN930">
            <v>0</v>
          </cell>
          <cell r="CO930">
            <v>0</v>
          </cell>
          <cell r="CP930">
            <v>0</v>
          </cell>
          <cell r="CQ930">
            <v>0</v>
          </cell>
          <cell r="CR930">
            <v>0</v>
          </cell>
          <cell r="CS930">
            <v>0</v>
          </cell>
          <cell r="CT930">
            <v>0</v>
          </cell>
          <cell r="CU930">
            <v>0</v>
          </cell>
          <cell r="CV930">
            <v>0</v>
          </cell>
          <cell r="CW930">
            <v>0</v>
          </cell>
          <cell r="CX930">
            <v>0</v>
          </cell>
          <cell r="CY930">
            <v>0</v>
          </cell>
          <cell r="CZ930">
            <v>0</v>
          </cell>
          <cell r="DA930">
            <v>0</v>
          </cell>
          <cell r="DB930">
            <v>0</v>
          </cell>
          <cell r="DC930">
            <v>0</v>
          </cell>
          <cell r="DD930">
            <v>0</v>
          </cell>
          <cell r="DE930">
            <v>0</v>
          </cell>
          <cell r="DF930">
            <v>0</v>
          </cell>
          <cell r="DG930">
            <v>0</v>
          </cell>
          <cell r="DH930">
            <v>0</v>
          </cell>
          <cell r="DI930">
            <v>0</v>
          </cell>
          <cell r="DJ930">
            <v>0</v>
          </cell>
          <cell r="DK930">
            <v>0</v>
          </cell>
          <cell r="DL930">
            <v>0</v>
          </cell>
          <cell r="DM930">
            <v>0</v>
          </cell>
          <cell r="DN930">
            <v>0</v>
          </cell>
          <cell r="DO930">
            <v>0</v>
          </cell>
          <cell r="DP930">
            <v>0</v>
          </cell>
          <cell r="DQ930">
            <v>0</v>
          </cell>
          <cell r="DR930">
            <v>0</v>
          </cell>
          <cell r="DS930">
            <v>0</v>
          </cell>
          <cell r="DT930">
            <v>0</v>
          </cell>
          <cell r="DU930">
            <v>0</v>
          </cell>
          <cell r="DV930">
            <v>0</v>
          </cell>
          <cell r="DW930">
            <v>0</v>
          </cell>
          <cell r="DX930">
            <v>0</v>
          </cell>
          <cell r="DY930">
            <v>0</v>
          </cell>
          <cell r="DZ930">
            <v>0</v>
          </cell>
          <cell r="EA930">
            <v>0</v>
          </cell>
          <cell r="EB930">
            <v>0</v>
          </cell>
          <cell r="EC930">
            <v>0</v>
          </cell>
          <cell r="ED930">
            <v>0</v>
          </cell>
        </row>
        <row r="933"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0</v>
          </cell>
          <cell r="BD933">
            <v>0</v>
          </cell>
          <cell r="BE933">
            <v>0</v>
          </cell>
          <cell r="BF933">
            <v>0</v>
          </cell>
          <cell r="BG933">
            <v>0</v>
          </cell>
          <cell r="BH933">
            <v>0</v>
          </cell>
          <cell r="BI933">
            <v>0</v>
          </cell>
          <cell r="BJ933">
            <v>0</v>
          </cell>
          <cell r="BK933">
            <v>0</v>
          </cell>
          <cell r="BL933">
            <v>0</v>
          </cell>
          <cell r="BM933">
            <v>0</v>
          </cell>
          <cell r="BN933">
            <v>0</v>
          </cell>
          <cell r="BO933">
            <v>0</v>
          </cell>
          <cell r="BP933">
            <v>0</v>
          </cell>
          <cell r="BQ933">
            <v>0</v>
          </cell>
          <cell r="BR933">
            <v>0</v>
          </cell>
          <cell r="BS933">
            <v>0</v>
          </cell>
          <cell r="BT933">
            <v>0</v>
          </cell>
          <cell r="BU933">
            <v>0</v>
          </cell>
          <cell r="BV933">
            <v>0</v>
          </cell>
          <cell r="BW933">
            <v>0</v>
          </cell>
          <cell r="BX933">
            <v>0</v>
          </cell>
          <cell r="BY933">
            <v>0</v>
          </cell>
          <cell r="BZ933">
            <v>0</v>
          </cell>
          <cell r="CA933">
            <v>0</v>
          </cell>
          <cell r="CB933">
            <v>0</v>
          </cell>
          <cell r="CC933">
            <v>0</v>
          </cell>
          <cell r="CD933">
            <v>0</v>
          </cell>
          <cell r="CE933">
            <v>0</v>
          </cell>
          <cell r="CF933">
            <v>0</v>
          </cell>
          <cell r="CG933">
            <v>0</v>
          </cell>
          <cell r="CH933">
            <v>0</v>
          </cell>
          <cell r="CI933">
            <v>0</v>
          </cell>
          <cell r="CJ933">
            <v>0</v>
          </cell>
          <cell r="CK933">
            <v>0</v>
          </cell>
          <cell r="CL933">
            <v>0</v>
          </cell>
          <cell r="CM933">
            <v>0</v>
          </cell>
          <cell r="CN933">
            <v>0</v>
          </cell>
          <cell r="CO933">
            <v>0</v>
          </cell>
          <cell r="CP933">
            <v>0</v>
          </cell>
          <cell r="CQ933">
            <v>0</v>
          </cell>
          <cell r="CR933">
            <v>0</v>
          </cell>
          <cell r="CS933">
            <v>0</v>
          </cell>
          <cell r="CT933">
            <v>0</v>
          </cell>
          <cell r="CU933">
            <v>0</v>
          </cell>
          <cell r="CV933">
            <v>0</v>
          </cell>
          <cell r="CW933">
            <v>0</v>
          </cell>
          <cell r="CX933">
            <v>0</v>
          </cell>
          <cell r="CY933">
            <v>0</v>
          </cell>
          <cell r="CZ933">
            <v>0</v>
          </cell>
          <cell r="DA933">
            <v>0</v>
          </cell>
          <cell r="DB933">
            <v>0</v>
          </cell>
          <cell r="DC933">
            <v>0</v>
          </cell>
          <cell r="DD933">
            <v>0</v>
          </cell>
          <cell r="DE933">
            <v>0</v>
          </cell>
          <cell r="DF933">
            <v>0</v>
          </cell>
          <cell r="DG933">
            <v>0</v>
          </cell>
          <cell r="DH933">
            <v>0</v>
          </cell>
          <cell r="DI933">
            <v>0</v>
          </cell>
          <cell r="DJ933">
            <v>0</v>
          </cell>
          <cell r="DK933">
            <v>0</v>
          </cell>
          <cell r="DL933">
            <v>0</v>
          </cell>
          <cell r="DM933">
            <v>0</v>
          </cell>
          <cell r="DN933">
            <v>0</v>
          </cell>
          <cell r="DO933">
            <v>0</v>
          </cell>
          <cell r="DP933">
            <v>0</v>
          </cell>
          <cell r="DQ933">
            <v>0</v>
          </cell>
          <cell r="DR933">
            <v>0</v>
          </cell>
          <cell r="DS933">
            <v>0</v>
          </cell>
          <cell r="DT933">
            <v>0</v>
          </cell>
          <cell r="DU933">
            <v>0</v>
          </cell>
          <cell r="DV933">
            <v>0</v>
          </cell>
          <cell r="DW933">
            <v>0</v>
          </cell>
          <cell r="DX933">
            <v>0</v>
          </cell>
          <cell r="DY933">
            <v>0</v>
          </cell>
          <cell r="DZ933">
            <v>0</v>
          </cell>
          <cell r="EA933">
            <v>0</v>
          </cell>
          <cell r="EB933">
            <v>0</v>
          </cell>
          <cell r="EC933">
            <v>0</v>
          </cell>
          <cell r="ED933">
            <v>0</v>
          </cell>
        </row>
        <row r="936"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  <cell r="BD936">
            <v>0</v>
          </cell>
          <cell r="BE936">
            <v>0</v>
          </cell>
          <cell r="BF936">
            <v>0</v>
          </cell>
          <cell r="BG936">
            <v>0</v>
          </cell>
          <cell r="BH936">
            <v>0</v>
          </cell>
          <cell r="BI936">
            <v>0</v>
          </cell>
          <cell r="BJ936">
            <v>0</v>
          </cell>
          <cell r="BK936">
            <v>0</v>
          </cell>
          <cell r="BL936">
            <v>0</v>
          </cell>
          <cell r="BM936">
            <v>0</v>
          </cell>
          <cell r="BN936">
            <v>0</v>
          </cell>
          <cell r="BO936">
            <v>0</v>
          </cell>
          <cell r="BP936">
            <v>0</v>
          </cell>
          <cell r="BQ936">
            <v>0</v>
          </cell>
          <cell r="BR936">
            <v>0</v>
          </cell>
          <cell r="BS936">
            <v>0</v>
          </cell>
          <cell r="BT936">
            <v>0</v>
          </cell>
          <cell r="BU936">
            <v>0</v>
          </cell>
          <cell r="BV936">
            <v>0</v>
          </cell>
          <cell r="BW936">
            <v>0</v>
          </cell>
          <cell r="BX936">
            <v>0</v>
          </cell>
          <cell r="BY936">
            <v>0</v>
          </cell>
          <cell r="BZ936">
            <v>0</v>
          </cell>
          <cell r="CA936">
            <v>0</v>
          </cell>
          <cell r="CB936">
            <v>0</v>
          </cell>
          <cell r="CC936">
            <v>0</v>
          </cell>
          <cell r="CD936">
            <v>0</v>
          </cell>
          <cell r="CE936">
            <v>0</v>
          </cell>
          <cell r="CF936">
            <v>0</v>
          </cell>
          <cell r="CG936">
            <v>0</v>
          </cell>
          <cell r="CH936">
            <v>0</v>
          </cell>
          <cell r="CI936">
            <v>0</v>
          </cell>
          <cell r="CJ936">
            <v>0</v>
          </cell>
          <cell r="CK936">
            <v>0</v>
          </cell>
          <cell r="CL936">
            <v>0</v>
          </cell>
          <cell r="CM936">
            <v>0</v>
          </cell>
          <cell r="CN936">
            <v>0</v>
          </cell>
          <cell r="CO936">
            <v>0</v>
          </cell>
          <cell r="CP936">
            <v>0</v>
          </cell>
          <cell r="CQ936">
            <v>0</v>
          </cell>
          <cell r="CR936">
            <v>0</v>
          </cell>
          <cell r="CS936">
            <v>0</v>
          </cell>
          <cell r="CT936">
            <v>0</v>
          </cell>
          <cell r="CU936">
            <v>0</v>
          </cell>
          <cell r="CV936">
            <v>0</v>
          </cell>
          <cell r="CW936">
            <v>0</v>
          </cell>
          <cell r="CX936">
            <v>0</v>
          </cell>
          <cell r="CY936">
            <v>0</v>
          </cell>
          <cell r="CZ936">
            <v>0</v>
          </cell>
          <cell r="DA936">
            <v>0</v>
          </cell>
          <cell r="DB936">
            <v>0</v>
          </cell>
          <cell r="DC936">
            <v>0</v>
          </cell>
          <cell r="DD936">
            <v>0</v>
          </cell>
          <cell r="DE936">
            <v>0</v>
          </cell>
          <cell r="DF936">
            <v>0</v>
          </cell>
          <cell r="DG936">
            <v>0</v>
          </cell>
          <cell r="DH936">
            <v>0</v>
          </cell>
          <cell r="DI936">
            <v>0</v>
          </cell>
          <cell r="DJ936">
            <v>0</v>
          </cell>
          <cell r="DK936">
            <v>0</v>
          </cell>
          <cell r="DL936">
            <v>0</v>
          </cell>
          <cell r="DM936">
            <v>0</v>
          </cell>
          <cell r="DN936">
            <v>0</v>
          </cell>
          <cell r="DO936">
            <v>0</v>
          </cell>
          <cell r="DP936">
            <v>0</v>
          </cell>
          <cell r="DQ936">
            <v>0</v>
          </cell>
          <cell r="DR936">
            <v>0</v>
          </cell>
          <cell r="DS936">
            <v>0</v>
          </cell>
          <cell r="DT936">
            <v>0</v>
          </cell>
          <cell r="DU936">
            <v>0</v>
          </cell>
          <cell r="DV936">
            <v>0</v>
          </cell>
          <cell r="DW936">
            <v>0</v>
          </cell>
          <cell r="DX936">
            <v>0</v>
          </cell>
          <cell r="DY936">
            <v>0</v>
          </cell>
          <cell r="DZ936">
            <v>0</v>
          </cell>
          <cell r="EA936">
            <v>0</v>
          </cell>
          <cell r="EB936">
            <v>0</v>
          </cell>
          <cell r="EC936">
            <v>0</v>
          </cell>
          <cell r="ED936">
            <v>0</v>
          </cell>
        </row>
        <row r="937"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0</v>
          </cell>
          <cell r="BD937">
            <v>0</v>
          </cell>
          <cell r="BE937">
            <v>0</v>
          </cell>
          <cell r="BF937">
            <v>0</v>
          </cell>
          <cell r="BG937">
            <v>0</v>
          </cell>
          <cell r="BH937">
            <v>0</v>
          </cell>
          <cell r="BI937">
            <v>0</v>
          </cell>
          <cell r="BJ937">
            <v>0</v>
          </cell>
          <cell r="BK937">
            <v>0</v>
          </cell>
          <cell r="BL937">
            <v>0</v>
          </cell>
          <cell r="BM937">
            <v>0</v>
          </cell>
          <cell r="BN937">
            <v>0</v>
          </cell>
          <cell r="BO937">
            <v>0</v>
          </cell>
          <cell r="BP937">
            <v>0</v>
          </cell>
          <cell r="BQ937">
            <v>0</v>
          </cell>
          <cell r="BR937">
            <v>0</v>
          </cell>
          <cell r="BS937">
            <v>0</v>
          </cell>
          <cell r="BT937">
            <v>0</v>
          </cell>
          <cell r="BU937">
            <v>0</v>
          </cell>
          <cell r="BV937">
            <v>0</v>
          </cell>
          <cell r="BW937">
            <v>0</v>
          </cell>
          <cell r="BX937">
            <v>0</v>
          </cell>
          <cell r="BY937">
            <v>0</v>
          </cell>
          <cell r="BZ937">
            <v>0</v>
          </cell>
          <cell r="CA937">
            <v>0</v>
          </cell>
          <cell r="CB937">
            <v>0</v>
          </cell>
          <cell r="CC937">
            <v>0</v>
          </cell>
          <cell r="CD937">
            <v>0</v>
          </cell>
          <cell r="CE937">
            <v>0</v>
          </cell>
          <cell r="CF937">
            <v>0</v>
          </cell>
          <cell r="CG937">
            <v>0</v>
          </cell>
          <cell r="CH937">
            <v>0</v>
          </cell>
          <cell r="CI937">
            <v>0</v>
          </cell>
          <cell r="CJ937">
            <v>0</v>
          </cell>
          <cell r="CK937">
            <v>0</v>
          </cell>
          <cell r="CL937">
            <v>0</v>
          </cell>
          <cell r="CM937">
            <v>0</v>
          </cell>
          <cell r="CN937">
            <v>0</v>
          </cell>
          <cell r="CO937">
            <v>0</v>
          </cell>
          <cell r="CP937">
            <v>0</v>
          </cell>
          <cell r="CQ937">
            <v>0</v>
          </cell>
          <cell r="CR937">
            <v>0</v>
          </cell>
          <cell r="CS937">
            <v>0</v>
          </cell>
          <cell r="CT937">
            <v>0</v>
          </cell>
          <cell r="CU937">
            <v>0</v>
          </cell>
          <cell r="CV937">
            <v>0</v>
          </cell>
          <cell r="CW937">
            <v>0</v>
          </cell>
          <cell r="CX937">
            <v>0</v>
          </cell>
          <cell r="CY937">
            <v>0</v>
          </cell>
          <cell r="CZ937">
            <v>0</v>
          </cell>
          <cell r="DA937">
            <v>0</v>
          </cell>
          <cell r="DB937">
            <v>0</v>
          </cell>
          <cell r="DC937">
            <v>0</v>
          </cell>
          <cell r="DD937">
            <v>0</v>
          </cell>
          <cell r="DE937">
            <v>0</v>
          </cell>
          <cell r="DF937">
            <v>0</v>
          </cell>
          <cell r="DG937">
            <v>0</v>
          </cell>
          <cell r="DH937">
            <v>0</v>
          </cell>
          <cell r="DI937">
            <v>0</v>
          </cell>
          <cell r="DJ937">
            <v>0</v>
          </cell>
          <cell r="DK937">
            <v>0</v>
          </cell>
          <cell r="DL937">
            <v>0</v>
          </cell>
          <cell r="DM937">
            <v>0</v>
          </cell>
          <cell r="DN937">
            <v>0</v>
          </cell>
          <cell r="DO937">
            <v>0</v>
          </cell>
          <cell r="DP937">
            <v>0</v>
          </cell>
          <cell r="DQ937">
            <v>0</v>
          </cell>
          <cell r="DR937">
            <v>0</v>
          </cell>
          <cell r="DS937">
            <v>0</v>
          </cell>
          <cell r="DT937">
            <v>0</v>
          </cell>
          <cell r="DU937">
            <v>0</v>
          </cell>
          <cell r="DV937">
            <v>0</v>
          </cell>
          <cell r="DW937">
            <v>0</v>
          </cell>
          <cell r="DX937">
            <v>0</v>
          </cell>
          <cell r="DY937">
            <v>0</v>
          </cell>
          <cell r="DZ937">
            <v>0</v>
          </cell>
          <cell r="EA937">
            <v>0</v>
          </cell>
          <cell r="EB937">
            <v>0</v>
          </cell>
          <cell r="EC937">
            <v>0</v>
          </cell>
          <cell r="ED937">
            <v>0</v>
          </cell>
        </row>
        <row r="940">
          <cell r="F940">
            <v>0</v>
          </cell>
          <cell r="G940">
            <v>0</v>
          </cell>
          <cell r="H940">
            <v>3.3173589999998967</v>
          </cell>
          <cell r="I940">
            <v>20.177368630999808</v>
          </cell>
          <cell r="J940">
            <v>0.12720500000000357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3.4583347000002505</v>
          </cell>
          <cell r="S940">
            <v>0</v>
          </cell>
          <cell r="T940">
            <v>0</v>
          </cell>
          <cell r="U940">
            <v>7.6397840000000201</v>
          </cell>
          <cell r="V940">
            <v>-4.3136056999999255</v>
          </cell>
          <cell r="W940">
            <v>0.13215639999999951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1.8288680000000568</v>
          </cell>
          <cell r="AF940">
            <v>0</v>
          </cell>
          <cell r="AG940">
            <v>0</v>
          </cell>
          <cell r="AH940">
            <v>-2.0196729999999548</v>
          </cell>
          <cell r="AI940">
            <v>3.8485409999999547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P940">
            <v>0</v>
          </cell>
          <cell r="AQ940">
            <v>0</v>
          </cell>
          <cell r="AR940">
            <v>8.3660083999999415</v>
          </cell>
          <cell r="AS940">
            <v>0</v>
          </cell>
          <cell r="AT940">
            <v>0</v>
          </cell>
          <cell r="AU940">
            <v>1.0578229999999849</v>
          </cell>
          <cell r="AV940">
            <v>7.3081853999999566</v>
          </cell>
          <cell r="AW940">
            <v>0</v>
          </cell>
          <cell r="AX940">
            <v>0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0</v>
          </cell>
          <cell r="BD940">
            <v>0</v>
          </cell>
          <cell r="BE940">
            <v>1.8128999999930784E-2</v>
          </cell>
          <cell r="BF940">
            <v>0</v>
          </cell>
          <cell r="BG940">
            <v>0</v>
          </cell>
          <cell r="BH940">
            <v>1.938160000000039</v>
          </cell>
          <cell r="BI940">
            <v>-1.9200310000000513</v>
          </cell>
          <cell r="BJ940">
            <v>0</v>
          </cell>
          <cell r="BK940">
            <v>0</v>
          </cell>
          <cell r="BL940">
            <v>0</v>
          </cell>
          <cell r="BM940">
            <v>0</v>
          </cell>
          <cell r="BN940">
            <v>0</v>
          </cell>
          <cell r="BO940">
            <v>0</v>
          </cell>
          <cell r="BP940">
            <v>0</v>
          </cell>
          <cell r="BQ940">
            <v>0</v>
          </cell>
          <cell r="BR940">
            <v>8.9823381999999583</v>
          </cell>
          <cell r="BS940">
            <v>0</v>
          </cell>
          <cell r="BT940">
            <v>0</v>
          </cell>
          <cell r="BU940">
            <v>1.8627089999999953</v>
          </cell>
          <cell r="BV940">
            <v>7.119629199999963</v>
          </cell>
          <cell r="BW940">
            <v>0</v>
          </cell>
          <cell r="BX940">
            <v>0</v>
          </cell>
          <cell r="BY940">
            <v>0</v>
          </cell>
          <cell r="BZ940">
            <v>0</v>
          </cell>
          <cell r="CA940">
            <v>0</v>
          </cell>
          <cell r="CB940">
            <v>0</v>
          </cell>
          <cell r="CC940">
            <v>0</v>
          </cell>
          <cell r="CD940">
            <v>0</v>
          </cell>
          <cell r="CE940">
            <v>9.8434105999999701</v>
          </cell>
          <cell r="CF940">
            <v>0</v>
          </cell>
          <cell r="CG940">
            <v>0</v>
          </cell>
          <cell r="CH940">
            <v>7.7613316000000054</v>
          </cell>
          <cell r="CI940">
            <v>2.0820790000000216</v>
          </cell>
          <cell r="CJ940">
            <v>0</v>
          </cell>
          <cell r="CK940">
            <v>0</v>
          </cell>
          <cell r="CL940">
            <v>0</v>
          </cell>
          <cell r="CM940">
            <v>0</v>
          </cell>
          <cell r="CN940">
            <v>0</v>
          </cell>
          <cell r="CO940">
            <v>0</v>
          </cell>
          <cell r="CP940">
            <v>0</v>
          </cell>
          <cell r="CQ940">
            <v>0</v>
          </cell>
          <cell r="CR940">
            <v>0</v>
          </cell>
          <cell r="CS940">
            <v>0</v>
          </cell>
          <cell r="CT940">
            <v>0</v>
          </cell>
          <cell r="CU940">
            <v>0</v>
          </cell>
          <cell r="CV940">
            <v>0</v>
          </cell>
          <cell r="CW940">
            <v>0</v>
          </cell>
          <cell r="CX940">
            <v>0</v>
          </cell>
          <cell r="CY940">
            <v>0</v>
          </cell>
          <cell r="CZ940">
            <v>0</v>
          </cell>
          <cell r="DA940">
            <v>0</v>
          </cell>
          <cell r="DB940">
            <v>0</v>
          </cell>
          <cell r="DC940">
            <v>0</v>
          </cell>
          <cell r="DD940">
            <v>0</v>
          </cell>
          <cell r="DE940">
            <v>0</v>
          </cell>
          <cell r="DF940">
            <v>0</v>
          </cell>
          <cell r="DG940">
            <v>0</v>
          </cell>
          <cell r="DH940">
            <v>0</v>
          </cell>
          <cell r="DI940">
            <v>0</v>
          </cell>
          <cell r="DJ940">
            <v>0</v>
          </cell>
          <cell r="DK940">
            <v>0</v>
          </cell>
          <cell r="DL940">
            <v>0</v>
          </cell>
          <cell r="DM940">
            <v>0</v>
          </cell>
          <cell r="DN940">
            <v>0</v>
          </cell>
          <cell r="DO940">
            <v>0</v>
          </cell>
          <cell r="DP940">
            <v>0</v>
          </cell>
          <cell r="DQ940">
            <v>0</v>
          </cell>
          <cell r="DR940">
            <v>0</v>
          </cell>
          <cell r="DS940">
            <v>0</v>
          </cell>
          <cell r="DT940">
            <v>0</v>
          </cell>
          <cell r="DU940">
            <v>0</v>
          </cell>
          <cell r="DV940">
            <v>0</v>
          </cell>
          <cell r="DW940">
            <v>0</v>
          </cell>
          <cell r="DX940">
            <v>0</v>
          </cell>
          <cell r="DY940">
            <v>0</v>
          </cell>
          <cell r="DZ940">
            <v>0</v>
          </cell>
          <cell r="EA940">
            <v>0</v>
          </cell>
          <cell r="EB940">
            <v>0</v>
          </cell>
          <cell r="EC940">
            <v>0</v>
          </cell>
          <cell r="ED940">
            <v>0</v>
          </cell>
        </row>
        <row r="941">
          <cell r="F941">
            <v>9.29673928409116E-2</v>
          </cell>
          <cell r="G941">
            <v>0</v>
          </cell>
          <cell r="H941">
            <v>0</v>
          </cell>
          <cell r="I941">
            <v>0</v>
          </cell>
          <cell r="J941">
            <v>2.5775676051015495E-2</v>
          </cell>
          <cell r="K941">
            <v>1.5953568906454052E-2</v>
          </cell>
          <cell r="L941">
            <v>1.9530562770569304E-2</v>
          </cell>
          <cell r="M941">
            <v>-7.334632337840219E-2</v>
          </cell>
          <cell r="N941">
            <v>1.0936398395283931E-2</v>
          </cell>
          <cell r="O941">
            <v>5.4874655076559975E-2</v>
          </cell>
          <cell r="P941">
            <v>0</v>
          </cell>
          <cell r="Q941">
            <v>1.0263797290004817E-2</v>
          </cell>
          <cell r="R941">
            <v>1.5282436470912507E-4</v>
          </cell>
          <cell r="S941">
            <v>3.1107541779007875E-2</v>
          </cell>
          <cell r="T941">
            <v>0.20277319111455583</v>
          </cell>
          <cell r="U941">
            <v>0</v>
          </cell>
          <cell r="V941">
            <v>0</v>
          </cell>
          <cell r="W941">
            <v>3.7778758456450845E-2</v>
          </cell>
          <cell r="X941">
            <v>-8.5285251106341775E-3</v>
          </cell>
          <cell r="Y941">
            <v>3.5364846525979488E-2</v>
          </cell>
          <cell r="Z941">
            <v>0.18671509870308967</v>
          </cell>
          <cell r="AA941">
            <v>3.1330658979442205E-2</v>
          </cell>
          <cell r="AB941">
            <v>0</v>
          </cell>
          <cell r="AC941">
            <v>0</v>
          </cell>
          <cell r="AD941">
            <v>2.4412817529789521E-2</v>
          </cell>
          <cell r="AE941">
            <v>0</v>
          </cell>
          <cell r="AF941">
            <v>4.6030439086990782E-2</v>
          </cell>
          <cell r="AG941">
            <v>5.8314743095309041E-3</v>
          </cell>
          <cell r="AH941">
            <v>0</v>
          </cell>
          <cell r="AI941">
            <v>0</v>
          </cell>
          <cell r="AJ941">
            <v>9.650494023072298E-2</v>
          </cell>
          <cell r="AK941">
            <v>1.2030251572134461</v>
          </cell>
          <cell r="AL941">
            <v>6.2535451775019624E-2</v>
          </cell>
          <cell r="AM941">
            <v>0.13533748110690169</v>
          </cell>
          <cell r="AN941">
            <v>2.8048580638341036E-2</v>
          </cell>
          <cell r="AO941">
            <v>0</v>
          </cell>
          <cell r="AP941">
            <v>0</v>
          </cell>
          <cell r="AQ941">
            <v>8.9027419095373261E-3</v>
          </cell>
          <cell r="AR941">
            <v>0</v>
          </cell>
          <cell r="AS941">
            <v>4.8581316451919321E-2</v>
          </cell>
          <cell r="AT941">
            <v>0</v>
          </cell>
          <cell r="AU941">
            <v>0</v>
          </cell>
          <cell r="AV941">
            <v>0</v>
          </cell>
          <cell r="AW941">
            <v>5.3004452273398783E-2</v>
          </cell>
          <cell r="AX941">
            <v>2.0268858470629425E-2</v>
          </cell>
          <cell r="AY941">
            <v>3.5782355887889139E-2</v>
          </cell>
          <cell r="AZ941">
            <v>8.2737068587036333E-2</v>
          </cell>
          <cell r="BA941">
            <v>9.6302041200445387E-2</v>
          </cell>
          <cell r="BB941">
            <v>3.728493163055191E-2</v>
          </cell>
          <cell r="BC941">
            <v>0</v>
          </cell>
          <cell r="BD941">
            <v>1.5780836682985466E-2</v>
          </cell>
          <cell r="BE941">
            <v>0</v>
          </cell>
          <cell r="BF941">
            <v>2.318918929397995E-2</v>
          </cell>
          <cell r="BG941">
            <v>1.8715962580927226E-2</v>
          </cell>
          <cell r="BH941">
            <v>0</v>
          </cell>
          <cell r="BI941">
            <v>0</v>
          </cell>
          <cell r="BJ941">
            <v>0.20149510129857617</v>
          </cell>
          <cell r="BK941">
            <v>6.4327616388723641E-2</v>
          </cell>
          <cell r="BL941">
            <v>-0.17279389368596298</v>
          </cell>
          <cell r="BM941">
            <v>0.13273397361361106</v>
          </cell>
          <cell r="BN941">
            <v>0.11042095651464479</v>
          </cell>
          <cell r="BO941">
            <v>4.6239470100513103E-2</v>
          </cell>
          <cell r="BP941">
            <v>0</v>
          </cell>
          <cell r="BQ941">
            <v>2.5622624416325124E-2</v>
          </cell>
          <cell r="BR941">
            <v>0</v>
          </cell>
          <cell r="BS941">
            <v>1.165838165101718E-2</v>
          </cell>
          <cell r="BT941">
            <v>5.3638273855405316E-3</v>
          </cell>
          <cell r="BU941">
            <v>0</v>
          </cell>
          <cell r="BV941">
            <v>0</v>
          </cell>
          <cell r="BW941">
            <v>0.10619120306403573</v>
          </cell>
          <cell r="BX941">
            <v>0.21645418603651478</v>
          </cell>
          <cell r="BY941">
            <v>3.0698617825194674E-2</v>
          </cell>
          <cell r="BZ941">
            <v>4.420549084940717E-2</v>
          </cell>
          <cell r="CA941">
            <v>0.17058693634589872</v>
          </cell>
          <cell r="CB941">
            <v>3.5836417760300776E-2</v>
          </cell>
          <cell r="CC941">
            <v>0</v>
          </cell>
          <cell r="CD941">
            <v>1.529775118268617E-2</v>
          </cell>
          <cell r="CE941">
            <v>0</v>
          </cell>
          <cell r="CF941">
            <v>2.5402828443247927E-2</v>
          </cell>
          <cell r="CG941">
            <v>2.5595679229844848E-2</v>
          </cell>
          <cell r="CH941">
            <v>0</v>
          </cell>
          <cell r="CI941">
            <v>0</v>
          </cell>
          <cell r="CJ941">
            <v>7.2794279361325209E-2</v>
          </cell>
          <cell r="CK941">
            <v>0.26694020398468155</v>
          </cell>
          <cell r="CL941">
            <v>4.2730050854544288E-2</v>
          </cell>
          <cell r="CM941">
            <v>8.9576406908435047E-2</v>
          </cell>
          <cell r="CN941">
            <v>7.8376364225519524E-2</v>
          </cell>
          <cell r="CO941">
            <v>8.9929960395750186E-2</v>
          </cell>
          <cell r="CP941">
            <v>0</v>
          </cell>
          <cell r="CQ941">
            <v>1.2785446085331387E-2</v>
          </cell>
          <cell r="CR941">
            <v>5.9733746553440881E-2</v>
          </cell>
          <cell r="CS941">
            <v>1.0002247877096693E-2</v>
          </cell>
          <cell r="CT941">
            <v>1.2916763909878171E-2</v>
          </cell>
          <cell r="CU941">
            <v>0</v>
          </cell>
          <cell r="CV941">
            <v>0</v>
          </cell>
          <cell r="CW941">
            <v>0.15940118024510497</v>
          </cell>
          <cell r="CX941">
            <v>3.3691110269671753E-2</v>
          </cell>
          <cell r="CY941">
            <v>6.8697172500989723E-2</v>
          </cell>
          <cell r="CZ941">
            <v>9.1653273863784079E-2</v>
          </cell>
          <cell r="DA941">
            <v>0.3291660881737215</v>
          </cell>
          <cell r="DB941">
            <v>-5.015487590746659E-3</v>
          </cell>
          <cell r="DC941">
            <v>0</v>
          </cell>
          <cell r="DD941">
            <v>1.629260939193955E-2</v>
          </cell>
          <cell r="DE941">
            <v>4.9000426956496312E-2</v>
          </cell>
          <cell r="DF941">
            <v>2.5423607788638947E-2</v>
          </cell>
          <cell r="DG941">
            <v>3.5312541727428481E-2</v>
          </cell>
          <cell r="DH941">
            <v>0</v>
          </cell>
          <cell r="DI941">
            <v>0</v>
          </cell>
          <cell r="DJ941">
            <v>4.4838201847110071E-2</v>
          </cell>
          <cell r="DK941">
            <v>7.8385546127393013E-2</v>
          </cell>
          <cell r="DL941">
            <v>2.0223773089696806E-2</v>
          </cell>
          <cell r="DM941">
            <v>0.17536263975777899</v>
          </cell>
          <cell r="DN941">
            <v>0.14440517477235915</v>
          </cell>
          <cell r="DO941">
            <v>-4.2052768629865511E-3</v>
          </cell>
          <cell r="DP941">
            <v>4.4784786008907673E-2</v>
          </cell>
          <cell r="DQ941">
            <v>2.3474129221632722E-2</v>
          </cell>
          <cell r="DR941">
            <v>0</v>
          </cell>
          <cell r="DS941">
            <v>0</v>
          </cell>
          <cell r="DT941">
            <v>0</v>
          </cell>
          <cell r="DU941">
            <v>0</v>
          </cell>
          <cell r="DV941">
            <v>0</v>
          </cell>
          <cell r="DW941">
            <v>0</v>
          </cell>
          <cell r="DX941">
            <v>0</v>
          </cell>
          <cell r="DY941">
            <v>0</v>
          </cell>
          <cell r="DZ941">
            <v>0</v>
          </cell>
          <cell r="EA941">
            <v>0</v>
          </cell>
          <cell r="EB941">
            <v>0</v>
          </cell>
          <cell r="EC941">
            <v>0</v>
          </cell>
          <cell r="ED941">
            <v>0</v>
          </cell>
        </row>
        <row r="942"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2.4960615396353774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0.33662556846527636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0.33662556846527636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T942">
            <v>0</v>
          </cell>
          <cell r="AU942">
            <v>0</v>
          </cell>
          <cell r="AV942">
            <v>0</v>
          </cell>
          <cell r="AW942">
            <v>0</v>
          </cell>
          <cell r="AX942">
            <v>0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0</v>
          </cell>
          <cell r="BD942">
            <v>0</v>
          </cell>
          <cell r="BE942">
            <v>0</v>
          </cell>
          <cell r="BF942">
            <v>0</v>
          </cell>
          <cell r="BG942">
            <v>0</v>
          </cell>
          <cell r="BH942">
            <v>0</v>
          </cell>
          <cell r="BI942">
            <v>0</v>
          </cell>
          <cell r="BJ942">
            <v>0</v>
          </cell>
          <cell r="BK942">
            <v>0</v>
          </cell>
          <cell r="BL942">
            <v>0</v>
          </cell>
          <cell r="BM942">
            <v>0</v>
          </cell>
          <cell r="BN942">
            <v>0</v>
          </cell>
          <cell r="BO942">
            <v>0</v>
          </cell>
          <cell r="BP942">
            <v>0</v>
          </cell>
          <cell r="BQ942">
            <v>0</v>
          </cell>
          <cell r="BR942">
            <v>0</v>
          </cell>
          <cell r="BS942">
            <v>0</v>
          </cell>
          <cell r="BT942">
            <v>0</v>
          </cell>
          <cell r="BU942">
            <v>0</v>
          </cell>
          <cell r="BV942">
            <v>0</v>
          </cell>
          <cell r="BW942">
            <v>0</v>
          </cell>
          <cell r="BX942">
            <v>0</v>
          </cell>
          <cell r="BY942">
            <v>0</v>
          </cell>
          <cell r="BZ942">
            <v>0</v>
          </cell>
          <cell r="CA942">
            <v>0</v>
          </cell>
          <cell r="CB942">
            <v>0</v>
          </cell>
          <cell r="CC942">
            <v>0</v>
          </cell>
          <cell r="CD942">
            <v>0</v>
          </cell>
          <cell r="CE942">
            <v>0</v>
          </cell>
          <cell r="CF942">
            <v>0</v>
          </cell>
          <cell r="CG942">
            <v>0</v>
          </cell>
          <cell r="CH942">
            <v>0</v>
          </cell>
          <cell r="CI942">
            <v>0</v>
          </cell>
          <cell r="CJ942">
            <v>0</v>
          </cell>
          <cell r="CK942">
            <v>0</v>
          </cell>
          <cell r="CL942">
            <v>0</v>
          </cell>
          <cell r="CM942">
            <v>0</v>
          </cell>
          <cell r="CN942">
            <v>0</v>
          </cell>
          <cell r="CO942">
            <v>0</v>
          </cell>
          <cell r="CP942">
            <v>0</v>
          </cell>
          <cell r="CQ942">
            <v>0</v>
          </cell>
          <cell r="CR942">
            <v>0</v>
          </cell>
          <cell r="CS942">
            <v>0</v>
          </cell>
          <cell r="CT942">
            <v>0</v>
          </cell>
          <cell r="CU942">
            <v>0</v>
          </cell>
          <cell r="CV942">
            <v>0</v>
          </cell>
          <cell r="CW942">
            <v>0</v>
          </cell>
          <cell r="CX942">
            <v>0</v>
          </cell>
          <cell r="CY942">
            <v>0</v>
          </cell>
          <cell r="CZ942">
            <v>0</v>
          </cell>
          <cell r="DA942">
            <v>0</v>
          </cell>
          <cell r="DB942">
            <v>0</v>
          </cell>
          <cell r="DC942">
            <v>0</v>
          </cell>
          <cell r="DD942">
            <v>0</v>
          </cell>
          <cell r="DE942">
            <v>0</v>
          </cell>
          <cell r="DF942">
            <v>0</v>
          </cell>
          <cell r="DG942">
            <v>0</v>
          </cell>
          <cell r="DH942">
            <v>0</v>
          </cell>
          <cell r="DI942">
            <v>0</v>
          </cell>
          <cell r="DJ942">
            <v>0</v>
          </cell>
          <cell r="DK942">
            <v>0</v>
          </cell>
          <cell r="DL942">
            <v>0</v>
          </cell>
          <cell r="DM942">
            <v>0</v>
          </cell>
          <cell r="DN942">
            <v>0</v>
          </cell>
          <cell r="DO942">
            <v>0</v>
          </cell>
          <cell r="DP942">
            <v>0</v>
          </cell>
          <cell r="DQ942">
            <v>0</v>
          </cell>
          <cell r="DR942">
            <v>0</v>
          </cell>
          <cell r="DS942">
            <v>0</v>
          </cell>
          <cell r="DT942">
            <v>0</v>
          </cell>
          <cell r="DU942">
            <v>0</v>
          </cell>
          <cell r="DV942">
            <v>0</v>
          </cell>
          <cell r="DW942">
            <v>0</v>
          </cell>
          <cell r="DX942">
            <v>0</v>
          </cell>
          <cell r="DY942">
            <v>0</v>
          </cell>
          <cell r="DZ942">
            <v>0</v>
          </cell>
          <cell r="EA942">
            <v>0</v>
          </cell>
          <cell r="EB942">
            <v>0</v>
          </cell>
          <cell r="EC942">
            <v>0</v>
          </cell>
          <cell r="ED942">
            <v>0</v>
          </cell>
        </row>
        <row r="944"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  <cell r="AX944">
            <v>0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0</v>
          </cell>
          <cell r="BD944">
            <v>0</v>
          </cell>
          <cell r="BE944">
            <v>0</v>
          </cell>
          <cell r="BF944">
            <v>0</v>
          </cell>
          <cell r="BG944">
            <v>0</v>
          </cell>
          <cell r="BH944">
            <v>0</v>
          </cell>
          <cell r="BI944">
            <v>0</v>
          </cell>
          <cell r="BJ944">
            <v>0</v>
          </cell>
          <cell r="BK944">
            <v>0</v>
          </cell>
          <cell r="BL944">
            <v>0</v>
          </cell>
          <cell r="BM944">
            <v>0</v>
          </cell>
          <cell r="BN944">
            <v>0</v>
          </cell>
          <cell r="BO944">
            <v>0</v>
          </cell>
          <cell r="BP944">
            <v>0</v>
          </cell>
          <cell r="BQ944">
            <v>0</v>
          </cell>
          <cell r="BR944">
            <v>0</v>
          </cell>
          <cell r="BS944">
            <v>0</v>
          </cell>
          <cell r="BT944">
            <v>0</v>
          </cell>
          <cell r="BU944">
            <v>0</v>
          </cell>
          <cell r="BV944">
            <v>0</v>
          </cell>
          <cell r="BW944">
            <v>0</v>
          </cell>
          <cell r="BX944">
            <v>0</v>
          </cell>
          <cell r="BY944">
            <v>0</v>
          </cell>
          <cell r="BZ944">
            <v>0</v>
          </cell>
          <cell r="CA944">
            <v>0</v>
          </cell>
          <cell r="CB944">
            <v>0</v>
          </cell>
          <cell r="CC944">
            <v>0</v>
          </cell>
          <cell r="CD944">
            <v>0</v>
          </cell>
          <cell r="CE944">
            <v>0</v>
          </cell>
          <cell r="CF944">
            <v>0</v>
          </cell>
          <cell r="CG944">
            <v>0</v>
          </cell>
          <cell r="CH944">
            <v>0</v>
          </cell>
          <cell r="CI944">
            <v>0</v>
          </cell>
          <cell r="CJ944">
            <v>0</v>
          </cell>
          <cell r="CK944">
            <v>0</v>
          </cell>
          <cell r="CL944">
            <v>0</v>
          </cell>
          <cell r="CM944">
            <v>0</v>
          </cell>
          <cell r="CN944">
            <v>0</v>
          </cell>
          <cell r="CO944">
            <v>0</v>
          </cell>
          <cell r="CP944">
            <v>0</v>
          </cell>
          <cell r="CQ944">
            <v>0</v>
          </cell>
          <cell r="CR944">
            <v>0</v>
          </cell>
          <cell r="CS944">
            <v>0</v>
          </cell>
          <cell r="CT944">
            <v>0</v>
          </cell>
          <cell r="CU944">
            <v>0</v>
          </cell>
          <cell r="CV944">
            <v>0</v>
          </cell>
          <cell r="CW944">
            <v>0</v>
          </cell>
          <cell r="CX944">
            <v>0</v>
          </cell>
          <cell r="CY944">
            <v>0</v>
          </cell>
          <cell r="CZ944">
            <v>0</v>
          </cell>
          <cell r="DA944">
            <v>0</v>
          </cell>
          <cell r="DB944">
            <v>0</v>
          </cell>
          <cell r="DC944">
            <v>0</v>
          </cell>
          <cell r="DD944">
            <v>0</v>
          </cell>
          <cell r="DE944">
            <v>0</v>
          </cell>
          <cell r="DF944">
            <v>0</v>
          </cell>
          <cell r="DG944">
            <v>0</v>
          </cell>
          <cell r="DH944">
            <v>0</v>
          </cell>
          <cell r="DI944">
            <v>0</v>
          </cell>
          <cell r="DJ944">
            <v>0</v>
          </cell>
          <cell r="DK944">
            <v>0</v>
          </cell>
          <cell r="DL944">
            <v>0</v>
          </cell>
          <cell r="DM944">
            <v>0</v>
          </cell>
          <cell r="DN944">
            <v>0</v>
          </cell>
          <cell r="DO944">
            <v>0</v>
          </cell>
          <cell r="DP944">
            <v>0</v>
          </cell>
          <cell r="DQ944">
            <v>0</v>
          </cell>
          <cell r="DR944">
            <v>0</v>
          </cell>
          <cell r="DS944">
            <v>0</v>
          </cell>
          <cell r="DT944">
            <v>0</v>
          </cell>
          <cell r="DU944">
            <v>0</v>
          </cell>
          <cell r="DV944">
            <v>0</v>
          </cell>
          <cell r="DW944">
            <v>0</v>
          </cell>
          <cell r="DX944">
            <v>0</v>
          </cell>
          <cell r="DY944">
            <v>0</v>
          </cell>
          <cell r="DZ944">
            <v>0</v>
          </cell>
          <cell r="EA944">
            <v>0</v>
          </cell>
          <cell r="EB944">
            <v>0</v>
          </cell>
          <cell r="EC944">
            <v>0</v>
          </cell>
          <cell r="ED944">
            <v>0</v>
          </cell>
        </row>
        <row r="945">
          <cell r="F945">
            <v>-8.6358213774673231E-4</v>
          </cell>
          <cell r="G945">
            <v>3.7481804978725108E-3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1.0264582837422154E-2</v>
          </cell>
          <cell r="M945">
            <v>1.7670548202914915E-3</v>
          </cell>
          <cell r="N945">
            <v>7.4320393253444195E-3</v>
          </cell>
          <cell r="O945">
            <v>-1.1191480093380335E-2</v>
          </cell>
          <cell r="P945">
            <v>-4.1125712009758786E-2</v>
          </cell>
          <cell r="Q945">
            <v>-1.6761494286434697E-3</v>
          </cell>
          <cell r="R945">
            <v>-2.0765955241515144E-3</v>
          </cell>
          <cell r="S945">
            <v>-4.7956165053406608E-3</v>
          </cell>
          <cell r="T945">
            <v>-2.5602480242056913E-2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-6.2691347078782655E-3</v>
          </cell>
          <cell r="Z945">
            <v>2.0882561386059706E-4</v>
          </cell>
          <cell r="AA945">
            <v>1.2559987568479869E-2</v>
          </cell>
          <cell r="AB945">
            <v>1.4095347262710334E-3</v>
          </cell>
          <cell r="AC945">
            <v>-1.1864082436758849E-3</v>
          </cell>
          <cell r="AD945">
            <v>-1.2438544994779477E-3</v>
          </cell>
          <cell r="AE945">
            <v>4.4790848496312208E-3</v>
          </cell>
          <cell r="AF945">
            <v>7.8673764579590966E-3</v>
          </cell>
          <cell r="AG945">
            <v>7.4406667178550379E-4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-8.9343450826682158E-3</v>
          </cell>
          <cell r="AM945">
            <v>1.852143654825511E-2</v>
          </cell>
          <cell r="AN945">
            <v>1.6705472527718257E-2</v>
          </cell>
          <cell r="AO945">
            <v>9.0155817731947252E-3</v>
          </cell>
          <cell r="AP945">
            <v>1.5702259864990964E-2</v>
          </cell>
          <cell r="AQ945">
            <v>-5.8728305656465807E-3</v>
          </cell>
          <cell r="AR945">
            <v>0</v>
          </cell>
          <cell r="AS945">
            <v>1.833467536265232E-2</v>
          </cell>
          <cell r="AT945">
            <v>3.2740459857549808E-2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AY945">
            <v>1.0363794920067448E-3</v>
          </cell>
          <cell r="AZ945">
            <v>6.6109070268467462E-3</v>
          </cell>
          <cell r="BA945">
            <v>7.898427215565107E-3</v>
          </cell>
          <cell r="BB945">
            <v>1.7514864850511458E-2</v>
          </cell>
          <cell r="BC945">
            <v>2.5580455325169282E-3</v>
          </cell>
          <cell r="BD945">
            <v>-3.8378325558525717E-3</v>
          </cell>
          <cell r="BE945">
            <v>-2.3590706725329369E-4</v>
          </cell>
          <cell r="BF945">
            <v>3.1242976698351299E-3</v>
          </cell>
          <cell r="BG945">
            <v>6.49817545032505E-3</v>
          </cell>
          <cell r="BH945">
            <v>0</v>
          </cell>
          <cell r="BI945">
            <v>0</v>
          </cell>
          <cell r="BJ945">
            <v>0</v>
          </cell>
          <cell r="BK945">
            <v>0</v>
          </cell>
          <cell r="BL945">
            <v>1.6711071198898253E-3</v>
          </cell>
          <cell r="BM945">
            <v>-1.9476548900641433E-2</v>
          </cell>
          <cell r="BN945">
            <v>8.8933531095278795E-3</v>
          </cell>
          <cell r="BO945">
            <v>8.0718052625528003E-3</v>
          </cell>
          <cell r="BP945">
            <v>-1.0795198208576551E-2</v>
          </cell>
          <cell r="BQ945">
            <v>-8.1787630995933114E-4</v>
          </cell>
          <cell r="BR945">
            <v>7.7504128555005991E-4</v>
          </cell>
          <cell r="BS945">
            <v>8.8254204352082866E-3</v>
          </cell>
          <cell r="BT945">
            <v>1.3700654179721994E-2</v>
          </cell>
          <cell r="BU945">
            <v>0</v>
          </cell>
          <cell r="BV945">
            <v>0</v>
          </cell>
          <cell r="BW945">
            <v>0</v>
          </cell>
          <cell r="BX945">
            <v>0</v>
          </cell>
          <cell r="BY945">
            <v>-2.6007827613199197E-3</v>
          </cell>
          <cell r="BZ945">
            <v>-2.2354399728996555E-2</v>
          </cell>
          <cell r="CA945">
            <v>7.6774933370060694E-3</v>
          </cell>
          <cell r="CB945">
            <v>-1.7168810632881559E-3</v>
          </cell>
          <cell r="CC945">
            <v>3.047225186762148E-3</v>
          </cell>
          <cell r="CD945">
            <v>2.7217658414997459E-3</v>
          </cell>
          <cell r="CE945">
            <v>6.3532177975567095E-3</v>
          </cell>
          <cell r="CF945">
            <v>3.852519500829743E-2</v>
          </cell>
          <cell r="CG945">
            <v>1.8578943692936889E-2</v>
          </cell>
          <cell r="CH945">
            <v>0</v>
          </cell>
          <cell r="CI945">
            <v>0</v>
          </cell>
          <cell r="CJ945">
            <v>0</v>
          </cell>
          <cell r="CK945">
            <v>0</v>
          </cell>
          <cell r="CL945">
            <v>2.1997902086141607E-3</v>
          </cell>
          <cell r="CM945">
            <v>-8.5172225612382135E-3</v>
          </cell>
          <cell r="CN945">
            <v>-9.2476263656280366E-3</v>
          </cell>
          <cell r="CO945">
            <v>1.2347967183863773E-2</v>
          </cell>
          <cell r="CP945">
            <v>1.4604419442392214E-3</v>
          </cell>
          <cell r="CQ945">
            <v>2.0891124459595289E-2</v>
          </cell>
          <cell r="CR945">
            <v>1.9467640673269671E-3</v>
          </cell>
          <cell r="CS945">
            <v>4.961951200144199E-3</v>
          </cell>
          <cell r="CT945">
            <v>1.0445233812276911E-2</v>
          </cell>
          <cell r="CU945">
            <v>0</v>
          </cell>
          <cell r="CV945">
            <v>0</v>
          </cell>
          <cell r="CW945">
            <v>0</v>
          </cell>
          <cell r="CX945">
            <v>0</v>
          </cell>
          <cell r="CY945">
            <v>3.9643548436387732E-3</v>
          </cell>
          <cell r="CZ945">
            <v>-1.0318290810801045E-2</v>
          </cell>
          <cell r="DA945">
            <v>9.7031355096319771E-3</v>
          </cell>
          <cell r="DB945">
            <v>3.0991485164264532E-3</v>
          </cell>
          <cell r="DC945">
            <v>-9.867215464346657E-3</v>
          </cell>
          <cell r="DD945">
            <v>1.1372851200945888E-2</v>
          </cell>
          <cell r="DE945">
            <v>3.6706767873226909E-3</v>
          </cell>
          <cell r="DF945">
            <v>5.7041586093404817E-3</v>
          </cell>
          <cell r="DG945">
            <v>2.6612456207644186E-3</v>
          </cell>
          <cell r="DH945">
            <v>9.0511081417368189E-3</v>
          </cell>
          <cell r="DI945">
            <v>-6.2662272303484201E-3</v>
          </cell>
          <cell r="DJ945">
            <v>6.1442137139486874E-3</v>
          </cell>
          <cell r="DK945">
            <v>7.8064623380491582E-3</v>
          </cell>
          <cell r="DL945">
            <v>4.6213557978163067E-3</v>
          </cell>
          <cell r="DM945">
            <v>1.35289546686721E-2</v>
          </cell>
          <cell r="DN945">
            <v>1.6033102640733432E-3</v>
          </cell>
          <cell r="DO945">
            <v>2.9030043371918168E-3</v>
          </cell>
          <cell r="DP945">
            <v>5.6982220610493073E-3</v>
          </cell>
          <cell r="DQ945">
            <v>-9.4076868744181752E-3</v>
          </cell>
          <cell r="DR945">
            <v>0</v>
          </cell>
          <cell r="DS945">
            <v>0</v>
          </cell>
          <cell r="DT945">
            <v>0</v>
          </cell>
          <cell r="DU945">
            <v>0</v>
          </cell>
          <cell r="DV945">
            <v>0</v>
          </cell>
          <cell r="DW945">
            <v>0</v>
          </cell>
          <cell r="DX945">
            <v>0</v>
          </cell>
          <cell r="DY945">
            <v>0</v>
          </cell>
          <cell r="DZ945">
            <v>0</v>
          </cell>
          <cell r="EA945">
            <v>0</v>
          </cell>
          <cell r="EB945">
            <v>0</v>
          </cell>
          <cell r="EC945">
            <v>0</v>
          </cell>
          <cell r="ED945">
            <v>0</v>
          </cell>
        </row>
        <row r="946"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0</v>
          </cell>
          <cell r="BD946">
            <v>0</v>
          </cell>
          <cell r="BE946">
            <v>0</v>
          </cell>
          <cell r="BF946">
            <v>0</v>
          </cell>
          <cell r="BG946">
            <v>0</v>
          </cell>
          <cell r="BH946">
            <v>0</v>
          </cell>
          <cell r="BI946">
            <v>0</v>
          </cell>
          <cell r="BJ946">
            <v>0</v>
          </cell>
          <cell r="BK946">
            <v>0</v>
          </cell>
          <cell r="BL946">
            <v>0</v>
          </cell>
          <cell r="BM946">
            <v>0</v>
          </cell>
          <cell r="BN946">
            <v>0</v>
          </cell>
          <cell r="BO946">
            <v>0</v>
          </cell>
          <cell r="BP946">
            <v>0</v>
          </cell>
          <cell r="BQ946">
            <v>0</v>
          </cell>
          <cell r="BR946">
            <v>0</v>
          </cell>
          <cell r="BS946">
            <v>0</v>
          </cell>
          <cell r="BT946">
            <v>0</v>
          </cell>
          <cell r="BU946">
            <v>0</v>
          </cell>
          <cell r="BV946">
            <v>0</v>
          </cell>
          <cell r="BW946">
            <v>0</v>
          </cell>
          <cell r="BX946">
            <v>0</v>
          </cell>
          <cell r="BY946">
            <v>0</v>
          </cell>
          <cell r="BZ946">
            <v>0</v>
          </cell>
          <cell r="CA946">
            <v>0</v>
          </cell>
          <cell r="CB946">
            <v>0</v>
          </cell>
          <cell r="CC946">
            <v>0</v>
          </cell>
          <cell r="CD946">
            <v>0</v>
          </cell>
          <cell r="CE946">
            <v>0</v>
          </cell>
          <cell r="CF946">
            <v>0</v>
          </cell>
          <cell r="CG946">
            <v>0</v>
          </cell>
          <cell r="CH946">
            <v>0</v>
          </cell>
          <cell r="CI946">
            <v>0</v>
          </cell>
          <cell r="CJ946">
            <v>0</v>
          </cell>
          <cell r="CK946">
            <v>0</v>
          </cell>
          <cell r="CL946">
            <v>0</v>
          </cell>
          <cell r="CM946">
            <v>0</v>
          </cell>
          <cell r="CN946">
            <v>0</v>
          </cell>
          <cell r="CO946">
            <v>0</v>
          </cell>
          <cell r="CP946">
            <v>0</v>
          </cell>
          <cell r="CQ946">
            <v>0</v>
          </cell>
          <cell r="CR946">
            <v>0</v>
          </cell>
          <cell r="CS946">
            <v>0</v>
          </cell>
          <cell r="CT946">
            <v>0</v>
          </cell>
          <cell r="CU946">
            <v>0</v>
          </cell>
          <cell r="CV946">
            <v>0</v>
          </cell>
          <cell r="CW946">
            <v>0</v>
          </cell>
          <cell r="CX946">
            <v>0</v>
          </cell>
          <cell r="CY946">
            <v>0</v>
          </cell>
          <cell r="CZ946">
            <v>0</v>
          </cell>
          <cell r="DA946">
            <v>0</v>
          </cell>
          <cell r="DB946">
            <v>0</v>
          </cell>
          <cell r="DC946">
            <v>0</v>
          </cell>
          <cell r="DD946">
            <v>0</v>
          </cell>
          <cell r="DE946">
            <v>0</v>
          </cell>
          <cell r="DF946">
            <v>0</v>
          </cell>
          <cell r="DG946">
            <v>0</v>
          </cell>
          <cell r="DH946">
            <v>0</v>
          </cell>
          <cell r="DI946">
            <v>0</v>
          </cell>
          <cell r="DJ946">
            <v>0</v>
          </cell>
          <cell r="DK946">
            <v>0</v>
          </cell>
          <cell r="DL946">
            <v>0</v>
          </cell>
          <cell r="DM946">
            <v>0</v>
          </cell>
          <cell r="DN946">
            <v>0</v>
          </cell>
          <cell r="DO946">
            <v>0</v>
          </cell>
          <cell r="DP946">
            <v>0</v>
          </cell>
          <cell r="DQ946">
            <v>0</v>
          </cell>
          <cell r="DR946">
            <v>0</v>
          </cell>
          <cell r="DS946">
            <v>0</v>
          </cell>
          <cell r="DT946">
            <v>0</v>
          </cell>
          <cell r="DU946">
            <v>0</v>
          </cell>
          <cell r="DV946">
            <v>0</v>
          </cell>
          <cell r="DW946">
            <v>0</v>
          </cell>
          <cell r="DX946">
            <v>0</v>
          </cell>
          <cell r="DY946">
            <v>0</v>
          </cell>
          <cell r="DZ946">
            <v>0</v>
          </cell>
          <cell r="EA946">
            <v>0</v>
          </cell>
          <cell r="EB946">
            <v>0</v>
          </cell>
          <cell r="EC946">
            <v>0</v>
          </cell>
          <cell r="ED946">
            <v>0</v>
          </cell>
        </row>
        <row r="947"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2.4960615396353774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0.33662556846527636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0.33662556846527636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K947">
            <v>0</v>
          </cell>
          <cell r="BL947">
            <v>0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>
            <v>0</v>
          </cell>
          <cell r="BR947">
            <v>0</v>
          </cell>
          <cell r="BS947">
            <v>0</v>
          </cell>
          <cell r="BT947">
            <v>0</v>
          </cell>
          <cell r="BU947">
            <v>0</v>
          </cell>
          <cell r="BV947">
            <v>0</v>
          </cell>
          <cell r="BW947">
            <v>0</v>
          </cell>
          <cell r="BX947">
            <v>0</v>
          </cell>
          <cell r="BY947">
            <v>0</v>
          </cell>
          <cell r="BZ947">
            <v>0</v>
          </cell>
          <cell r="CA947">
            <v>0</v>
          </cell>
          <cell r="CB947">
            <v>0</v>
          </cell>
          <cell r="CC947">
            <v>0</v>
          </cell>
          <cell r="CD947">
            <v>0</v>
          </cell>
          <cell r="CE947">
            <v>0</v>
          </cell>
          <cell r="CF947">
            <v>0</v>
          </cell>
          <cell r="CG947">
            <v>0</v>
          </cell>
          <cell r="CH947">
            <v>0</v>
          </cell>
          <cell r="CI947">
            <v>0</v>
          </cell>
          <cell r="CJ947">
            <v>0</v>
          </cell>
          <cell r="CK947">
            <v>0</v>
          </cell>
          <cell r="CL947">
            <v>0</v>
          </cell>
          <cell r="CM947">
            <v>0</v>
          </cell>
          <cell r="CN947">
            <v>0</v>
          </cell>
          <cell r="CO947">
            <v>0</v>
          </cell>
          <cell r="CP947">
            <v>0</v>
          </cell>
          <cell r="CQ947">
            <v>0</v>
          </cell>
          <cell r="CR947">
            <v>0</v>
          </cell>
          <cell r="CS947">
            <v>0</v>
          </cell>
          <cell r="CT947">
            <v>0</v>
          </cell>
          <cell r="CU947">
            <v>0</v>
          </cell>
          <cell r="CV947">
            <v>0</v>
          </cell>
          <cell r="CW947">
            <v>0</v>
          </cell>
          <cell r="CX947">
            <v>0</v>
          </cell>
          <cell r="CY947">
            <v>0</v>
          </cell>
          <cell r="CZ947">
            <v>0</v>
          </cell>
          <cell r="DA947">
            <v>0</v>
          </cell>
          <cell r="DB947">
            <v>0</v>
          </cell>
          <cell r="DC947">
            <v>0</v>
          </cell>
          <cell r="DD947">
            <v>0</v>
          </cell>
          <cell r="DE947">
            <v>0</v>
          </cell>
          <cell r="DF947">
            <v>0</v>
          </cell>
          <cell r="DG947">
            <v>0</v>
          </cell>
          <cell r="DH947">
            <v>0</v>
          </cell>
          <cell r="DI947">
            <v>0</v>
          </cell>
          <cell r="DJ947">
            <v>0</v>
          </cell>
          <cell r="DK947">
            <v>0</v>
          </cell>
          <cell r="DL947">
            <v>0</v>
          </cell>
          <cell r="DM947">
            <v>0</v>
          </cell>
          <cell r="DN947">
            <v>0</v>
          </cell>
          <cell r="DO947">
            <v>0</v>
          </cell>
          <cell r="DP947">
            <v>0</v>
          </cell>
          <cell r="DQ947">
            <v>0</v>
          </cell>
          <cell r="DR947">
            <v>0</v>
          </cell>
          <cell r="DS947">
            <v>0</v>
          </cell>
          <cell r="DT947">
            <v>0</v>
          </cell>
          <cell r="DU947">
            <v>0</v>
          </cell>
          <cell r="DV947">
            <v>0</v>
          </cell>
          <cell r="DW947">
            <v>0</v>
          </cell>
          <cell r="DX947">
            <v>0</v>
          </cell>
          <cell r="DY947">
            <v>0</v>
          </cell>
          <cell r="DZ947">
            <v>0</v>
          </cell>
          <cell r="EA947">
            <v>0</v>
          </cell>
          <cell r="EB947">
            <v>0</v>
          </cell>
          <cell r="EC947">
            <v>0</v>
          </cell>
          <cell r="ED947">
            <v>0</v>
          </cell>
        </row>
        <row r="951"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0</v>
          </cell>
          <cell r="AX951">
            <v>0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0</v>
          </cell>
          <cell r="BD951">
            <v>0</v>
          </cell>
          <cell r="BE951">
            <v>0</v>
          </cell>
          <cell r="BF951">
            <v>0</v>
          </cell>
          <cell r="BG951">
            <v>0</v>
          </cell>
          <cell r="BH951">
            <v>0</v>
          </cell>
          <cell r="BI951">
            <v>0</v>
          </cell>
          <cell r="BJ951">
            <v>0</v>
          </cell>
          <cell r="BK951">
            <v>0</v>
          </cell>
          <cell r="BL951">
            <v>0</v>
          </cell>
          <cell r="BM951">
            <v>0</v>
          </cell>
          <cell r="BN951">
            <v>0</v>
          </cell>
          <cell r="BO951">
            <v>0</v>
          </cell>
          <cell r="BP951">
            <v>0</v>
          </cell>
          <cell r="BQ951">
            <v>0</v>
          </cell>
          <cell r="BR951">
            <v>0</v>
          </cell>
          <cell r="BS951">
            <v>0</v>
          </cell>
          <cell r="BT951">
            <v>0</v>
          </cell>
          <cell r="BU951">
            <v>0</v>
          </cell>
          <cell r="BV951">
            <v>0</v>
          </cell>
          <cell r="BW951">
            <v>0</v>
          </cell>
          <cell r="BX951">
            <v>0</v>
          </cell>
          <cell r="BY951">
            <v>0</v>
          </cell>
          <cell r="BZ951">
            <v>0</v>
          </cell>
          <cell r="CA951">
            <v>0</v>
          </cell>
          <cell r="CB951">
            <v>0</v>
          </cell>
          <cell r="CC951">
            <v>0</v>
          </cell>
          <cell r="CD951">
            <v>0</v>
          </cell>
          <cell r="CE951">
            <v>0</v>
          </cell>
          <cell r="CF951">
            <v>0</v>
          </cell>
          <cell r="CG951">
            <v>0</v>
          </cell>
          <cell r="CH951">
            <v>0</v>
          </cell>
          <cell r="CI951">
            <v>0</v>
          </cell>
          <cell r="CJ951">
            <v>0</v>
          </cell>
          <cell r="CK951">
            <v>0</v>
          </cell>
          <cell r="CL951">
            <v>0</v>
          </cell>
          <cell r="CM951">
            <v>0</v>
          </cell>
          <cell r="CN951">
            <v>0</v>
          </cell>
          <cell r="CO951">
            <v>0</v>
          </cell>
          <cell r="CP951">
            <v>0</v>
          </cell>
          <cell r="CQ951">
            <v>0</v>
          </cell>
          <cell r="CR951">
            <v>0</v>
          </cell>
          <cell r="CS951">
            <v>0</v>
          </cell>
          <cell r="CT951">
            <v>0</v>
          </cell>
          <cell r="CU951">
            <v>0</v>
          </cell>
          <cell r="CV951">
            <v>0</v>
          </cell>
          <cell r="CW951">
            <v>0</v>
          </cell>
          <cell r="CX951">
            <v>0</v>
          </cell>
          <cell r="CY951">
            <v>0</v>
          </cell>
          <cell r="CZ951">
            <v>0</v>
          </cell>
          <cell r="DA951">
            <v>0</v>
          </cell>
          <cell r="DB951">
            <v>0</v>
          </cell>
          <cell r="DC951">
            <v>0</v>
          </cell>
          <cell r="DD951">
            <v>0</v>
          </cell>
          <cell r="DE951">
            <v>0</v>
          </cell>
          <cell r="DF951">
            <v>0</v>
          </cell>
          <cell r="DG951">
            <v>0</v>
          </cell>
          <cell r="DH951">
            <v>0</v>
          </cell>
          <cell r="DI951">
            <v>0</v>
          </cell>
          <cell r="DJ951">
            <v>0</v>
          </cell>
          <cell r="DK951">
            <v>0</v>
          </cell>
          <cell r="DL951">
            <v>0</v>
          </cell>
          <cell r="DM951">
            <v>0</v>
          </cell>
          <cell r="DN951">
            <v>0</v>
          </cell>
          <cell r="DO951">
            <v>0</v>
          </cell>
          <cell r="DP951">
            <v>0</v>
          </cell>
          <cell r="DQ951">
            <v>0</v>
          </cell>
          <cell r="DR951">
            <v>0</v>
          </cell>
          <cell r="DS951">
            <v>0</v>
          </cell>
          <cell r="DT951">
            <v>0</v>
          </cell>
          <cell r="DU951">
            <v>0</v>
          </cell>
          <cell r="DV951">
            <v>0</v>
          </cell>
          <cell r="DW951">
            <v>0</v>
          </cell>
          <cell r="DX951">
            <v>0</v>
          </cell>
          <cell r="DY951">
            <v>0</v>
          </cell>
          <cell r="DZ951">
            <v>0</v>
          </cell>
          <cell r="EA951">
            <v>0</v>
          </cell>
          <cell r="EB951">
            <v>0</v>
          </cell>
          <cell r="EC951">
            <v>0</v>
          </cell>
          <cell r="ED951">
            <v>0</v>
          </cell>
        </row>
        <row r="952"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0</v>
          </cell>
          <cell r="AX952">
            <v>0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0</v>
          </cell>
          <cell r="BD952">
            <v>0</v>
          </cell>
          <cell r="BE952">
            <v>0</v>
          </cell>
          <cell r="BF952">
            <v>0</v>
          </cell>
          <cell r="BG952">
            <v>0</v>
          </cell>
          <cell r="BH952">
            <v>0</v>
          </cell>
          <cell r="BI952">
            <v>0</v>
          </cell>
          <cell r="BJ952">
            <v>0</v>
          </cell>
          <cell r="BK952">
            <v>0</v>
          </cell>
          <cell r="BL952">
            <v>0</v>
          </cell>
          <cell r="BM952">
            <v>0</v>
          </cell>
          <cell r="BN952">
            <v>0</v>
          </cell>
          <cell r="BO952">
            <v>0</v>
          </cell>
          <cell r="BP952">
            <v>0</v>
          </cell>
          <cell r="BQ952">
            <v>0</v>
          </cell>
          <cell r="BR952">
            <v>0</v>
          </cell>
          <cell r="BS952">
            <v>0</v>
          </cell>
          <cell r="BT952">
            <v>0</v>
          </cell>
          <cell r="BU952">
            <v>0</v>
          </cell>
          <cell r="BV952">
            <v>0</v>
          </cell>
          <cell r="BW952">
            <v>0</v>
          </cell>
          <cell r="BX952">
            <v>0</v>
          </cell>
          <cell r="BY952">
            <v>0</v>
          </cell>
          <cell r="BZ952">
            <v>0</v>
          </cell>
          <cell r="CA952">
            <v>0</v>
          </cell>
          <cell r="CB952">
            <v>0</v>
          </cell>
          <cell r="CC952">
            <v>0</v>
          </cell>
          <cell r="CD952">
            <v>0</v>
          </cell>
          <cell r="CE952">
            <v>0</v>
          </cell>
          <cell r="CF952">
            <v>0</v>
          </cell>
          <cell r="CG952">
            <v>0</v>
          </cell>
          <cell r="CH952">
            <v>0</v>
          </cell>
          <cell r="CI952">
            <v>0</v>
          </cell>
          <cell r="CJ952">
            <v>0</v>
          </cell>
          <cell r="CK952">
            <v>0</v>
          </cell>
          <cell r="CL952">
            <v>0</v>
          </cell>
          <cell r="CM952">
            <v>0</v>
          </cell>
          <cell r="CN952">
            <v>0</v>
          </cell>
          <cell r="CO952">
            <v>0</v>
          </cell>
          <cell r="CP952">
            <v>0</v>
          </cell>
          <cell r="CQ952">
            <v>0</v>
          </cell>
          <cell r="CR952">
            <v>0</v>
          </cell>
          <cell r="CS952">
            <v>0</v>
          </cell>
          <cell r="CT952">
            <v>0</v>
          </cell>
          <cell r="CU952">
            <v>0</v>
          </cell>
          <cell r="CV952">
            <v>0</v>
          </cell>
          <cell r="CW952">
            <v>0</v>
          </cell>
          <cell r="CX952">
            <v>0</v>
          </cell>
          <cell r="CY952">
            <v>0</v>
          </cell>
          <cell r="CZ952">
            <v>0</v>
          </cell>
          <cell r="DA952">
            <v>0</v>
          </cell>
          <cell r="DB952">
            <v>0</v>
          </cell>
          <cell r="DC952">
            <v>0</v>
          </cell>
          <cell r="DD952">
            <v>0</v>
          </cell>
          <cell r="DE952">
            <v>0</v>
          </cell>
          <cell r="DF952">
            <v>0</v>
          </cell>
          <cell r="DG952">
            <v>0</v>
          </cell>
          <cell r="DH952">
            <v>0</v>
          </cell>
          <cell r="DI952">
            <v>0</v>
          </cell>
          <cell r="DJ952">
            <v>0</v>
          </cell>
          <cell r="DK952">
            <v>0</v>
          </cell>
          <cell r="DL952">
            <v>0</v>
          </cell>
          <cell r="DM952">
            <v>0</v>
          </cell>
          <cell r="DN952">
            <v>0</v>
          </cell>
          <cell r="DO952">
            <v>0</v>
          </cell>
          <cell r="DP952">
            <v>0</v>
          </cell>
          <cell r="DQ952">
            <v>0</v>
          </cell>
          <cell r="DR952">
            <v>0</v>
          </cell>
          <cell r="DS952">
            <v>0</v>
          </cell>
          <cell r="DT952">
            <v>0</v>
          </cell>
          <cell r="DU952">
            <v>0</v>
          </cell>
          <cell r="DV952">
            <v>0</v>
          </cell>
          <cell r="DW952">
            <v>0</v>
          </cell>
          <cell r="DX952">
            <v>0</v>
          </cell>
          <cell r="DY952">
            <v>0</v>
          </cell>
          <cell r="DZ952">
            <v>0</v>
          </cell>
          <cell r="EA952">
            <v>0</v>
          </cell>
          <cell r="EB952">
            <v>0</v>
          </cell>
          <cell r="EC952">
            <v>0</v>
          </cell>
          <cell r="ED952">
            <v>0</v>
          </cell>
        </row>
        <row r="953"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>
            <v>0</v>
          </cell>
          <cell r="BE953">
            <v>0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0</v>
          </cell>
          <cell r="BK953">
            <v>0</v>
          </cell>
          <cell r="BL953">
            <v>0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>
            <v>0</v>
          </cell>
          <cell r="BR953">
            <v>0</v>
          </cell>
          <cell r="BS953">
            <v>0</v>
          </cell>
          <cell r="BT953">
            <v>0</v>
          </cell>
          <cell r="BU953">
            <v>0</v>
          </cell>
          <cell r="BV953">
            <v>0</v>
          </cell>
          <cell r="BW953">
            <v>0</v>
          </cell>
          <cell r="BX953">
            <v>0</v>
          </cell>
          <cell r="BY953">
            <v>0</v>
          </cell>
          <cell r="BZ953">
            <v>0</v>
          </cell>
          <cell r="CA953">
            <v>0</v>
          </cell>
          <cell r="CB953">
            <v>0</v>
          </cell>
          <cell r="CC953">
            <v>0</v>
          </cell>
          <cell r="CD953">
            <v>0</v>
          </cell>
          <cell r="CE953">
            <v>0</v>
          </cell>
          <cell r="CF953">
            <v>0</v>
          </cell>
          <cell r="CG953">
            <v>0</v>
          </cell>
          <cell r="CH953">
            <v>0</v>
          </cell>
          <cell r="CI953">
            <v>0</v>
          </cell>
          <cell r="CJ953">
            <v>0</v>
          </cell>
          <cell r="CK953">
            <v>0</v>
          </cell>
          <cell r="CL953">
            <v>0</v>
          </cell>
          <cell r="CM953">
            <v>0</v>
          </cell>
          <cell r="CN953">
            <v>0</v>
          </cell>
          <cell r="CO953">
            <v>0</v>
          </cell>
          <cell r="CP953">
            <v>0</v>
          </cell>
          <cell r="CQ953">
            <v>0</v>
          </cell>
          <cell r="CR953">
            <v>0</v>
          </cell>
          <cell r="CS953">
            <v>0</v>
          </cell>
          <cell r="CT953">
            <v>0</v>
          </cell>
          <cell r="CU953">
            <v>0</v>
          </cell>
          <cell r="CV953">
            <v>0</v>
          </cell>
          <cell r="CW953">
            <v>0</v>
          </cell>
          <cell r="CX953">
            <v>0</v>
          </cell>
          <cell r="CY953">
            <v>0</v>
          </cell>
          <cell r="CZ953">
            <v>0</v>
          </cell>
          <cell r="DA953">
            <v>0</v>
          </cell>
          <cell r="DB953">
            <v>0</v>
          </cell>
          <cell r="DC953">
            <v>0</v>
          </cell>
          <cell r="DD953">
            <v>0</v>
          </cell>
          <cell r="DE953">
            <v>0</v>
          </cell>
          <cell r="DF953">
            <v>0</v>
          </cell>
          <cell r="DG953">
            <v>0</v>
          </cell>
          <cell r="DH953">
            <v>0</v>
          </cell>
          <cell r="DI953">
            <v>0</v>
          </cell>
          <cell r="DJ953">
            <v>0</v>
          </cell>
          <cell r="DK953">
            <v>0</v>
          </cell>
          <cell r="DL953">
            <v>0</v>
          </cell>
          <cell r="DM953">
            <v>0</v>
          </cell>
          <cell r="DN953">
            <v>0</v>
          </cell>
          <cell r="DO953">
            <v>0</v>
          </cell>
          <cell r="DP953">
            <v>0</v>
          </cell>
          <cell r="DQ953">
            <v>0</v>
          </cell>
          <cell r="DR953">
            <v>0</v>
          </cell>
          <cell r="DS953">
            <v>0</v>
          </cell>
          <cell r="DT953">
            <v>0</v>
          </cell>
          <cell r="DU953">
            <v>0</v>
          </cell>
          <cell r="DV953">
            <v>0</v>
          </cell>
          <cell r="DW953">
            <v>0</v>
          </cell>
          <cell r="DX953">
            <v>0</v>
          </cell>
          <cell r="DY953">
            <v>0</v>
          </cell>
          <cell r="DZ953">
            <v>0</v>
          </cell>
          <cell r="EA953">
            <v>0</v>
          </cell>
          <cell r="EB953">
            <v>0</v>
          </cell>
          <cell r="EC953">
            <v>0</v>
          </cell>
          <cell r="ED953">
            <v>0</v>
          </cell>
        </row>
        <row r="954"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0</v>
          </cell>
          <cell r="BE954">
            <v>0</v>
          </cell>
          <cell r="BF954">
            <v>0</v>
          </cell>
          <cell r="BG954">
            <v>0</v>
          </cell>
          <cell r="BH954">
            <v>0</v>
          </cell>
          <cell r="BI954">
            <v>0</v>
          </cell>
          <cell r="BJ954">
            <v>0</v>
          </cell>
          <cell r="BK954">
            <v>0</v>
          </cell>
          <cell r="BL954">
            <v>0</v>
          </cell>
          <cell r="BM954">
            <v>0</v>
          </cell>
          <cell r="BN954">
            <v>0</v>
          </cell>
          <cell r="BO954">
            <v>0</v>
          </cell>
          <cell r="BP954">
            <v>0</v>
          </cell>
          <cell r="BQ954">
            <v>0</v>
          </cell>
          <cell r="BR954">
            <v>0</v>
          </cell>
          <cell r="BS954">
            <v>0</v>
          </cell>
          <cell r="BT954">
            <v>0</v>
          </cell>
          <cell r="BU954">
            <v>0</v>
          </cell>
          <cell r="BV954">
            <v>0</v>
          </cell>
          <cell r="BW954">
            <v>0</v>
          </cell>
          <cell r="BX954">
            <v>0</v>
          </cell>
          <cell r="BY954">
            <v>0</v>
          </cell>
          <cell r="BZ954">
            <v>0</v>
          </cell>
          <cell r="CA954">
            <v>0</v>
          </cell>
          <cell r="CB954">
            <v>0</v>
          </cell>
          <cell r="CC954">
            <v>0</v>
          </cell>
          <cell r="CD954">
            <v>0</v>
          </cell>
          <cell r="CE954">
            <v>0</v>
          </cell>
          <cell r="CF954">
            <v>0</v>
          </cell>
          <cell r="CG954">
            <v>0</v>
          </cell>
          <cell r="CH954">
            <v>0</v>
          </cell>
          <cell r="CI954">
            <v>0</v>
          </cell>
          <cell r="CJ954">
            <v>0</v>
          </cell>
          <cell r="CK954">
            <v>0</v>
          </cell>
          <cell r="CL954">
            <v>0</v>
          </cell>
          <cell r="CM954">
            <v>0</v>
          </cell>
          <cell r="CN954">
            <v>0</v>
          </cell>
          <cell r="CO954">
            <v>0</v>
          </cell>
          <cell r="CP954">
            <v>0</v>
          </cell>
          <cell r="CQ954">
            <v>0</v>
          </cell>
          <cell r="CR954">
            <v>0</v>
          </cell>
          <cell r="CS954">
            <v>0</v>
          </cell>
          <cell r="CT954">
            <v>0</v>
          </cell>
          <cell r="CU954">
            <v>0</v>
          </cell>
          <cell r="CV954">
            <v>0</v>
          </cell>
          <cell r="CW954">
            <v>0</v>
          </cell>
          <cell r="CX954">
            <v>0</v>
          </cell>
          <cell r="CY954">
            <v>0</v>
          </cell>
          <cell r="CZ954">
            <v>0</v>
          </cell>
          <cell r="DA954">
            <v>0</v>
          </cell>
          <cell r="DB954">
            <v>0</v>
          </cell>
          <cell r="DC954">
            <v>0</v>
          </cell>
          <cell r="DD954">
            <v>0</v>
          </cell>
          <cell r="DE954">
            <v>0</v>
          </cell>
          <cell r="DF954">
            <v>0</v>
          </cell>
          <cell r="DG954">
            <v>0</v>
          </cell>
          <cell r="DH954">
            <v>0</v>
          </cell>
          <cell r="DI954">
            <v>0</v>
          </cell>
          <cell r="DJ954">
            <v>0</v>
          </cell>
          <cell r="DK954">
            <v>0</v>
          </cell>
          <cell r="DL954">
            <v>0</v>
          </cell>
          <cell r="DM954">
            <v>0</v>
          </cell>
          <cell r="DN954">
            <v>0</v>
          </cell>
          <cell r="DO954">
            <v>0</v>
          </cell>
          <cell r="DP954">
            <v>0</v>
          </cell>
          <cell r="DQ954">
            <v>0</v>
          </cell>
          <cell r="DR954">
            <v>0</v>
          </cell>
          <cell r="DS954">
            <v>0</v>
          </cell>
          <cell r="DT954">
            <v>0</v>
          </cell>
          <cell r="DU954">
            <v>0</v>
          </cell>
          <cell r="DV954">
            <v>0</v>
          </cell>
          <cell r="DW954">
            <v>0</v>
          </cell>
          <cell r="DX954">
            <v>0</v>
          </cell>
          <cell r="DY954">
            <v>0</v>
          </cell>
          <cell r="DZ954">
            <v>0</v>
          </cell>
          <cell r="EA954">
            <v>0</v>
          </cell>
          <cell r="EB954">
            <v>0</v>
          </cell>
          <cell r="EC954">
            <v>0</v>
          </cell>
          <cell r="ED954">
            <v>0</v>
          </cell>
        </row>
        <row r="956"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2.4960615396353774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0.33662556846527636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0.33662556846527636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0</v>
          </cell>
          <cell r="AX956">
            <v>0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  <cell r="BD956">
            <v>0</v>
          </cell>
          <cell r="BE956">
            <v>0</v>
          </cell>
          <cell r="BF956">
            <v>0</v>
          </cell>
          <cell r="BG956">
            <v>0</v>
          </cell>
          <cell r="BH956">
            <v>0</v>
          </cell>
          <cell r="BI956">
            <v>0</v>
          </cell>
          <cell r="BJ956">
            <v>0</v>
          </cell>
          <cell r="BK956">
            <v>0</v>
          </cell>
          <cell r="BL956">
            <v>0</v>
          </cell>
          <cell r="BM956">
            <v>0</v>
          </cell>
          <cell r="BN956">
            <v>0</v>
          </cell>
          <cell r="BO956">
            <v>0</v>
          </cell>
          <cell r="BP956">
            <v>0</v>
          </cell>
          <cell r="BQ956">
            <v>0</v>
          </cell>
          <cell r="BR956">
            <v>0</v>
          </cell>
          <cell r="BS956">
            <v>0</v>
          </cell>
          <cell r="BT956">
            <v>0</v>
          </cell>
          <cell r="BU956">
            <v>0</v>
          </cell>
          <cell r="BV956">
            <v>0</v>
          </cell>
          <cell r="BW956">
            <v>0</v>
          </cell>
          <cell r="BX956">
            <v>0</v>
          </cell>
          <cell r="BY956">
            <v>0</v>
          </cell>
          <cell r="BZ956">
            <v>0</v>
          </cell>
          <cell r="CA956">
            <v>0</v>
          </cell>
          <cell r="CB956">
            <v>0</v>
          </cell>
          <cell r="CC956">
            <v>0</v>
          </cell>
          <cell r="CD956">
            <v>0</v>
          </cell>
          <cell r="CE956">
            <v>0</v>
          </cell>
          <cell r="CF956">
            <v>0</v>
          </cell>
          <cell r="CG956">
            <v>0</v>
          </cell>
          <cell r="CH956">
            <v>0</v>
          </cell>
          <cell r="CI956">
            <v>0</v>
          </cell>
          <cell r="CJ956">
            <v>0</v>
          </cell>
          <cell r="CK956">
            <v>0</v>
          </cell>
          <cell r="CL956">
            <v>0</v>
          </cell>
          <cell r="CM956">
            <v>0</v>
          </cell>
          <cell r="CN956">
            <v>0</v>
          </cell>
          <cell r="CO956">
            <v>0</v>
          </cell>
          <cell r="CP956">
            <v>0</v>
          </cell>
          <cell r="CQ956">
            <v>0</v>
          </cell>
          <cell r="CR956">
            <v>0</v>
          </cell>
          <cell r="CS956">
            <v>0</v>
          </cell>
          <cell r="CT956">
            <v>0</v>
          </cell>
          <cell r="CU956">
            <v>0</v>
          </cell>
          <cell r="CV956">
            <v>0</v>
          </cell>
          <cell r="CW956">
            <v>0</v>
          </cell>
          <cell r="CX956">
            <v>0</v>
          </cell>
          <cell r="CY956">
            <v>0</v>
          </cell>
          <cell r="CZ956">
            <v>0</v>
          </cell>
          <cell r="DA956">
            <v>0</v>
          </cell>
          <cell r="DB956">
            <v>0</v>
          </cell>
          <cell r="DC956">
            <v>0</v>
          </cell>
          <cell r="DD956">
            <v>0</v>
          </cell>
          <cell r="DE956">
            <v>0</v>
          </cell>
          <cell r="DF956">
            <v>0</v>
          </cell>
          <cell r="DG956">
            <v>0</v>
          </cell>
          <cell r="DH956">
            <v>0</v>
          </cell>
          <cell r="DI956">
            <v>0</v>
          </cell>
          <cell r="DJ956">
            <v>0</v>
          </cell>
          <cell r="DK956">
            <v>0</v>
          </cell>
          <cell r="DL956">
            <v>0</v>
          </cell>
          <cell r="DM956">
            <v>0</v>
          </cell>
          <cell r="DN956">
            <v>0</v>
          </cell>
          <cell r="DO956">
            <v>0</v>
          </cell>
          <cell r="DP956">
            <v>0</v>
          </cell>
          <cell r="DQ956">
            <v>0</v>
          </cell>
          <cell r="DR956">
            <v>0</v>
          </cell>
          <cell r="DS956">
            <v>0</v>
          </cell>
          <cell r="DT956">
            <v>0</v>
          </cell>
          <cell r="DU956">
            <v>0</v>
          </cell>
          <cell r="DV956">
            <v>0</v>
          </cell>
          <cell r="DW956">
            <v>0</v>
          </cell>
          <cell r="DX956">
            <v>0</v>
          </cell>
          <cell r="DY956">
            <v>0</v>
          </cell>
          <cell r="DZ956">
            <v>0</v>
          </cell>
          <cell r="EA956">
            <v>0</v>
          </cell>
          <cell r="EB956">
            <v>0</v>
          </cell>
          <cell r="EC956">
            <v>0</v>
          </cell>
          <cell r="ED956">
            <v>0</v>
          </cell>
        </row>
        <row r="959"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0</v>
          </cell>
          <cell r="AW959">
            <v>0</v>
          </cell>
          <cell r="AX959">
            <v>0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0</v>
          </cell>
          <cell r="BD959">
            <v>0</v>
          </cell>
          <cell r="BE959">
            <v>0</v>
          </cell>
          <cell r="BF959">
            <v>0</v>
          </cell>
          <cell r="BG959">
            <v>0</v>
          </cell>
          <cell r="BH959">
            <v>0</v>
          </cell>
          <cell r="BI959">
            <v>0</v>
          </cell>
          <cell r="BJ959">
            <v>0</v>
          </cell>
          <cell r="BK959">
            <v>0</v>
          </cell>
          <cell r="BL959">
            <v>0</v>
          </cell>
          <cell r="BM959">
            <v>0</v>
          </cell>
          <cell r="BN959">
            <v>0</v>
          </cell>
          <cell r="BO959">
            <v>0</v>
          </cell>
          <cell r="BP959">
            <v>0</v>
          </cell>
          <cell r="BQ959">
            <v>0</v>
          </cell>
          <cell r="BR959">
            <v>0</v>
          </cell>
          <cell r="BS959">
            <v>0</v>
          </cell>
          <cell r="BT959">
            <v>0</v>
          </cell>
          <cell r="BU959">
            <v>0</v>
          </cell>
          <cell r="BV959">
            <v>0</v>
          </cell>
          <cell r="BW959">
            <v>0</v>
          </cell>
          <cell r="BX959">
            <v>0</v>
          </cell>
          <cell r="BY959">
            <v>0</v>
          </cell>
          <cell r="BZ959">
            <v>0</v>
          </cell>
          <cell r="CA959">
            <v>0</v>
          </cell>
          <cell r="CB959">
            <v>0</v>
          </cell>
          <cell r="CC959">
            <v>0</v>
          </cell>
          <cell r="CD959">
            <v>0</v>
          </cell>
          <cell r="CE959">
            <v>0</v>
          </cell>
          <cell r="CF959">
            <v>0</v>
          </cell>
          <cell r="CG959">
            <v>0</v>
          </cell>
          <cell r="CH959">
            <v>0</v>
          </cell>
          <cell r="CI959">
            <v>0</v>
          </cell>
          <cell r="CJ959">
            <v>0</v>
          </cell>
          <cell r="CK959">
            <v>0</v>
          </cell>
          <cell r="CL959">
            <v>0</v>
          </cell>
          <cell r="CM959">
            <v>0</v>
          </cell>
          <cell r="CN959">
            <v>0</v>
          </cell>
          <cell r="CO959">
            <v>0</v>
          </cell>
          <cell r="CP959">
            <v>0</v>
          </cell>
          <cell r="CQ959">
            <v>0</v>
          </cell>
          <cell r="CR959">
            <v>0</v>
          </cell>
          <cell r="CS959">
            <v>0</v>
          </cell>
          <cell r="CT959">
            <v>0</v>
          </cell>
          <cell r="CU959">
            <v>0</v>
          </cell>
          <cell r="CV959">
            <v>0</v>
          </cell>
          <cell r="CW959">
            <v>0</v>
          </cell>
          <cell r="CX959">
            <v>0</v>
          </cell>
          <cell r="CY959">
            <v>0</v>
          </cell>
          <cell r="CZ959">
            <v>0</v>
          </cell>
          <cell r="DA959">
            <v>0</v>
          </cell>
          <cell r="DB959">
            <v>0</v>
          </cell>
          <cell r="DC959">
            <v>0</v>
          </cell>
          <cell r="DD959">
            <v>0</v>
          </cell>
          <cell r="DE959">
            <v>0</v>
          </cell>
          <cell r="DF959">
            <v>0</v>
          </cell>
          <cell r="DG959">
            <v>0</v>
          </cell>
          <cell r="DH959">
            <v>0</v>
          </cell>
          <cell r="DI959">
            <v>0</v>
          </cell>
          <cell r="DJ959">
            <v>0</v>
          </cell>
          <cell r="DK959">
            <v>0</v>
          </cell>
          <cell r="DL959">
            <v>0</v>
          </cell>
          <cell r="DM959">
            <v>0</v>
          </cell>
          <cell r="DN959">
            <v>0</v>
          </cell>
          <cell r="DO959">
            <v>0</v>
          </cell>
          <cell r="DP959">
            <v>0</v>
          </cell>
          <cell r="DQ959">
            <v>0</v>
          </cell>
          <cell r="DR959">
            <v>0</v>
          </cell>
          <cell r="DS959">
            <v>0</v>
          </cell>
          <cell r="DT959">
            <v>0</v>
          </cell>
          <cell r="DU959">
            <v>0</v>
          </cell>
          <cell r="DV959">
            <v>0</v>
          </cell>
          <cell r="DW959">
            <v>0</v>
          </cell>
          <cell r="DX959">
            <v>0</v>
          </cell>
          <cell r="DY959">
            <v>0</v>
          </cell>
          <cell r="DZ959">
            <v>0</v>
          </cell>
          <cell r="EA959">
            <v>0</v>
          </cell>
          <cell r="EB959">
            <v>0</v>
          </cell>
          <cell r="EC959">
            <v>0</v>
          </cell>
          <cell r="ED959">
            <v>0</v>
          </cell>
        </row>
        <row r="961"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  <cell r="BD961">
            <v>0</v>
          </cell>
          <cell r="BE961">
            <v>0</v>
          </cell>
          <cell r="BF961">
            <v>0</v>
          </cell>
          <cell r="BG961">
            <v>0</v>
          </cell>
          <cell r="BH961">
            <v>0</v>
          </cell>
          <cell r="BI961">
            <v>0</v>
          </cell>
          <cell r="BJ961">
            <v>0</v>
          </cell>
          <cell r="BK961">
            <v>0</v>
          </cell>
          <cell r="BL961">
            <v>0</v>
          </cell>
          <cell r="BM961">
            <v>0</v>
          </cell>
          <cell r="BN961">
            <v>0</v>
          </cell>
          <cell r="BO961">
            <v>0</v>
          </cell>
          <cell r="BP961">
            <v>0</v>
          </cell>
          <cell r="BQ961">
            <v>0</v>
          </cell>
          <cell r="BR961">
            <v>0</v>
          </cell>
          <cell r="BS961">
            <v>0</v>
          </cell>
          <cell r="BT961">
            <v>0</v>
          </cell>
          <cell r="BU961">
            <v>0</v>
          </cell>
          <cell r="BV961">
            <v>0</v>
          </cell>
          <cell r="BW961">
            <v>0</v>
          </cell>
          <cell r="BX961">
            <v>0</v>
          </cell>
          <cell r="BY961">
            <v>0</v>
          </cell>
          <cell r="BZ961">
            <v>0</v>
          </cell>
          <cell r="CA961">
            <v>0</v>
          </cell>
          <cell r="CB961">
            <v>0</v>
          </cell>
          <cell r="CC961">
            <v>0</v>
          </cell>
          <cell r="CD961">
            <v>0</v>
          </cell>
          <cell r="CE961">
            <v>0</v>
          </cell>
          <cell r="CF961">
            <v>0</v>
          </cell>
          <cell r="CG961">
            <v>0</v>
          </cell>
          <cell r="CH961">
            <v>0</v>
          </cell>
          <cell r="CI961">
            <v>0</v>
          </cell>
          <cell r="CJ961">
            <v>0</v>
          </cell>
          <cell r="CK961">
            <v>0</v>
          </cell>
          <cell r="CL961">
            <v>0</v>
          </cell>
          <cell r="CM961">
            <v>0</v>
          </cell>
          <cell r="CN961">
            <v>0</v>
          </cell>
          <cell r="CO961">
            <v>0</v>
          </cell>
          <cell r="CP961">
            <v>0</v>
          </cell>
          <cell r="CQ961">
            <v>0</v>
          </cell>
          <cell r="CR961">
            <v>0</v>
          </cell>
          <cell r="CS961">
            <v>0</v>
          </cell>
          <cell r="CT961">
            <v>0</v>
          </cell>
          <cell r="CU961">
            <v>0</v>
          </cell>
          <cell r="CV961">
            <v>0</v>
          </cell>
          <cell r="CW961">
            <v>0</v>
          </cell>
          <cell r="CX961">
            <v>0</v>
          </cell>
          <cell r="CY961">
            <v>0</v>
          </cell>
          <cell r="CZ961">
            <v>0</v>
          </cell>
          <cell r="DA961">
            <v>0</v>
          </cell>
          <cell r="DB961">
            <v>0</v>
          </cell>
          <cell r="DC961">
            <v>0</v>
          </cell>
          <cell r="DD961">
            <v>0</v>
          </cell>
          <cell r="DE961">
            <v>0</v>
          </cell>
          <cell r="DF961">
            <v>0</v>
          </cell>
          <cell r="DG961">
            <v>0</v>
          </cell>
          <cell r="DH961">
            <v>0</v>
          </cell>
          <cell r="DI961">
            <v>0</v>
          </cell>
          <cell r="DJ961">
            <v>0</v>
          </cell>
          <cell r="DK961">
            <v>0</v>
          </cell>
          <cell r="DL961">
            <v>0</v>
          </cell>
          <cell r="DM961">
            <v>0</v>
          </cell>
          <cell r="DN961">
            <v>0</v>
          </cell>
          <cell r="DO961">
            <v>0</v>
          </cell>
          <cell r="DP961">
            <v>0</v>
          </cell>
          <cell r="DQ961">
            <v>0</v>
          </cell>
          <cell r="DR961">
            <v>0</v>
          </cell>
          <cell r="DS961">
            <v>0</v>
          </cell>
          <cell r="DT961">
            <v>0</v>
          </cell>
          <cell r="DU961">
            <v>0</v>
          </cell>
          <cell r="DV961">
            <v>0</v>
          </cell>
          <cell r="DW961">
            <v>0</v>
          </cell>
          <cell r="DX961">
            <v>0</v>
          </cell>
          <cell r="DY961">
            <v>0</v>
          </cell>
          <cell r="DZ961">
            <v>0</v>
          </cell>
          <cell r="EA961">
            <v>0</v>
          </cell>
          <cell r="EB961">
            <v>0</v>
          </cell>
          <cell r="EC961">
            <v>0</v>
          </cell>
          <cell r="ED961">
            <v>0</v>
          </cell>
        </row>
        <row r="962"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0</v>
          </cell>
          <cell r="AS962">
            <v>0</v>
          </cell>
          <cell r="AT962">
            <v>0</v>
          </cell>
          <cell r="AU962">
            <v>0</v>
          </cell>
          <cell r="AV962">
            <v>0</v>
          </cell>
          <cell r="AW962">
            <v>0</v>
          </cell>
          <cell r="AX962">
            <v>0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0</v>
          </cell>
          <cell r="BD962">
            <v>0</v>
          </cell>
          <cell r="BE962">
            <v>0</v>
          </cell>
          <cell r="BF962">
            <v>0</v>
          </cell>
          <cell r="BG962">
            <v>0</v>
          </cell>
          <cell r="BH962">
            <v>0</v>
          </cell>
          <cell r="BI962">
            <v>0</v>
          </cell>
          <cell r="BJ962">
            <v>0</v>
          </cell>
          <cell r="BK962">
            <v>0</v>
          </cell>
          <cell r="BL962">
            <v>0</v>
          </cell>
          <cell r="BM962">
            <v>0</v>
          </cell>
          <cell r="BN962">
            <v>0</v>
          </cell>
          <cell r="BO962">
            <v>0</v>
          </cell>
          <cell r="BP962">
            <v>0</v>
          </cell>
          <cell r="BQ962">
            <v>0</v>
          </cell>
          <cell r="BR962">
            <v>0</v>
          </cell>
          <cell r="BS962">
            <v>0</v>
          </cell>
          <cell r="BT962">
            <v>0</v>
          </cell>
          <cell r="BU962">
            <v>0</v>
          </cell>
          <cell r="BV962">
            <v>0</v>
          </cell>
          <cell r="BW962">
            <v>0</v>
          </cell>
          <cell r="BX962">
            <v>0</v>
          </cell>
          <cell r="BY962">
            <v>0</v>
          </cell>
          <cell r="BZ962">
            <v>0</v>
          </cell>
          <cell r="CA962">
            <v>0</v>
          </cell>
          <cell r="CB962">
            <v>0</v>
          </cell>
          <cell r="CC962">
            <v>0</v>
          </cell>
          <cell r="CD962">
            <v>0</v>
          </cell>
          <cell r="CE962">
            <v>0</v>
          </cell>
          <cell r="CF962">
            <v>0</v>
          </cell>
          <cell r="CG962">
            <v>0</v>
          </cell>
          <cell r="CH962">
            <v>0</v>
          </cell>
          <cell r="CI962">
            <v>0</v>
          </cell>
          <cell r="CJ962">
            <v>0</v>
          </cell>
          <cell r="CK962">
            <v>0</v>
          </cell>
          <cell r="CL962">
            <v>0</v>
          </cell>
          <cell r="CM962">
            <v>0</v>
          </cell>
          <cell r="CN962">
            <v>0</v>
          </cell>
          <cell r="CO962">
            <v>0</v>
          </cell>
          <cell r="CP962">
            <v>0</v>
          </cell>
          <cell r="CQ962">
            <v>0</v>
          </cell>
          <cell r="CR962">
            <v>0</v>
          </cell>
          <cell r="CS962">
            <v>0</v>
          </cell>
          <cell r="CT962">
            <v>0</v>
          </cell>
          <cell r="CU962">
            <v>0</v>
          </cell>
          <cell r="CV962">
            <v>0</v>
          </cell>
          <cell r="CW962">
            <v>0</v>
          </cell>
          <cell r="CX962">
            <v>0</v>
          </cell>
          <cell r="CY962">
            <v>0</v>
          </cell>
          <cell r="CZ962">
            <v>0</v>
          </cell>
          <cell r="DA962">
            <v>0</v>
          </cell>
          <cell r="DB962">
            <v>0</v>
          </cell>
          <cell r="DC962">
            <v>0</v>
          </cell>
          <cell r="DD962">
            <v>0</v>
          </cell>
          <cell r="DE962">
            <v>0</v>
          </cell>
          <cell r="DF962">
            <v>0</v>
          </cell>
          <cell r="DG962">
            <v>0</v>
          </cell>
          <cell r="DH962">
            <v>0</v>
          </cell>
          <cell r="DI962">
            <v>0</v>
          </cell>
          <cell r="DJ962">
            <v>0</v>
          </cell>
          <cell r="DK962">
            <v>0</v>
          </cell>
          <cell r="DL962">
            <v>0</v>
          </cell>
          <cell r="DM962">
            <v>0</v>
          </cell>
          <cell r="DN962">
            <v>0</v>
          </cell>
          <cell r="DO962">
            <v>0</v>
          </cell>
          <cell r="DP962">
            <v>0</v>
          </cell>
          <cell r="DQ962">
            <v>0</v>
          </cell>
          <cell r="DR962">
            <v>0</v>
          </cell>
          <cell r="DS962">
            <v>0</v>
          </cell>
          <cell r="DT962">
            <v>0</v>
          </cell>
          <cell r="DU962">
            <v>0</v>
          </cell>
          <cell r="DV962">
            <v>0</v>
          </cell>
          <cell r="DW962">
            <v>0</v>
          </cell>
          <cell r="DX962">
            <v>0</v>
          </cell>
          <cell r="DY962">
            <v>0</v>
          </cell>
          <cell r="DZ962">
            <v>0</v>
          </cell>
          <cell r="EA962">
            <v>0</v>
          </cell>
          <cell r="EB962">
            <v>0</v>
          </cell>
          <cell r="EC962">
            <v>0</v>
          </cell>
          <cell r="ED962">
            <v>0</v>
          </cell>
        </row>
        <row r="963"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  <cell r="BD963">
            <v>0</v>
          </cell>
          <cell r="BE963">
            <v>0</v>
          </cell>
          <cell r="BF963">
            <v>0</v>
          </cell>
          <cell r="BG963">
            <v>0</v>
          </cell>
          <cell r="BH963">
            <v>0</v>
          </cell>
          <cell r="BI963">
            <v>0</v>
          </cell>
          <cell r="BJ963">
            <v>0</v>
          </cell>
          <cell r="BK963">
            <v>0</v>
          </cell>
          <cell r="BL963">
            <v>0</v>
          </cell>
          <cell r="BM963">
            <v>0</v>
          </cell>
          <cell r="BN963">
            <v>0</v>
          </cell>
          <cell r="BO963">
            <v>0</v>
          </cell>
          <cell r="BP963">
            <v>0</v>
          </cell>
          <cell r="BQ963">
            <v>0</v>
          </cell>
          <cell r="BR963">
            <v>0</v>
          </cell>
          <cell r="BS963">
            <v>0</v>
          </cell>
          <cell r="BT963">
            <v>0</v>
          </cell>
          <cell r="BU963">
            <v>0</v>
          </cell>
          <cell r="BV963">
            <v>0</v>
          </cell>
          <cell r="BW963">
            <v>0</v>
          </cell>
          <cell r="BX963">
            <v>0</v>
          </cell>
          <cell r="BY963">
            <v>0</v>
          </cell>
          <cell r="BZ963">
            <v>0</v>
          </cell>
          <cell r="CA963">
            <v>0</v>
          </cell>
          <cell r="CB963">
            <v>0</v>
          </cell>
          <cell r="CC963">
            <v>0</v>
          </cell>
          <cell r="CD963">
            <v>0</v>
          </cell>
          <cell r="CE963">
            <v>0</v>
          </cell>
          <cell r="CF963">
            <v>0</v>
          </cell>
          <cell r="CG963">
            <v>0</v>
          </cell>
          <cell r="CH963">
            <v>0</v>
          </cell>
          <cell r="CI963">
            <v>0</v>
          </cell>
          <cell r="CJ963">
            <v>0</v>
          </cell>
          <cell r="CK963">
            <v>0</v>
          </cell>
          <cell r="CL963">
            <v>0</v>
          </cell>
          <cell r="CM963">
            <v>0</v>
          </cell>
          <cell r="CN963">
            <v>0</v>
          </cell>
          <cell r="CO963">
            <v>0</v>
          </cell>
          <cell r="CP963">
            <v>0</v>
          </cell>
          <cell r="CQ963">
            <v>0</v>
          </cell>
          <cell r="CR963">
            <v>0</v>
          </cell>
          <cell r="CS963">
            <v>0</v>
          </cell>
          <cell r="CT963">
            <v>0</v>
          </cell>
          <cell r="CU963">
            <v>0</v>
          </cell>
          <cell r="CV963">
            <v>0</v>
          </cell>
          <cell r="CW963">
            <v>0</v>
          </cell>
          <cell r="CX963">
            <v>0</v>
          </cell>
          <cell r="CY963">
            <v>0</v>
          </cell>
          <cell r="CZ963">
            <v>0</v>
          </cell>
          <cell r="DA963">
            <v>0</v>
          </cell>
          <cell r="DB963">
            <v>0</v>
          </cell>
          <cell r="DC963">
            <v>0</v>
          </cell>
          <cell r="DD963">
            <v>0</v>
          </cell>
          <cell r="DE963">
            <v>0</v>
          </cell>
          <cell r="DF963">
            <v>0</v>
          </cell>
          <cell r="DG963">
            <v>0</v>
          </cell>
          <cell r="DH963">
            <v>0</v>
          </cell>
          <cell r="DI963">
            <v>0</v>
          </cell>
          <cell r="DJ963">
            <v>0</v>
          </cell>
          <cell r="DK963">
            <v>0</v>
          </cell>
          <cell r="DL963">
            <v>0</v>
          </cell>
          <cell r="DM963">
            <v>0</v>
          </cell>
          <cell r="DN963">
            <v>0</v>
          </cell>
          <cell r="DO963">
            <v>0</v>
          </cell>
          <cell r="DP963">
            <v>0</v>
          </cell>
          <cell r="DQ963">
            <v>0</v>
          </cell>
          <cell r="DR963">
            <v>0</v>
          </cell>
          <cell r="DS963">
            <v>0</v>
          </cell>
          <cell r="DT963">
            <v>0</v>
          </cell>
          <cell r="DU963">
            <v>0</v>
          </cell>
          <cell r="DV963">
            <v>0</v>
          </cell>
          <cell r="DW963">
            <v>0</v>
          </cell>
          <cell r="DX963">
            <v>0</v>
          </cell>
          <cell r="DY963">
            <v>0</v>
          </cell>
          <cell r="DZ963">
            <v>0</v>
          </cell>
          <cell r="EA963">
            <v>0</v>
          </cell>
          <cell r="EB963">
            <v>0</v>
          </cell>
          <cell r="EC963">
            <v>0</v>
          </cell>
          <cell r="ED963">
            <v>0</v>
          </cell>
        </row>
        <row r="964"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>
            <v>0</v>
          </cell>
          <cell r="BE964">
            <v>0</v>
          </cell>
          <cell r="BF964">
            <v>0</v>
          </cell>
          <cell r="BG964">
            <v>0</v>
          </cell>
          <cell r="BH964">
            <v>0</v>
          </cell>
          <cell r="BI964">
            <v>0</v>
          </cell>
          <cell r="BJ964">
            <v>0</v>
          </cell>
          <cell r="BK964">
            <v>0</v>
          </cell>
          <cell r="BL964">
            <v>0</v>
          </cell>
          <cell r="BM964">
            <v>0</v>
          </cell>
          <cell r="BN964">
            <v>0</v>
          </cell>
          <cell r="BO964">
            <v>0</v>
          </cell>
          <cell r="BP964">
            <v>0</v>
          </cell>
          <cell r="BQ964">
            <v>0</v>
          </cell>
          <cell r="BR964">
            <v>0</v>
          </cell>
          <cell r="BS964">
            <v>0</v>
          </cell>
          <cell r="BT964">
            <v>0</v>
          </cell>
          <cell r="BU964">
            <v>0</v>
          </cell>
          <cell r="BV964">
            <v>0</v>
          </cell>
          <cell r="BW964">
            <v>0</v>
          </cell>
          <cell r="BX964">
            <v>0</v>
          </cell>
          <cell r="BY964">
            <v>0</v>
          </cell>
          <cell r="BZ964">
            <v>0</v>
          </cell>
          <cell r="CA964">
            <v>0</v>
          </cell>
          <cell r="CB964">
            <v>0</v>
          </cell>
          <cell r="CC964">
            <v>0</v>
          </cell>
          <cell r="CD964">
            <v>0</v>
          </cell>
          <cell r="CE964">
            <v>0</v>
          </cell>
          <cell r="CF964">
            <v>0</v>
          </cell>
          <cell r="CG964">
            <v>0</v>
          </cell>
          <cell r="CH964">
            <v>0</v>
          </cell>
          <cell r="CI964">
            <v>0</v>
          </cell>
          <cell r="CJ964">
            <v>0</v>
          </cell>
          <cell r="CK964">
            <v>0</v>
          </cell>
          <cell r="CL964">
            <v>0</v>
          </cell>
          <cell r="CM964">
            <v>0</v>
          </cell>
          <cell r="CN964">
            <v>0</v>
          </cell>
          <cell r="CO964">
            <v>0</v>
          </cell>
          <cell r="CP964">
            <v>0</v>
          </cell>
          <cell r="CQ964">
            <v>0</v>
          </cell>
          <cell r="CR964">
            <v>0</v>
          </cell>
          <cell r="CS964">
            <v>0</v>
          </cell>
          <cell r="CT964">
            <v>0</v>
          </cell>
          <cell r="CU964">
            <v>0</v>
          </cell>
          <cell r="CV964">
            <v>0</v>
          </cell>
          <cell r="CW964">
            <v>0</v>
          </cell>
          <cell r="CX964">
            <v>0</v>
          </cell>
          <cell r="CY964">
            <v>0</v>
          </cell>
          <cell r="CZ964">
            <v>0</v>
          </cell>
          <cell r="DA964">
            <v>0</v>
          </cell>
          <cell r="DB964">
            <v>0</v>
          </cell>
          <cell r="DC964">
            <v>0</v>
          </cell>
          <cell r="DD964">
            <v>0</v>
          </cell>
          <cell r="DE964">
            <v>0</v>
          </cell>
          <cell r="DF964">
            <v>0</v>
          </cell>
          <cell r="DG964">
            <v>0</v>
          </cell>
          <cell r="DH964">
            <v>0</v>
          </cell>
          <cell r="DI964">
            <v>0</v>
          </cell>
          <cell r="DJ964">
            <v>0</v>
          </cell>
          <cell r="DK964">
            <v>0</v>
          </cell>
          <cell r="DL964">
            <v>0</v>
          </cell>
          <cell r="DM964">
            <v>0</v>
          </cell>
          <cell r="DN964">
            <v>0</v>
          </cell>
          <cell r="DO964">
            <v>0</v>
          </cell>
          <cell r="DP964">
            <v>0</v>
          </cell>
          <cell r="DQ964">
            <v>0</v>
          </cell>
          <cell r="DR964">
            <v>0</v>
          </cell>
          <cell r="DS964">
            <v>0</v>
          </cell>
          <cell r="DT964">
            <v>0</v>
          </cell>
          <cell r="DU964">
            <v>0</v>
          </cell>
          <cell r="DV964">
            <v>0</v>
          </cell>
          <cell r="DW964">
            <v>0</v>
          </cell>
          <cell r="DX964">
            <v>0</v>
          </cell>
          <cell r="DY964">
            <v>0</v>
          </cell>
          <cell r="DZ964">
            <v>0</v>
          </cell>
          <cell r="EA964">
            <v>0</v>
          </cell>
          <cell r="EB964">
            <v>0</v>
          </cell>
          <cell r="EC964">
            <v>0</v>
          </cell>
          <cell r="ED964">
            <v>0</v>
          </cell>
        </row>
        <row r="965"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  <cell r="BD965">
            <v>0</v>
          </cell>
          <cell r="BE965">
            <v>0</v>
          </cell>
          <cell r="BF965">
            <v>0</v>
          </cell>
          <cell r="BG965">
            <v>0</v>
          </cell>
          <cell r="BH965">
            <v>0</v>
          </cell>
          <cell r="BI965">
            <v>0</v>
          </cell>
          <cell r="BJ965">
            <v>0</v>
          </cell>
          <cell r="BK965">
            <v>0</v>
          </cell>
          <cell r="BL965">
            <v>0</v>
          </cell>
          <cell r="BM965">
            <v>0</v>
          </cell>
          <cell r="BN965">
            <v>0</v>
          </cell>
          <cell r="BO965">
            <v>0</v>
          </cell>
          <cell r="BP965">
            <v>0</v>
          </cell>
          <cell r="BQ965">
            <v>0</v>
          </cell>
          <cell r="BR965">
            <v>0</v>
          </cell>
          <cell r="BS965">
            <v>0</v>
          </cell>
          <cell r="BT965">
            <v>0</v>
          </cell>
          <cell r="BU965">
            <v>0</v>
          </cell>
          <cell r="BV965">
            <v>0</v>
          </cell>
          <cell r="BW965">
            <v>0</v>
          </cell>
          <cell r="BX965">
            <v>0</v>
          </cell>
          <cell r="BY965">
            <v>0</v>
          </cell>
          <cell r="BZ965">
            <v>0</v>
          </cell>
          <cell r="CA965">
            <v>0</v>
          </cell>
          <cell r="CB965">
            <v>0</v>
          </cell>
          <cell r="CC965">
            <v>0</v>
          </cell>
          <cell r="CD965">
            <v>0</v>
          </cell>
          <cell r="CE965">
            <v>0</v>
          </cell>
          <cell r="CF965">
            <v>0</v>
          </cell>
          <cell r="CG965">
            <v>0</v>
          </cell>
          <cell r="CH965">
            <v>0</v>
          </cell>
          <cell r="CI965">
            <v>0</v>
          </cell>
          <cell r="CJ965">
            <v>0</v>
          </cell>
          <cell r="CK965">
            <v>0</v>
          </cell>
          <cell r="CL965">
            <v>0</v>
          </cell>
          <cell r="CM965">
            <v>0</v>
          </cell>
          <cell r="CN965">
            <v>0</v>
          </cell>
          <cell r="CO965">
            <v>0</v>
          </cell>
          <cell r="CP965">
            <v>0</v>
          </cell>
          <cell r="CQ965">
            <v>0</v>
          </cell>
          <cell r="CR965">
            <v>0</v>
          </cell>
          <cell r="CS965">
            <v>0</v>
          </cell>
          <cell r="CT965">
            <v>0</v>
          </cell>
          <cell r="CU965">
            <v>0</v>
          </cell>
          <cell r="CV965">
            <v>0</v>
          </cell>
          <cell r="CW965">
            <v>0</v>
          </cell>
          <cell r="CX965">
            <v>0</v>
          </cell>
          <cell r="CY965">
            <v>0</v>
          </cell>
          <cell r="CZ965">
            <v>0</v>
          </cell>
          <cell r="DA965">
            <v>0</v>
          </cell>
          <cell r="DB965">
            <v>0</v>
          </cell>
          <cell r="DC965">
            <v>0</v>
          </cell>
          <cell r="DD965">
            <v>0</v>
          </cell>
          <cell r="DE965">
            <v>0</v>
          </cell>
          <cell r="DF965">
            <v>0</v>
          </cell>
          <cell r="DG965">
            <v>0</v>
          </cell>
          <cell r="DH965">
            <v>0</v>
          </cell>
          <cell r="DI965">
            <v>0</v>
          </cell>
          <cell r="DJ965">
            <v>0</v>
          </cell>
          <cell r="DK965">
            <v>0</v>
          </cell>
          <cell r="DL965">
            <v>0</v>
          </cell>
          <cell r="DM965">
            <v>0</v>
          </cell>
          <cell r="DN965">
            <v>0</v>
          </cell>
          <cell r="DO965">
            <v>0</v>
          </cell>
          <cell r="DP965">
            <v>0</v>
          </cell>
          <cell r="DQ965">
            <v>0</v>
          </cell>
          <cell r="DR965">
            <v>0</v>
          </cell>
          <cell r="DS965">
            <v>0</v>
          </cell>
          <cell r="DT965">
            <v>0</v>
          </cell>
          <cell r="DU965">
            <v>0</v>
          </cell>
          <cell r="DV965">
            <v>0</v>
          </cell>
          <cell r="DW965">
            <v>0</v>
          </cell>
          <cell r="DX965">
            <v>0</v>
          </cell>
          <cell r="DY965">
            <v>0</v>
          </cell>
          <cell r="DZ965">
            <v>0</v>
          </cell>
          <cell r="EA965">
            <v>0</v>
          </cell>
          <cell r="EB965">
            <v>0</v>
          </cell>
          <cell r="EC965">
            <v>0</v>
          </cell>
          <cell r="ED965">
            <v>0</v>
          </cell>
        </row>
        <row r="966"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0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  <cell r="BD966">
            <v>0</v>
          </cell>
          <cell r="BE966">
            <v>0</v>
          </cell>
          <cell r="BF966">
            <v>0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>
            <v>0</v>
          </cell>
          <cell r="BR966">
            <v>0</v>
          </cell>
          <cell r="BS966">
            <v>0</v>
          </cell>
          <cell r="BT966">
            <v>0</v>
          </cell>
          <cell r="BU966">
            <v>0</v>
          </cell>
          <cell r="BV966">
            <v>0</v>
          </cell>
          <cell r="BW966">
            <v>0</v>
          </cell>
          <cell r="BX966">
            <v>0</v>
          </cell>
          <cell r="BY966">
            <v>0</v>
          </cell>
          <cell r="BZ966">
            <v>0</v>
          </cell>
          <cell r="CA966">
            <v>0</v>
          </cell>
          <cell r="CB966">
            <v>0</v>
          </cell>
          <cell r="CC966">
            <v>0</v>
          </cell>
          <cell r="CD966">
            <v>0</v>
          </cell>
          <cell r="CE966">
            <v>0</v>
          </cell>
          <cell r="CF966">
            <v>0</v>
          </cell>
          <cell r="CG966">
            <v>0</v>
          </cell>
          <cell r="CH966">
            <v>0</v>
          </cell>
          <cell r="CI966">
            <v>0</v>
          </cell>
          <cell r="CJ966">
            <v>0</v>
          </cell>
          <cell r="CK966">
            <v>0</v>
          </cell>
          <cell r="CL966">
            <v>0</v>
          </cell>
          <cell r="CM966">
            <v>0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0</v>
          </cell>
          <cell r="CZ966">
            <v>0</v>
          </cell>
          <cell r="DA966">
            <v>0</v>
          </cell>
          <cell r="DB966">
            <v>0</v>
          </cell>
          <cell r="DC966">
            <v>0</v>
          </cell>
          <cell r="DD966">
            <v>0</v>
          </cell>
          <cell r="DE966">
            <v>0</v>
          </cell>
          <cell r="DF966">
            <v>0</v>
          </cell>
          <cell r="DG966">
            <v>0</v>
          </cell>
          <cell r="DH966">
            <v>0</v>
          </cell>
          <cell r="DI966">
            <v>0</v>
          </cell>
          <cell r="DJ966">
            <v>0</v>
          </cell>
          <cell r="DK966">
            <v>0</v>
          </cell>
          <cell r="DL966">
            <v>0</v>
          </cell>
          <cell r="DM966">
            <v>0</v>
          </cell>
          <cell r="DN966">
            <v>0</v>
          </cell>
          <cell r="DO966">
            <v>0</v>
          </cell>
          <cell r="DP966">
            <v>0</v>
          </cell>
          <cell r="DQ966">
            <v>0</v>
          </cell>
          <cell r="DR966">
            <v>0</v>
          </cell>
          <cell r="DS966">
            <v>0</v>
          </cell>
          <cell r="DT966">
            <v>0</v>
          </cell>
          <cell r="DU966">
            <v>0</v>
          </cell>
          <cell r="DV966">
            <v>0</v>
          </cell>
          <cell r="DW966">
            <v>0</v>
          </cell>
          <cell r="DX966">
            <v>0</v>
          </cell>
          <cell r="DY966">
            <v>0</v>
          </cell>
          <cell r="DZ966">
            <v>0</v>
          </cell>
          <cell r="EA966">
            <v>0</v>
          </cell>
          <cell r="EB966">
            <v>0</v>
          </cell>
          <cell r="EC966">
            <v>0</v>
          </cell>
          <cell r="ED966">
            <v>0</v>
          </cell>
        </row>
        <row r="967"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  <cell r="BD967">
            <v>0</v>
          </cell>
          <cell r="BE967">
            <v>0</v>
          </cell>
          <cell r="BF967">
            <v>0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0</v>
          </cell>
          <cell r="BR967">
            <v>0</v>
          </cell>
          <cell r="BS967">
            <v>0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0</v>
          </cell>
          <cell r="BY967">
            <v>0</v>
          </cell>
          <cell r="BZ967">
            <v>0</v>
          </cell>
          <cell r="CA967">
            <v>0</v>
          </cell>
          <cell r="CB967">
            <v>0</v>
          </cell>
          <cell r="CC967">
            <v>0</v>
          </cell>
          <cell r="CD967">
            <v>0</v>
          </cell>
          <cell r="CE967">
            <v>0</v>
          </cell>
          <cell r="CF967">
            <v>0</v>
          </cell>
          <cell r="CG967">
            <v>0</v>
          </cell>
          <cell r="CH967">
            <v>0</v>
          </cell>
          <cell r="CI967">
            <v>0</v>
          </cell>
          <cell r="CJ967">
            <v>0</v>
          </cell>
          <cell r="CK967">
            <v>0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0</v>
          </cell>
          <cell r="CZ967">
            <v>0</v>
          </cell>
          <cell r="DA967">
            <v>0</v>
          </cell>
          <cell r="DB967">
            <v>0</v>
          </cell>
          <cell r="DC967">
            <v>0</v>
          </cell>
          <cell r="DD967">
            <v>0</v>
          </cell>
          <cell r="DE967">
            <v>0</v>
          </cell>
          <cell r="DF967">
            <v>0</v>
          </cell>
          <cell r="DG967">
            <v>0</v>
          </cell>
          <cell r="DH967">
            <v>0</v>
          </cell>
          <cell r="DI967">
            <v>0</v>
          </cell>
          <cell r="DJ967">
            <v>0</v>
          </cell>
          <cell r="DK967">
            <v>0</v>
          </cell>
          <cell r="DL967">
            <v>0</v>
          </cell>
          <cell r="DM967">
            <v>0</v>
          </cell>
          <cell r="DN967">
            <v>0</v>
          </cell>
          <cell r="DO967">
            <v>0</v>
          </cell>
          <cell r="DP967">
            <v>0</v>
          </cell>
          <cell r="DQ967">
            <v>0</v>
          </cell>
          <cell r="DR967">
            <v>0</v>
          </cell>
          <cell r="DS967">
            <v>0</v>
          </cell>
          <cell r="DT967">
            <v>0</v>
          </cell>
          <cell r="DU967">
            <v>0</v>
          </cell>
          <cell r="DV967">
            <v>0</v>
          </cell>
          <cell r="DW967">
            <v>0</v>
          </cell>
          <cell r="DX967">
            <v>0</v>
          </cell>
          <cell r="DY967">
            <v>0</v>
          </cell>
          <cell r="DZ967">
            <v>0</v>
          </cell>
          <cell r="EA967">
            <v>0</v>
          </cell>
          <cell r="EB967">
            <v>0</v>
          </cell>
          <cell r="EC967">
            <v>0</v>
          </cell>
          <cell r="ED967">
            <v>0</v>
          </cell>
        </row>
        <row r="968"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0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0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0</v>
          </cell>
          <cell r="CF968">
            <v>0</v>
          </cell>
          <cell r="CG968">
            <v>0</v>
          </cell>
          <cell r="CH968">
            <v>0</v>
          </cell>
          <cell r="CI968">
            <v>0</v>
          </cell>
          <cell r="CJ968">
            <v>0</v>
          </cell>
          <cell r="CK968">
            <v>0</v>
          </cell>
          <cell r="CL968">
            <v>0</v>
          </cell>
          <cell r="CM968">
            <v>0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0</v>
          </cell>
          <cell r="CZ968">
            <v>0</v>
          </cell>
          <cell r="DA968">
            <v>0</v>
          </cell>
          <cell r="DB968">
            <v>0</v>
          </cell>
          <cell r="DC968">
            <v>0</v>
          </cell>
          <cell r="DD968">
            <v>0</v>
          </cell>
          <cell r="DE968">
            <v>0</v>
          </cell>
          <cell r="DF968">
            <v>0</v>
          </cell>
          <cell r="DG968">
            <v>0</v>
          </cell>
          <cell r="DH968">
            <v>0</v>
          </cell>
          <cell r="DI968">
            <v>0</v>
          </cell>
          <cell r="DJ968">
            <v>0</v>
          </cell>
          <cell r="DK968">
            <v>0</v>
          </cell>
          <cell r="DL968">
            <v>0</v>
          </cell>
          <cell r="DM968">
            <v>0</v>
          </cell>
          <cell r="DN968">
            <v>0</v>
          </cell>
          <cell r="DO968">
            <v>0</v>
          </cell>
          <cell r="DP968">
            <v>0</v>
          </cell>
          <cell r="DQ968">
            <v>0</v>
          </cell>
          <cell r="DR968">
            <v>0</v>
          </cell>
          <cell r="DS968">
            <v>0</v>
          </cell>
          <cell r="DT968">
            <v>0</v>
          </cell>
          <cell r="DU968">
            <v>0</v>
          </cell>
          <cell r="DV968">
            <v>0</v>
          </cell>
          <cell r="DW968">
            <v>0</v>
          </cell>
          <cell r="DX968">
            <v>0</v>
          </cell>
          <cell r="DY968">
            <v>0</v>
          </cell>
          <cell r="DZ968">
            <v>0</v>
          </cell>
          <cell r="EA968">
            <v>0</v>
          </cell>
          <cell r="EB968">
            <v>0</v>
          </cell>
          <cell r="EC968">
            <v>0</v>
          </cell>
          <cell r="ED968">
            <v>0</v>
          </cell>
        </row>
        <row r="969"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  <cell r="BF969">
            <v>0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</v>
          </cell>
          <cell r="BR969">
            <v>0</v>
          </cell>
          <cell r="BS969">
            <v>0</v>
          </cell>
          <cell r="BT969">
            <v>0</v>
          </cell>
          <cell r="BU969">
            <v>0</v>
          </cell>
          <cell r="BV969">
            <v>0</v>
          </cell>
          <cell r="BW969">
            <v>0</v>
          </cell>
          <cell r="BX969">
            <v>0</v>
          </cell>
          <cell r="BY969">
            <v>0</v>
          </cell>
          <cell r="BZ969">
            <v>0</v>
          </cell>
          <cell r="CA969">
            <v>0</v>
          </cell>
          <cell r="CB969">
            <v>0</v>
          </cell>
          <cell r="CC969">
            <v>0</v>
          </cell>
          <cell r="CD969">
            <v>0</v>
          </cell>
          <cell r="CE969">
            <v>0</v>
          </cell>
          <cell r="CF969">
            <v>0</v>
          </cell>
          <cell r="CG969">
            <v>0</v>
          </cell>
          <cell r="CH969">
            <v>0</v>
          </cell>
          <cell r="CI969">
            <v>0</v>
          </cell>
          <cell r="CJ969">
            <v>0</v>
          </cell>
          <cell r="CK969">
            <v>0</v>
          </cell>
          <cell r="CL969">
            <v>0</v>
          </cell>
          <cell r="CM969">
            <v>0</v>
          </cell>
          <cell r="CN969">
            <v>0</v>
          </cell>
          <cell r="CO969">
            <v>0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0</v>
          </cell>
          <cell r="CZ969">
            <v>0</v>
          </cell>
          <cell r="DA969">
            <v>0</v>
          </cell>
          <cell r="DB969">
            <v>0</v>
          </cell>
          <cell r="DC969">
            <v>0</v>
          </cell>
          <cell r="DD969">
            <v>0</v>
          </cell>
          <cell r="DE969">
            <v>0</v>
          </cell>
          <cell r="DF969">
            <v>0</v>
          </cell>
          <cell r="DG969">
            <v>0</v>
          </cell>
          <cell r="DH969">
            <v>0</v>
          </cell>
          <cell r="DI969">
            <v>0</v>
          </cell>
          <cell r="DJ969">
            <v>0</v>
          </cell>
          <cell r="DK969">
            <v>0</v>
          </cell>
          <cell r="DL969">
            <v>0</v>
          </cell>
          <cell r="DM969">
            <v>0</v>
          </cell>
          <cell r="DN969">
            <v>0</v>
          </cell>
          <cell r="DO969">
            <v>0</v>
          </cell>
          <cell r="DP969">
            <v>0</v>
          </cell>
          <cell r="DQ969">
            <v>0</v>
          </cell>
          <cell r="DR969">
            <v>0</v>
          </cell>
          <cell r="DS969">
            <v>0</v>
          </cell>
          <cell r="DT969">
            <v>0</v>
          </cell>
          <cell r="DU969">
            <v>0</v>
          </cell>
          <cell r="DV969">
            <v>0</v>
          </cell>
          <cell r="DW969">
            <v>0</v>
          </cell>
          <cell r="DX969">
            <v>0</v>
          </cell>
          <cell r="DY969">
            <v>0</v>
          </cell>
          <cell r="DZ969">
            <v>0</v>
          </cell>
          <cell r="EA969">
            <v>0</v>
          </cell>
          <cell r="EB969">
            <v>0</v>
          </cell>
          <cell r="EC969">
            <v>0</v>
          </cell>
          <cell r="ED969">
            <v>0</v>
          </cell>
        </row>
        <row r="970"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  <cell r="BD970">
            <v>0</v>
          </cell>
          <cell r="BE970">
            <v>0</v>
          </cell>
          <cell r="BF970">
            <v>0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  <cell r="BR970">
            <v>0</v>
          </cell>
          <cell r="BS970">
            <v>0</v>
          </cell>
          <cell r="BT970">
            <v>0</v>
          </cell>
          <cell r="BU970">
            <v>0</v>
          </cell>
          <cell r="BV970">
            <v>0</v>
          </cell>
          <cell r="BW970">
            <v>0</v>
          </cell>
          <cell r="BX970">
            <v>0</v>
          </cell>
          <cell r="BY970">
            <v>0</v>
          </cell>
          <cell r="BZ970">
            <v>0</v>
          </cell>
          <cell r="CA970">
            <v>0</v>
          </cell>
          <cell r="CB970">
            <v>0</v>
          </cell>
          <cell r="CC970">
            <v>0</v>
          </cell>
          <cell r="CD970">
            <v>0</v>
          </cell>
          <cell r="CE970">
            <v>0</v>
          </cell>
          <cell r="CF970">
            <v>0</v>
          </cell>
          <cell r="CG970">
            <v>0</v>
          </cell>
          <cell r="CH970">
            <v>0</v>
          </cell>
          <cell r="CI970">
            <v>0</v>
          </cell>
          <cell r="CJ970">
            <v>0</v>
          </cell>
          <cell r="CK970">
            <v>0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0</v>
          </cell>
          <cell r="CZ970">
            <v>0</v>
          </cell>
          <cell r="DA970">
            <v>0</v>
          </cell>
          <cell r="DB970">
            <v>0</v>
          </cell>
          <cell r="DC970">
            <v>0</v>
          </cell>
          <cell r="DD970">
            <v>0</v>
          </cell>
          <cell r="DE970">
            <v>0</v>
          </cell>
          <cell r="DF970">
            <v>0</v>
          </cell>
          <cell r="DG970">
            <v>0</v>
          </cell>
          <cell r="DH970">
            <v>0</v>
          </cell>
          <cell r="DI970">
            <v>0</v>
          </cell>
          <cell r="DJ970">
            <v>0</v>
          </cell>
          <cell r="DK970">
            <v>0</v>
          </cell>
          <cell r="DL970">
            <v>0</v>
          </cell>
          <cell r="DM970">
            <v>0</v>
          </cell>
          <cell r="DN970">
            <v>0</v>
          </cell>
          <cell r="DO970">
            <v>0</v>
          </cell>
          <cell r="DP970">
            <v>0</v>
          </cell>
          <cell r="DQ970">
            <v>0</v>
          </cell>
          <cell r="DR970">
            <v>0</v>
          </cell>
          <cell r="DS970">
            <v>0</v>
          </cell>
          <cell r="DT970">
            <v>0</v>
          </cell>
          <cell r="DU970">
            <v>0</v>
          </cell>
          <cell r="DV970">
            <v>0</v>
          </cell>
          <cell r="DW970">
            <v>0</v>
          </cell>
          <cell r="DX970">
            <v>0</v>
          </cell>
          <cell r="DY970">
            <v>0</v>
          </cell>
          <cell r="DZ970">
            <v>0</v>
          </cell>
          <cell r="EA970">
            <v>0</v>
          </cell>
          <cell r="EB970">
            <v>0</v>
          </cell>
          <cell r="EC970">
            <v>0</v>
          </cell>
          <cell r="ED970">
            <v>0</v>
          </cell>
        </row>
        <row r="971">
          <cell r="J971" t="str">
            <v>Mills / kWh</v>
          </cell>
          <cell r="W971" t="str">
            <v>Mills / kWh</v>
          </cell>
          <cell r="AJ971" t="str">
            <v>Mills / kWh</v>
          </cell>
          <cell r="AW971" t="str">
            <v>Mills / kWh</v>
          </cell>
          <cell r="BJ971" t="str">
            <v>Mills / kWh</v>
          </cell>
          <cell r="BW971" t="str">
            <v>Mills / kWh</v>
          </cell>
          <cell r="CJ971" t="str">
            <v>Mills / kWh</v>
          </cell>
          <cell r="CW971" t="str">
            <v>Mills / kWh</v>
          </cell>
          <cell r="DJ971" t="str">
            <v>Mills / kWh</v>
          </cell>
          <cell r="DW971" t="str">
            <v>Mills / kWh</v>
          </cell>
        </row>
        <row r="974"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>
            <v>0</v>
          </cell>
          <cell r="BR974">
            <v>0</v>
          </cell>
          <cell r="BS974">
            <v>0</v>
          </cell>
          <cell r="BT974">
            <v>0</v>
          </cell>
          <cell r="BU974">
            <v>0</v>
          </cell>
          <cell r="BV974">
            <v>0</v>
          </cell>
          <cell r="BW974">
            <v>0</v>
          </cell>
          <cell r="BX974">
            <v>0</v>
          </cell>
          <cell r="BY974">
            <v>0</v>
          </cell>
          <cell r="BZ974">
            <v>0</v>
          </cell>
          <cell r="CA974">
            <v>0</v>
          </cell>
          <cell r="CB974">
            <v>0</v>
          </cell>
          <cell r="CC974">
            <v>0</v>
          </cell>
          <cell r="CD974">
            <v>0</v>
          </cell>
          <cell r="CE974">
            <v>0</v>
          </cell>
          <cell r="CF974">
            <v>0</v>
          </cell>
          <cell r="CG974">
            <v>0</v>
          </cell>
          <cell r="CH974">
            <v>0</v>
          </cell>
          <cell r="CI974">
            <v>0</v>
          </cell>
          <cell r="CJ974">
            <v>0</v>
          </cell>
          <cell r="CK974">
            <v>0</v>
          </cell>
          <cell r="CL974">
            <v>0</v>
          </cell>
          <cell r="CM974">
            <v>0</v>
          </cell>
          <cell r="CN974">
            <v>0</v>
          </cell>
          <cell r="CO974">
            <v>0</v>
          </cell>
          <cell r="CP974">
            <v>0</v>
          </cell>
          <cell r="CQ974">
            <v>0</v>
          </cell>
          <cell r="CR974">
            <v>0</v>
          </cell>
          <cell r="CS974">
            <v>0</v>
          </cell>
          <cell r="CT974">
            <v>0</v>
          </cell>
          <cell r="CU974">
            <v>0</v>
          </cell>
          <cell r="CV974">
            <v>0</v>
          </cell>
          <cell r="CW974">
            <v>0</v>
          </cell>
          <cell r="CX974">
            <v>0</v>
          </cell>
          <cell r="CY974">
            <v>0</v>
          </cell>
          <cell r="CZ974">
            <v>0</v>
          </cell>
          <cell r="DA974">
            <v>0</v>
          </cell>
          <cell r="DB974">
            <v>0</v>
          </cell>
          <cell r="DC974">
            <v>0</v>
          </cell>
          <cell r="DD974">
            <v>0</v>
          </cell>
          <cell r="DE974">
            <v>0</v>
          </cell>
          <cell r="DF974">
            <v>0</v>
          </cell>
          <cell r="DG974">
            <v>0</v>
          </cell>
          <cell r="DH974">
            <v>0</v>
          </cell>
          <cell r="DI974">
            <v>0</v>
          </cell>
          <cell r="DJ974">
            <v>0</v>
          </cell>
          <cell r="DK974">
            <v>0</v>
          </cell>
          <cell r="DL974">
            <v>0</v>
          </cell>
          <cell r="DM974">
            <v>0</v>
          </cell>
          <cell r="DN974">
            <v>0</v>
          </cell>
          <cell r="DO974">
            <v>0</v>
          </cell>
          <cell r="DP974">
            <v>0</v>
          </cell>
          <cell r="DQ974">
            <v>0</v>
          </cell>
          <cell r="DR974">
            <v>0</v>
          </cell>
          <cell r="DS974">
            <v>0</v>
          </cell>
          <cell r="DT974">
            <v>0</v>
          </cell>
          <cell r="DU974">
            <v>0</v>
          </cell>
          <cell r="DV974">
            <v>0</v>
          </cell>
          <cell r="DW974">
            <v>0</v>
          </cell>
          <cell r="DX974">
            <v>0</v>
          </cell>
          <cell r="DY974">
            <v>0</v>
          </cell>
          <cell r="DZ974">
            <v>0</v>
          </cell>
          <cell r="EA974">
            <v>0</v>
          </cell>
          <cell r="EB974">
            <v>0</v>
          </cell>
          <cell r="EC974">
            <v>0</v>
          </cell>
          <cell r="ED974">
            <v>0</v>
          </cell>
        </row>
        <row r="975"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  <cell r="AO975">
            <v>0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T975">
            <v>0</v>
          </cell>
          <cell r="AU975">
            <v>0</v>
          </cell>
          <cell r="AV975">
            <v>0</v>
          </cell>
          <cell r="AW975">
            <v>0</v>
          </cell>
          <cell r="AX975">
            <v>0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0</v>
          </cell>
          <cell r="BD975">
            <v>0</v>
          </cell>
          <cell r="BE975">
            <v>0</v>
          </cell>
          <cell r="BF975">
            <v>0</v>
          </cell>
          <cell r="BG975">
            <v>0</v>
          </cell>
          <cell r="BH975">
            <v>0</v>
          </cell>
          <cell r="BI975">
            <v>0</v>
          </cell>
          <cell r="BJ975">
            <v>0</v>
          </cell>
          <cell r="BK975">
            <v>0</v>
          </cell>
          <cell r="BL975">
            <v>0</v>
          </cell>
          <cell r="BM975">
            <v>0</v>
          </cell>
          <cell r="BN975">
            <v>0</v>
          </cell>
          <cell r="BO975">
            <v>0</v>
          </cell>
          <cell r="BP975">
            <v>0</v>
          </cell>
          <cell r="BQ975">
            <v>0</v>
          </cell>
          <cell r="BR975">
            <v>0</v>
          </cell>
          <cell r="BS975">
            <v>0</v>
          </cell>
          <cell r="BT975">
            <v>0</v>
          </cell>
          <cell r="BU975">
            <v>0</v>
          </cell>
          <cell r="BV975">
            <v>0</v>
          </cell>
          <cell r="BW975">
            <v>0</v>
          </cell>
          <cell r="BX975">
            <v>0</v>
          </cell>
          <cell r="BY975">
            <v>0</v>
          </cell>
          <cell r="BZ975">
            <v>0</v>
          </cell>
          <cell r="CA975">
            <v>0</v>
          </cell>
          <cell r="CB975">
            <v>0</v>
          </cell>
          <cell r="CC975">
            <v>0</v>
          </cell>
          <cell r="CD975">
            <v>0</v>
          </cell>
          <cell r="CE975">
            <v>0</v>
          </cell>
          <cell r="CF975">
            <v>0</v>
          </cell>
          <cell r="CG975">
            <v>0</v>
          </cell>
          <cell r="CH975">
            <v>0</v>
          </cell>
          <cell r="CI975">
            <v>0</v>
          </cell>
          <cell r="CJ975">
            <v>0</v>
          </cell>
          <cell r="CK975">
            <v>0</v>
          </cell>
          <cell r="CL975">
            <v>0</v>
          </cell>
          <cell r="CM975">
            <v>0</v>
          </cell>
          <cell r="CN975">
            <v>0</v>
          </cell>
          <cell r="CO975">
            <v>0</v>
          </cell>
          <cell r="CP975">
            <v>0</v>
          </cell>
          <cell r="CQ975">
            <v>0</v>
          </cell>
          <cell r="CR975">
            <v>0</v>
          </cell>
          <cell r="CS975">
            <v>0</v>
          </cell>
          <cell r="CT975">
            <v>0</v>
          </cell>
          <cell r="CU975">
            <v>0</v>
          </cell>
          <cell r="CV975">
            <v>0</v>
          </cell>
          <cell r="CW975">
            <v>0</v>
          </cell>
          <cell r="CX975">
            <v>0</v>
          </cell>
          <cell r="CY975">
            <v>0</v>
          </cell>
          <cell r="CZ975">
            <v>0</v>
          </cell>
          <cell r="DA975">
            <v>0</v>
          </cell>
          <cell r="DB975">
            <v>0</v>
          </cell>
          <cell r="DC975">
            <v>0</v>
          </cell>
          <cell r="DD975">
            <v>0</v>
          </cell>
          <cell r="DE975">
            <v>0</v>
          </cell>
          <cell r="DF975">
            <v>0</v>
          </cell>
          <cell r="DG975">
            <v>0</v>
          </cell>
          <cell r="DH975">
            <v>0</v>
          </cell>
          <cell r="DI975">
            <v>0</v>
          </cell>
          <cell r="DJ975">
            <v>0</v>
          </cell>
          <cell r="DK975">
            <v>0</v>
          </cell>
          <cell r="DL975">
            <v>0</v>
          </cell>
          <cell r="DM975">
            <v>0</v>
          </cell>
          <cell r="DN975">
            <v>0</v>
          </cell>
          <cell r="DO975">
            <v>0</v>
          </cell>
          <cell r="DP975">
            <v>0</v>
          </cell>
          <cell r="DQ975">
            <v>0</v>
          </cell>
          <cell r="DR975">
            <v>0</v>
          </cell>
          <cell r="DS975">
            <v>0</v>
          </cell>
          <cell r="DT975">
            <v>0</v>
          </cell>
          <cell r="DU975">
            <v>0</v>
          </cell>
          <cell r="DV975">
            <v>0</v>
          </cell>
          <cell r="DW975">
            <v>0</v>
          </cell>
          <cell r="DX975">
            <v>0</v>
          </cell>
          <cell r="DY975">
            <v>0</v>
          </cell>
          <cell r="DZ975">
            <v>0</v>
          </cell>
          <cell r="EA975">
            <v>0</v>
          </cell>
          <cell r="EB975">
            <v>0</v>
          </cell>
          <cell r="EC975">
            <v>0</v>
          </cell>
          <cell r="ED975">
            <v>0</v>
          </cell>
        </row>
        <row r="976"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0</v>
          </cell>
          <cell r="AR976">
            <v>0</v>
          </cell>
          <cell r="AS976">
            <v>0</v>
          </cell>
          <cell r="AT976">
            <v>0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0</v>
          </cell>
          <cell r="BD976">
            <v>0</v>
          </cell>
          <cell r="BE976">
            <v>0</v>
          </cell>
          <cell r="BF976">
            <v>0</v>
          </cell>
          <cell r="BG976">
            <v>0</v>
          </cell>
          <cell r="BH976">
            <v>0</v>
          </cell>
          <cell r="BI976">
            <v>0</v>
          </cell>
          <cell r="BJ976">
            <v>0</v>
          </cell>
          <cell r="BK976">
            <v>0</v>
          </cell>
          <cell r="BL976">
            <v>0</v>
          </cell>
          <cell r="BM976">
            <v>0</v>
          </cell>
          <cell r="BN976">
            <v>0</v>
          </cell>
          <cell r="BO976">
            <v>0</v>
          </cell>
          <cell r="BP976">
            <v>0</v>
          </cell>
          <cell r="BQ976">
            <v>0</v>
          </cell>
          <cell r="BR976">
            <v>0</v>
          </cell>
          <cell r="BS976">
            <v>0</v>
          </cell>
          <cell r="BT976">
            <v>0</v>
          </cell>
          <cell r="BU976">
            <v>0</v>
          </cell>
          <cell r="BV976">
            <v>0</v>
          </cell>
          <cell r="BW976">
            <v>0</v>
          </cell>
          <cell r="BX976">
            <v>0</v>
          </cell>
          <cell r="BY976">
            <v>0</v>
          </cell>
          <cell r="BZ976">
            <v>0</v>
          </cell>
          <cell r="CA976">
            <v>0</v>
          </cell>
          <cell r="CB976">
            <v>0</v>
          </cell>
          <cell r="CC976">
            <v>0</v>
          </cell>
          <cell r="CD976">
            <v>0</v>
          </cell>
          <cell r="CE976">
            <v>0</v>
          </cell>
          <cell r="CF976">
            <v>0</v>
          </cell>
          <cell r="CG976">
            <v>0</v>
          </cell>
          <cell r="CH976">
            <v>0</v>
          </cell>
          <cell r="CI976">
            <v>0</v>
          </cell>
          <cell r="CJ976">
            <v>0</v>
          </cell>
          <cell r="CK976">
            <v>0</v>
          </cell>
          <cell r="CL976">
            <v>0</v>
          </cell>
          <cell r="CM976">
            <v>0</v>
          </cell>
          <cell r="CN976">
            <v>0</v>
          </cell>
          <cell r="CO976">
            <v>0</v>
          </cell>
          <cell r="CP976">
            <v>0</v>
          </cell>
          <cell r="CQ976">
            <v>0</v>
          </cell>
          <cell r="CR976">
            <v>0</v>
          </cell>
          <cell r="CS976">
            <v>0</v>
          </cell>
          <cell r="CT976">
            <v>0</v>
          </cell>
          <cell r="CU976">
            <v>0</v>
          </cell>
          <cell r="CV976">
            <v>0</v>
          </cell>
          <cell r="CW976">
            <v>0</v>
          </cell>
          <cell r="CX976">
            <v>0</v>
          </cell>
          <cell r="CY976">
            <v>0</v>
          </cell>
          <cell r="CZ976">
            <v>0</v>
          </cell>
          <cell r="DA976">
            <v>0</v>
          </cell>
          <cell r="DB976">
            <v>0</v>
          </cell>
          <cell r="DC976">
            <v>0</v>
          </cell>
          <cell r="DD976">
            <v>0</v>
          </cell>
          <cell r="DE976">
            <v>0</v>
          </cell>
          <cell r="DF976">
            <v>0</v>
          </cell>
          <cell r="DG976">
            <v>0</v>
          </cell>
          <cell r="DH976">
            <v>0</v>
          </cell>
          <cell r="DI976">
            <v>0</v>
          </cell>
          <cell r="DJ976">
            <v>0</v>
          </cell>
          <cell r="DK976">
            <v>0</v>
          </cell>
          <cell r="DL976">
            <v>0</v>
          </cell>
          <cell r="DM976">
            <v>0</v>
          </cell>
          <cell r="DN976">
            <v>0</v>
          </cell>
          <cell r="DO976">
            <v>0</v>
          </cell>
          <cell r="DP976">
            <v>0</v>
          </cell>
          <cell r="DQ976">
            <v>0</v>
          </cell>
          <cell r="DR976">
            <v>0</v>
          </cell>
          <cell r="DS976">
            <v>0</v>
          </cell>
          <cell r="DT976">
            <v>0</v>
          </cell>
          <cell r="DU976">
            <v>0</v>
          </cell>
          <cell r="DV976">
            <v>0</v>
          </cell>
          <cell r="DW976">
            <v>0</v>
          </cell>
          <cell r="DX976">
            <v>0</v>
          </cell>
          <cell r="DY976">
            <v>0</v>
          </cell>
          <cell r="DZ976">
            <v>0</v>
          </cell>
          <cell r="EA976">
            <v>0</v>
          </cell>
          <cell r="EB976">
            <v>0</v>
          </cell>
          <cell r="EC976">
            <v>0</v>
          </cell>
          <cell r="ED976">
            <v>0</v>
          </cell>
        </row>
        <row r="977"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T977">
            <v>0</v>
          </cell>
          <cell r="AU977">
            <v>0</v>
          </cell>
          <cell r="AV977">
            <v>0</v>
          </cell>
          <cell r="AW977">
            <v>0</v>
          </cell>
          <cell r="AX977">
            <v>0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0</v>
          </cell>
          <cell r="BD977">
            <v>0</v>
          </cell>
          <cell r="BE977">
            <v>0</v>
          </cell>
          <cell r="BF977">
            <v>0</v>
          </cell>
          <cell r="BG977">
            <v>0</v>
          </cell>
          <cell r="BH977">
            <v>0</v>
          </cell>
          <cell r="BI977">
            <v>0</v>
          </cell>
          <cell r="BJ977">
            <v>0</v>
          </cell>
          <cell r="BK977">
            <v>0</v>
          </cell>
          <cell r="BL977">
            <v>0</v>
          </cell>
          <cell r="BM977">
            <v>0</v>
          </cell>
          <cell r="BN977">
            <v>0</v>
          </cell>
          <cell r="BO977">
            <v>0</v>
          </cell>
          <cell r="BP977">
            <v>0</v>
          </cell>
          <cell r="BQ977">
            <v>0</v>
          </cell>
          <cell r="BR977">
            <v>0</v>
          </cell>
          <cell r="BS977">
            <v>0</v>
          </cell>
          <cell r="BT977">
            <v>0</v>
          </cell>
          <cell r="BU977">
            <v>0</v>
          </cell>
          <cell r="BV977">
            <v>0</v>
          </cell>
          <cell r="BW977">
            <v>0</v>
          </cell>
          <cell r="BX977">
            <v>0</v>
          </cell>
          <cell r="BY977">
            <v>0</v>
          </cell>
          <cell r="BZ977">
            <v>0</v>
          </cell>
          <cell r="CA977">
            <v>0</v>
          </cell>
          <cell r="CB977">
            <v>0</v>
          </cell>
          <cell r="CC977">
            <v>0</v>
          </cell>
          <cell r="CD977">
            <v>0</v>
          </cell>
          <cell r="CE977">
            <v>0</v>
          </cell>
          <cell r="CF977">
            <v>0</v>
          </cell>
          <cell r="CG977">
            <v>0</v>
          </cell>
          <cell r="CH977">
            <v>0</v>
          </cell>
          <cell r="CI977">
            <v>0</v>
          </cell>
          <cell r="CJ977">
            <v>0</v>
          </cell>
          <cell r="CK977">
            <v>0</v>
          </cell>
          <cell r="CL977">
            <v>0</v>
          </cell>
          <cell r="CM977">
            <v>0</v>
          </cell>
          <cell r="CN977">
            <v>0</v>
          </cell>
          <cell r="CO977">
            <v>0</v>
          </cell>
          <cell r="CP977">
            <v>0</v>
          </cell>
          <cell r="CQ977">
            <v>0</v>
          </cell>
          <cell r="CR977">
            <v>0</v>
          </cell>
          <cell r="CS977">
            <v>0</v>
          </cell>
          <cell r="CT977">
            <v>0</v>
          </cell>
          <cell r="CU977">
            <v>0</v>
          </cell>
          <cell r="CV977">
            <v>0</v>
          </cell>
          <cell r="CW977">
            <v>0</v>
          </cell>
          <cell r="CX977">
            <v>0</v>
          </cell>
          <cell r="CY977">
            <v>0</v>
          </cell>
          <cell r="CZ977">
            <v>0</v>
          </cell>
          <cell r="DA977">
            <v>0</v>
          </cell>
          <cell r="DB977">
            <v>0</v>
          </cell>
          <cell r="DC977">
            <v>0</v>
          </cell>
          <cell r="DD977">
            <v>0</v>
          </cell>
          <cell r="DE977">
            <v>0</v>
          </cell>
          <cell r="DF977">
            <v>0</v>
          </cell>
          <cell r="DG977">
            <v>0</v>
          </cell>
          <cell r="DH977">
            <v>0</v>
          </cell>
          <cell r="DI977">
            <v>0</v>
          </cell>
          <cell r="DJ977">
            <v>0</v>
          </cell>
          <cell r="DK977">
            <v>0</v>
          </cell>
          <cell r="DL977">
            <v>0</v>
          </cell>
          <cell r="DM977">
            <v>0</v>
          </cell>
          <cell r="DN977">
            <v>0</v>
          </cell>
          <cell r="DO977">
            <v>0</v>
          </cell>
          <cell r="DP977">
            <v>0</v>
          </cell>
          <cell r="DQ977">
            <v>0</v>
          </cell>
          <cell r="DR977">
            <v>0</v>
          </cell>
          <cell r="DS977">
            <v>0</v>
          </cell>
          <cell r="DT977">
            <v>0</v>
          </cell>
          <cell r="DU977">
            <v>0</v>
          </cell>
          <cell r="DV977">
            <v>0</v>
          </cell>
          <cell r="DW977">
            <v>0</v>
          </cell>
          <cell r="DX977">
            <v>0</v>
          </cell>
          <cell r="DY977">
            <v>0</v>
          </cell>
          <cell r="DZ977">
            <v>0</v>
          </cell>
          <cell r="EA977">
            <v>0</v>
          </cell>
          <cell r="EB977">
            <v>0</v>
          </cell>
          <cell r="EC977">
            <v>0</v>
          </cell>
          <cell r="ED977">
            <v>0</v>
          </cell>
        </row>
        <row r="978"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>
            <v>0</v>
          </cell>
          <cell r="BR978">
            <v>0</v>
          </cell>
          <cell r="BS978">
            <v>0</v>
          </cell>
          <cell r="BT978">
            <v>0</v>
          </cell>
          <cell r="BU978">
            <v>0</v>
          </cell>
          <cell r="BV978">
            <v>0</v>
          </cell>
          <cell r="BW978">
            <v>0</v>
          </cell>
          <cell r="BX978">
            <v>0</v>
          </cell>
          <cell r="BY978">
            <v>0</v>
          </cell>
          <cell r="BZ978">
            <v>0</v>
          </cell>
          <cell r="CA978">
            <v>0</v>
          </cell>
          <cell r="CB978">
            <v>0</v>
          </cell>
          <cell r="CC978">
            <v>0</v>
          </cell>
          <cell r="CD978">
            <v>0</v>
          </cell>
          <cell r="CE978">
            <v>0</v>
          </cell>
          <cell r="CF978">
            <v>0</v>
          </cell>
          <cell r="CG978">
            <v>0</v>
          </cell>
          <cell r="CH978">
            <v>0</v>
          </cell>
          <cell r="CI978">
            <v>0</v>
          </cell>
          <cell r="CJ978">
            <v>0</v>
          </cell>
          <cell r="CK978">
            <v>0</v>
          </cell>
          <cell r="CL978">
            <v>0</v>
          </cell>
          <cell r="CM978">
            <v>0</v>
          </cell>
          <cell r="CN978">
            <v>0</v>
          </cell>
          <cell r="CO978">
            <v>0</v>
          </cell>
          <cell r="CP978">
            <v>0</v>
          </cell>
          <cell r="CQ978">
            <v>0</v>
          </cell>
          <cell r="CR978">
            <v>0</v>
          </cell>
          <cell r="CS978">
            <v>0</v>
          </cell>
          <cell r="CT978">
            <v>0</v>
          </cell>
          <cell r="CU978">
            <v>0</v>
          </cell>
          <cell r="CV978">
            <v>0</v>
          </cell>
          <cell r="CW978">
            <v>0</v>
          </cell>
          <cell r="CX978">
            <v>0</v>
          </cell>
          <cell r="CY978">
            <v>0</v>
          </cell>
          <cell r="CZ978">
            <v>0</v>
          </cell>
          <cell r="DA978">
            <v>0</v>
          </cell>
          <cell r="DB978">
            <v>0</v>
          </cell>
          <cell r="DC978">
            <v>0</v>
          </cell>
          <cell r="DD978">
            <v>0</v>
          </cell>
          <cell r="DE978">
            <v>0</v>
          </cell>
          <cell r="DF978">
            <v>0</v>
          </cell>
          <cell r="DG978">
            <v>0</v>
          </cell>
          <cell r="DH978">
            <v>0</v>
          </cell>
          <cell r="DI978">
            <v>0</v>
          </cell>
          <cell r="DJ978">
            <v>0</v>
          </cell>
          <cell r="DK978">
            <v>0</v>
          </cell>
          <cell r="DL978">
            <v>0</v>
          </cell>
          <cell r="DM978">
            <v>0</v>
          </cell>
          <cell r="DN978">
            <v>0</v>
          </cell>
          <cell r="DO978">
            <v>0</v>
          </cell>
          <cell r="DP978">
            <v>0</v>
          </cell>
          <cell r="DQ978">
            <v>0</v>
          </cell>
          <cell r="DR978">
            <v>0</v>
          </cell>
          <cell r="DS978">
            <v>0</v>
          </cell>
          <cell r="DT978">
            <v>0</v>
          </cell>
          <cell r="DU978">
            <v>0</v>
          </cell>
          <cell r="DV978">
            <v>0</v>
          </cell>
          <cell r="DW978">
            <v>0</v>
          </cell>
          <cell r="DX978">
            <v>0</v>
          </cell>
          <cell r="DY978">
            <v>0</v>
          </cell>
          <cell r="DZ978">
            <v>0</v>
          </cell>
          <cell r="EA978">
            <v>0</v>
          </cell>
          <cell r="EB978">
            <v>0</v>
          </cell>
          <cell r="EC978">
            <v>0</v>
          </cell>
          <cell r="ED978">
            <v>0</v>
          </cell>
        </row>
        <row r="979"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  <cell r="BF979">
            <v>0</v>
          </cell>
          <cell r="BG979">
            <v>0</v>
          </cell>
          <cell r="BH979">
            <v>0</v>
          </cell>
          <cell r="BI979">
            <v>0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  <cell r="BN979">
            <v>0</v>
          </cell>
          <cell r="BO979">
            <v>0</v>
          </cell>
          <cell r="BP979">
            <v>0</v>
          </cell>
          <cell r="BQ979">
            <v>0</v>
          </cell>
          <cell r="BR979">
            <v>0</v>
          </cell>
          <cell r="BS979">
            <v>0</v>
          </cell>
          <cell r="BT979">
            <v>0</v>
          </cell>
          <cell r="BU979">
            <v>0</v>
          </cell>
          <cell r="BV979">
            <v>0</v>
          </cell>
          <cell r="BW979">
            <v>0</v>
          </cell>
          <cell r="BX979">
            <v>0</v>
          </cell>
          <cell r="BY979">
            <v>0</v>
          </cell>
          <cell r="BZ979">
            <v>0</v>
          </cell>
          <cell r="CA979">
            <v>0</v>
          </cell>
          <cell r="CB979">
            <v>0</v>
          </cell>
          <cell r="CC979">
            <v>0</v>
          </cell>
          <cell r="CD979">
            <v>0</v>
          </cell>
          <cell r="CE979">
            <v>0</v>
          </cell>
          <cell r="CF979">
            <v>0</v>
          </cell>
          <cell r="CG979">
            <v>0</v>
          </cell>
          <cell r="CH979">
            <v>0</v>
          </cell>
          <cell r="CI979">
            <v>0</v>
          </cell>
          <cell r="CJ979">
            <v>0</v>
          </cell>
          <cell r="CK979">
            <v>0</v>
          </cell>
          <cell r="CL979">
            <v>0</v>
          </cell>
          <cell r="CM979">
            <v>0</v>
          </cell>
          <cell r="CN979">
            <v>0</v>
          </cell>
          <cell r="CO979">
            <v>0</v>
          </cell>
          <cell r="CP979">
            <v>0</v>
          </cell>
          <cell r="CQ979">
            <v>0</v>
          </cell>
          <cell r="CR979">
            <v>0</v>
          </cell>
          <cell r="CS979">
            <v>0</v>
          </cell>
          <cell r="CT979">
            <v>0</v>
          </cell>
          <cell r="CU979">
            <v>0</v>
          </cell>
          <cell r="CV979">
            <v>0</v>
          </cell>
          <cell r="CW979">
            <v>0</v>
          </cell>
          <cell r="CX979">
            <v>0</v>
          </cell>
          <cell r="CY979">
            <v>0</v>
          </cell>
          <cell r="CZ979">
            <v>0</v>
          </cell>
          <cell r="DA979">
            <v>0</v>
          </cell>
          <cell r="DB979">
            <v>0</v>
          </cell>
          <cell r="DC979">
            <v>0</v>
          </cell>
          <cell r="DD979">
            <v>0</v>
          </cell>
          <cell r="DE979">
            <v>0</v>
          </cell>
          <cell r="DF979">
            <v>0</v>
          </cell>
          <cell r="DG979">
            <v>0</v>
          </cell>
          <cell r="DH979">
            <v>0</v>
          </cell>
          <cell r="DI979">
            <v>0</v>
          </cell>
          <cell r="DJ979">
            <v>0</v>
          </cell>
          <cell r="DK979">
            <v>0</v>
          </cell>
          <cell r="DL979">
            <v>0</v>
          </cell>
          <cell r="DM979">
            <v>0</v>
          </cell>
          <cell r="DN979">
            <v>0</v>
          </cell>
          <cell r="DO979">
            <v>0</v>
          </cell>
          <cell r="DP979">
            <v>0</v>
          </cell>
          <cell r="DQ979">
            <v>0</v>
          </cell>
          <cell r="DR979">
            <v>0</v>
          </cell>
          <cell r="DS979">
            <v>0</v>
          </cell>
          <cell r="DT979">
            <v>0</v>
          </cell>
          <cell r="DU979">
            <v>0</v>
          </cell>
          <cell r="DV979">
            <v>0</v>
          </cell>
          <cell r="DW979">
            <v>0</v>
          </cell>
          <cell r="DX979">
            <v>0</v>
          </cell>
          <cell r="DY979">
            <v>0</v>
          </cell>
          <cell r="DZ979">
            <v>0</v>
          </cell>
          <cell r="EA979">
            <v>0</v>
          </cell>
          <cell r="EB979">
            <v>0</v>
          </cell>
          <cell r="EC979">
            <v>0</v>
          </cell>
          <cell r="ED979">
            <v>0</v>
          </cell>
        </row>
        <row r="980"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0</v>
          </cell>
          <cell r="BH980">
            <v>0</v>
          </cell>
          <cell r="BI980">
            <v>0</v>
          </cell>
          <cell r="BJ980">
            <v>0</v>
          </cell>
          <cell r="BK980">
            <v>0</v>
          </cell>
          <cell r="BL980">
            <v>0</v>
          </cell>
          <cell r="BM980">
            <v>0</v>
          </cell>
          <cell r="BN980">
            <v>0</v>
          </cell>
          <cell r="BO980">
            <v>0</v>
          </cell>
          <cell r="BP980">
            <v>0</v>
          </cell>
          <cell r="BQ980">
            <v>0</v>
          </cell>
          <cell r="BR980">
            <v>0</v>
          </cell>
          <cell r="BS980">
            <v>0</v>
          </cell>
          <cell r="BT980">
            <v>0</v>
          </cell>
          <cell r="BU980">
            <v>0</v>
          </cell>
          <cell r="BV980">
            <v>0</v>
          </cell>
          <cell r="BW980">
            <v>0</v>
          </cell>
          <cell r="BX980">
            <v>0</v>
          </cell>
          <cell r="BY980">
            <v>0</v>
          </cell>
          <cell r="BZ980">
            <v>0</v>
          </cell>
          <cell r="CA980">
            <v>0</v>
          </cell>
          <cell r="CB980">
            <v>0</v>
          </cell>
          <cell r="CC980">
            <v>0</v>
          </cell>
          <cell r="CD980">
            <v>0</v>
          </cell>
          <cell r="CE980">
            <v>0</v>
          </cell>
          <cell r="CF980">
            <v>0</v>
          </cell>
          <cell r="CG980">
            <v>0</v>
          </cell>
          <cell r="CH980">
            <v>0</v>
          </cell>
          <cell r="CI980">
            <v>0</v>
          </cell>
          <cell r="CJ980">
            <v>0</v>
          </cell>
          <cell r="CK980">
            <v>0</v>
          </cell>
          <cell r="CL980">
            <v>0</v>
          </cell>
          <cell r="CM980">
            <v>0</v>
          </cell>
          <cell r="CN980">
            <v>0</v>
          </cell>
          <cell r="CO980">
            <v>0</v>
          </cell>
          <cell r="CP980">
            <v>0</v>
          </cell>
          <cell r="CQ980">
            <v>0</v>
          </cell>
          <cell r="CR980">
            <v>0</v>
          </cell>
          <cell r="CS980">
            <v>0</v>
          </cell>
          <cell r="CT980">
            <v>0</v>
          </cell>
          <cell r="CU980">
            <v>0</v>
          </cell>
          <cell r="CV980">
            <v>0</v>
          </cell>
          <cell r="CW980">
            <v>0</v>
          </cell>
          <cell r="CX980">
            <v>0</v>
          </cell>
          <cell r="CY980">
            <v>0</v>
          </cell>
          <cell r="CZ980">
            <v>0</v>
          </cell>
          <cell r="DA980">
            <v>0</v>
          </cell>
          <cell r="DB980">
            <v>0</v>
          </cell>
          <cell r="DC980">
            <v>0</v>
          </cell>
          <cell r="DD980">
            <v>0</v>
          </cell>
          <cell r="DE980">
            <v>0</v>
          </cell>
          <cell r="DF980">
            <v>0</v>
          </cell>
          <cell r="DG980">
            <v>0</v>
          </cell>
          <cell r="DH980">
            <v>0</v>
          </cell>
          <cell r="DI980">
            <v>0</v>
          </cell>
          <cell r="DJ980">
            <v>0</v>
          </cell>
          <cell r="DK980">
            <v>0</v>
          </cell>
          <cell r="DL980">
            <v>0</v>
          </cell>
          <cell r="DM980">
            <v>0</v>
          </cell>
          <cell r="DN980">
            <v>0</v>
          </cell>
          <cell r="DO980">
            <v>0</v>
          </cell>
          <cell r="DP980">
            <v>0</v>
          </cell>
          <cell r="DQ980">
            <v>0</v>
          </cell>
          <cell r="DR980">
            <v>0</v>
          </cell>
          <cell r="DS980">
            <v>0</v>
          </cell>
          <cell r="DT980">
            <v>0</v>
          </cell>
          <cell r="DU980">
            <v>0</v>
          </cell>
          <cell r="DV980">
            <v>0</v>
          </cell>
          <cell r="DW980">
            <v>0</v>
          </cell>
          <cell r="DX980">
            <v>0</v>
          </cell>
          <cell r="DY980">
            <v>0</v>
          </cell>
          <cell r="DZ980">
            <v>0</v>
          </cell>
          <cell r="EA980">
            <v>0</v>
          </cell>
          <cell r="EB980">
            <v>0</v>
          </cell>
          <cell r="EC980">
            <v>0</v>
          </cell>
          <cell r="ED980">
            <v>0</v>
          </cell>
        </row>
        <row r="981"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>
            <v>0</v>
          </cell>
          <cell r="BR981">
            <v>0</v>
          </cell>
          <cell r="BS981">
            <v>0</v>
          </cell>
          <cell r="BT981">
            <v>0</v>
          </cell>
          <cell r="BU981">
            <v>0</v>
          </cell>
          <cell r="BV981">
            <v>0</v>
          </cell>
          <cell r="BW981">
            <v>0</v>
          </cell>
          <cell r="BX981">
            <v>0</v>
          </cell>
          <cell r="BY981">
            <v>0</v>
          </cell>
          <cell r="BZ981">
            <v>0</v>
          </cell>
          <cell r="CA981">
            <v>0</v>
          </cell>
          <cell r="CB981">
            <v>0</v>
          </cell>
          <cell r="CC981">
            <v>0</v>
          </cell>
          <cell r="CD981">
            <v>0</v>
          </cell>
          <cell r="CE981">
            <v>0</v>
          </cell>
          <cell r="CF981">
            <v>0</v>
          </cell>
          <cell r="CG981">
            <v>0</v>
          </cell>
          <cell r="CH981">
            <v>0</v>
          </cell>
          <cell r="CI981">
            <v>0</v>
          </cell>
          <cell r="CJ981">
            <v>0</v>
          </cell>
          <cell r="CK981">
            <v>0</v>
          </cell>
          <cell r="CL981">
            <v>0</v>
          </cell>
          <cell r="CM981">
            <v>0</v>
          </cell>
          <cell r="CN981">
            <v>0</v>
          </cell>
          <cell r="CO981">
            <v>0</v>
          </cell>
          <cell r="CP981">
            <v>0</v>
          </cell>
          <cell r="CQ981">
            <v>0</v>
          </cell>
          <cell r="CR981">
            <v>0</v>
          </cell>
          <cell r="CS981">
            <v>0</v>
          </cell>
          <cell r="CT981">
            <v>0</v>
          </cell>
          <cell r="CU981">
            <v>0</v>
          </cell>
          <cell r="CV981">
            <v>0</v>
          </cell>
          <cell r="CW981">
            <v>0</v>
          </cell>
          <cell r="CX981">
            <v>0</v>
          </cell>
          <cell r="CY981">
            <v>0</v>
          </cell>
          <cell r="CZ981">
            <v>0</v>
          </cell>
          <cell r="DA981">
            <v>0</v>
          </cell>
          <cell r="DB981">
            <v>0</v>
          </cell>
          <cell r="DC981">
            <v>0</v>
          </cell>
          <cell r="DD981">
            <v>0</v>
          </cell>
          <cell r="DE981">
            <v>0</v>
          </cell>
          <cell r="DF981">
            <v>0</v>
          </cell>
          <cell r="DG981">
            <v>0</v>
          </cell>
          <cell r="DH981">
            <v>0</v>
          </cell>
          <cell r="DI981">
            <v>0</v>
          </cell>
          <cell r="DJ981">
            <v>0</v>
          </cell>
          <cell r="DK981">
            <v>0</v>
          </cell>
          <cell r="DL981">
            <v>0</v>
          </cell>
          <cell r="DM981">
            <v>0</v>
          </cell>
          <cell r="DN981">
            <v>0</v>
          </cell>
          <cell r="DO981">
            <v>0</v>
          </cell>
          <cell r="DP981">
            <v>0</v>
          </cell>
          <cell r="DQ981">
            <v>0</v>
          </cell>
          <cell r="DR981">
            <v>0</v>
          </cell>
          <cell r="DS981">
            <v>0</v>
          </cell>
          <cell r="DT981">
            <v>0</v>
          </cell>
          <cell r="DU981">
            <v>0</v>
          </cell>
          <cell r="DV981">
            <v>0</v>
          </cell>
          <cell r="DW981">
            <v>0</v>
          </cell>
          <cell r="DX981">
            <v>0</v>
          </cell>
          <cell r="DY981">
            <v>0</v>
          </cell>
          <cell r="DZ981">
            <v>0</v>
          </cell>
          <cell r="EA981">
            <v>0</v>
          </cell>
          <cell r="EB981">
            <v>0</v>
          </cell>
          <cell r="EC981">
            <v>0</v>
          </cell>
          <cell r="ED981">
            <v>0</v>
          </cell>
        </row>
        <row r="983"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0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0</v>
          </cell>
          <cell r="AX983">
            <v>0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0</v>
          </cell>
          <cell r="BD983">
            <v>0</v>
          </cell>
          <cell r="BE983">
            <v>0</v>
          </cell>
          <cell r="BF983">
            <v>0</v>
          </cell>
          <cell r="BG983">
            <v>0</v>
          </cell>
          <cell r="BH983">
            <v>0</v>
          </cell>
          <cell r="BI983">
            <v>0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  <cell r="BO983">
            <v>0</v>
          </cell>
          <cell r="BP983">
            <v>0</v>
          </cell>
          <cell r="BQ983">
            <v>0</v>
          </cell>
          <cell r="BR983">
            <v>0</v>
          </cell>
          <cell r="BS983">
            <v>0</v>
          </cell>
          <cell r="BT983">
            <v>0</v>
          </cell>
          <cell r="BU983">
            <v>0</v>
          </cell>
          <cell r="BV983">
            <v>0</v>
          </cell>
          <cell r="BW983">
            <v>0</v>
          </cell>
          <cell r="BX983">
            <v>0</v>
          </cell>
          <cell r="BY983">
            <v>0</v>
          </cell>
          <cell r="BZ983">
            <v>0</v>
          </cell>
          <cell r="CA983">
            <v>0</v>
          </cell>
          <cell r="CB983">
            <v>0</v>
          </cell>
          <cell r="CC983">
            <v>0</v>
          </cell>
          <cell r="CD983">
            <v>0</v>
          </cell>
          <cell r="CE983">
            <v>0</v>
          </cell>
          <cell r="CF983">
            <v>0</v>
          </cell>
          <cell r="CG983">
            <v>0</v>
          </cell>
          <cell r="CH983">
            <v>0</v>
          </cell>
          <cell r="CI983">
            <v>0</v>
          </cell>
          <cell r="CJ983">
            <v>0</v>
          </cell>
          <cell r="CK983">
            <v>0</v>
          </cell>
          <cell r="CL983">
            <v>0</v>
          </cell>
          <cell r="CM983">
            <v>0</v>
          </cell>
          <cell r="CN983">
            <v>0</v>
          </cell>
          <cell r="CO983">
            <v>0</v>
          </cell>
          <cell r="CP983">
            <v>0</v>
          </cell>
          <cell r="CQ983">
            <v>0</v>
          </cell>
          <cell r="CR983">
            <v>0</v>
          </cell>
          <cell r="CS983">
            <v>0</v>
          </cell>
          <cell r="CT983">
            <v>0</v>
          </cell>
          <cell r="CU983">
            <v>0</v>
          </cell>
          <cell r="CV983">
            <v>0</v>
          </cell>
          <cell r="CW983">
            <v>0</v>
          </cell>
          <cell r="CX983">
            <v>0</v>
          </cell>
          <cell r="CY983">
            <v>0</v>
          </cell>
          <cell r="CZ983">
            <v>0</v>
          </cell>
          <cell r="DA983">
            <v>0</v>
          </cell>
          <cell r="DB983">
            <v>0</v>
          </cell>
          <cell r="DC983">
            <v>0</v>
          </cell>
          <cell r="DD983">
            <v>0</v>
          </cell>
          <cell r="DE983">
            <v>0</v>
          </cell>
          <cell r="DF983">
            <v>0</v>
          </cell>
          <cell r="DG983">
            <v>0</v>
          </cell>
          <cell r="DH983">
            <v>0</v>
          </cell>
          <cell r="DI983">
            <v>0</v>
          </cell>
          <cell r="DJ983">
            <v>0</v>
          </cell>
          <cell r="DK983">
            <v>0</v>
          </cell>
          <cell r="DL983">
            <v>0</v>
          </cell>
          <cell r="DM983">
            <v>0</v>
          </cell>
          <cell r="DN983">
            <v>0</v>
          </cell>
          <cell r="DO983">
            <v>0</v>
          </cell>
          <cell r="DP983">
            <v>0</v>
          </cell>
          <cell r="DQ983">
            <v>0</v>
          </cell>
          <cell r="DR983">
            <v>0</v>
          </cell>
          <cell r="DS983">
            <v>0</v>
          </cell>
          <cell r="DT983">
            <v>0</v>
          </cell>
          <cell r="DU983">
            <v>0</v>
          </cell>
          <cell r="DV983">
            <v>0</v>
          </cell>
          <cell r="DW983">
            <v>0</v>
          </cell>
          <cell r="DX983">
            <v>0</v>
          </cell>
          <cell r="DY983">
            <v>0</v>
          </cell>
          <cell r="DZ983">
            <v>0</v>
          </cell>
          <cell r="EA983">
            <v>0</v>
          </cell>
          <cell r="EB983">
            <v>0</v>
          </cell>
          <cell r="EC983">
            <v>0</v>
          </cell>
          <cell r="ED983">
            <v>0</v>
          </cell>
        </row>
        <row r="986"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0</v>
          </cell>
          <cell r="AX986">
            <v>0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0</v>
          </cell>
          <cell r="BD986">
            <v>0</v>
          </cell>
          <cell r="BE986">
            <v>0</v>
          </cell>
          <cell r="BF986">
            <v>0</v>
          </cell>
          <cell r="BG986">
            <v>0</v>
          </cell>
          <cell r="BH986">
            <v>0</v>
          </cell>
          <cell r="BI986">
            <v>0</v>
          </cell>
          <cell r="BJ986">
            <v>0</v>
          </cell>
          <cell r="BK986">
            <v>0</v>
          </cell>
          <cell r="BL986">
            <v>0</v>
          </cell>
          <cell r="BM986">
            <v>0</v>
          </cell>
          <cell r="BN986">
            <v>0</v>
          </cell>
          <cell r="BO986">
            <v>0</v>
          </cell>
          <cell r="BP986">
            <v>0</v>
          </cell>
          <cell r="BQ986">
            <v>0</v>
          </cell>
          <cell r="BR986">
            <v>0</v>
          </cell>
          <cell r="BS986">
            <v>0</v>
          </cell>
          <cell r="BT986">
            <v>0</v>
          </cell>
          <cell r="BU986">
            <v>0</v>
          </cell>
          <cell r="BV986">
            <v>0</v>
          </cell>
          <cell r="BW986">
            <v>0</v>
          </cell>
          <cell r="BX986">
            <v>0</v>
          </cell>
          <cell r="BY986">
            <v>0</v>
          </cell>
          <cell r="BZ986">
            <v>0</v>
          </cell>
          <cell r="CA986">
            <v>0</v>
          </cell>
          <cell r="CB986">
            <v>0</v>
          </cell>
          <cell r="CC986">
            <v>0</v>
          </cell>
          <cell r="CD986">
            <v>0</v>
          </cell>
          <cell r="CE986">
            <v>0</v>
          </cell>
          <cell r="CF986">
            <v>0</v>
          </cell>
          <cell r="CG986">
            <v>0</v>
          </cell>
          <cell r="CH986">
            <v>0</v>
          </cell>
          <cell r="CI986">
            <v>0</v>
          </cell>
          <cell r="CJ986">
            <v>0</v>
          </cell>
          <cell r="CK986">
            <v>0</v>
          </cell>
          <cell r="CL986">
            <v>0</v>
          </cell>
          <cell r="CM986">
            <v>0</v>
          </cell>
          <cell r="CN986">
            <v>0</v>
          </cell>
          <cell r="CO986">
            <v>0</v>
          </cell>
          <cell r="CP986">
            <v>0</v>
          </cell>
          <cell r="CQ986">
            <v>0</v>
          </cell>
          <cell r="CR986">
            <v>0</v>
          </cell>
          <cell r="CS986">
            <v>0</v>
          </cell>
          <cell r="CT986">
            <v>0</v>
          </cell>
          <cell r="CU986">
            <v>0</v>
          </cell>
          <cell r="CV986">
            <v>0</v>
          </cell>
          <cell r="CW986">
            <v>0</v>
          </cell>
          <cell r="CX986">
            <v>0</v>
          </cell>
          <cell r="CY986">
            <v>0</v>
          </cell>
          <cell r="CZ986">
            <v>0</v>
          </cell>
          <cell r="DA986">
            <v>0</v>
          </cell>
          <cell r="DB986">
            <v>0</v>
          </cell>
          <cell r="DC986">
            <v>0</v>
          </cell>
          <cell r="DD986">
            <v>0</v>
          </cell>
          <cell r="DE986">
            <v>0</v>
          </cell>
          <cell r="DF986">
            <v>0</v>
          </cell>
          <cell r="DG986">
            <v>0</v>
          </cell>
          <cell r="DH986">
            <v>0</v>
          </cell>
          <cell r="DI986">
            <v>0</v>
          </cell>
          <cell r="DJ986">
            <v>0</v>
          </cell>
          <cell r="DK986">
            <v>0</v>
          </cell>
          <cell r="DL986">
            <v>0</v>
          </cell>
          <cell r="DM986">
            <v>0</v>
          </cell>
          <cell r="DN986">
            <v>0</v>
          </cell>
          <cell r="DO986">
            <v>0</v>
          </cell>
          <cell r="DP986">
            <v>0</v>
          </cell>
          <cell r="DQ986">
            <v>0</v>
          </cell>
          <cell r="DR986">
            <v>0</v>
          </cell>
          <cell r="DS986">
            <v>0</v>
          </cell>
          <cell r="DT986">
            <v>0</v>
          </cell>
          <cell r="DU986">
            <v>0</v>
          </cell>
          <cell r="DV986">
            <v>0</v>
          </cell>
          <cell r="DW986">
            <v>0</v>
          </cell>
          <cell r="DX986">
            <v>0</v>
          </cell>
          <cell r="DY986">
            <v>0</v>
          </cell>
          <cell r="DZ986">
            <v>0</v>
          </cell>
          <cell r="EA986">
            <v>0</v>
          </cell>
          <cell r="EB986">
            <v>0</v>
          </cell>
          <cell r="EC986">
            <v>0</v>
          </cell>
          <cell r="ED986">
            <v>0</v>
          </cell>
        </row>
        <row r="987"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  <cell r="BD987">
            <v>0</v>
          </cell>
          <cell r="BE987">
            <v>0</v>
          </cell>
          <cell r="BF987">
            <v>0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  <cell r="BN987">
            <v>0</v>
          </cell>
          <cell r="BO987">
            <v>0</v>
          </cell>
          <cell r="BP987">
            <v>0</v>
          </cell>
          <cell r="BQ987">
            <v>0</v>
          </cell>
          <cell r="BR987">
            <v>0</v>
          </cell>
          <cell r="BS987">
            <v>0</v>
          </cell>
          <cell r="BT987">
            <v>0</v>
          </cell>
          <cell r="BU987">
            <v>0</v>
          </cell>
          <cell r="BV987">
            <v>0</v>
          </cell>
          <cell r="BW987">
            <v>0</v>
          </cell>
          <cell r="BX987">
            <v>0</v>
          </cell>
          <cell r="BY987">
            <v>0</v>
          </cell>
          <cell r="BZ987">
            <v>0</v>
          </cell>
          <cell r="CA987">
            <v>0</v>
          </cell>
          <cell r="CB987">
            <v>0</v>
          </cell>
          <cell r="CC987">
            <v>0</v>
          </cell>
          <cell r="CD987">
            <v>0</v>
          </cell>
          <cell r="CE987">
            <v>0</v>
          </cell>
          <cell r="CF987">
            <v>0</v>
          </cell>
          <cell r="CG987">
            <v>0</v>
          </cell>
          <cell r="CH987">
            <v>0</v>
          </cell>
          <cell r="CI987">
            <v>0</v>
          </cell>
          <cell r="CJ987">
            <v>0</v>
          </cell>
          <cell r="CK987">
            <v>0</v>
          </cell>
          <cell r="CL987">
            <v>0</v>
          </cell>
          <cell r="CM987">
            <v>0</v>
          </cell>
          <cell r="CN987">
            <v>0</v>
          </cell>
          <cell r="CO987">
            <v>0</v>
          </cell>
          <cell r="CP987">
            <v>0</v>
          </cell>
          <cell r="CQ987">
            <v>0</v>
          </cell>
          <cell r="CR987">
            <v>0</v>
          </cell>
          <cell r="CS987">
            <v>0</v>
          </cell>
          <cell r="CT987">
            <v>0</v>
          </cell>
          <cell r="CU987">
            <v>0</v>
          </cell>
          <cell r="CV987">
            <v>0</v>
          </cell>
          <cell r="CW987">
            <v>0</v>
          </cell>
          <cell r="CX987">
            <v>0</v>
          </cell>
          <cell r="CY987">
            <v>0</v>
          </cell>
          <cell r="CZ987">
            <v>0</v>
          </cell>
          <cell r="DA987">
            <v>0</v>
          </cell>
          <cell r="DB987">
            <v>0</v>
          </cell>
          <cell r="DC987">
            <v>0</v>
          </cell>
          <cell r="DD987">
            <v>0</v>
          </cell>
          <cell r="DE987">
            <v>0</v>
          </cell>
          <cell r="DF987">
            <v>0</v>
          </cell>
          <cell r="DG987">
            <v>0</v>
          </cell>
          <cell r="DH987">
            <v>0</v>
          </cell>
          <cell r="DI987">
            <v>0</v>
          </cell>
          <cell r="DJ987">
            <v>0</v>
          </cell>
          <cell r="DK987">
            <v>0</v>
          </cell>
          <cell r="DL987">
            <v>0</v>
          </cell>
          <cell r="DM987">
            <v>0</v>
          </cell>
          <cell r="DN987">
            <v>0</v>
          </cell>
          <cell r="DO987">
            <v>0</v>
          </cell>
          <cell r="DP987">
            <v>0</v>
          </cell>
          <cell r="DQ987">
            <v>0</v>
          </cell>
          <cell r="DR987">
            <v>0</v>
          </cell>
          <cell r="DS987">
            <v>0</v>
          </cell>
          <cell r="DT987">
            <v>0</v>
          </cell>
          <cell r="DU987">
            <v>0</v>
          </cell>
          <cell r="DV987">
            <v>0</v>
          </cell>
          <cell r="DW987">
            <v>0</v>
          </cell>
          <cell r="DX987">
            <v>0</v>
          </cell>
          <cell r="DY987">
            <v>0</v>
          </cell>
          <cell r="DZ987">
            <v>0</v>
          </cell>
          <cell r="EA987">
            <v>0</v>
          </cell>
          <cell r="EB987">
            <v>0</v>
          </cell>
          <cell r="EC987">
            <v>0</v>
          </cell>
          <cell r="ED987">
            <v>0</v>
          </cell>
        </row>
        <row r="988"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0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0</v>
          </cell>
          <cell r="BD988">
            <v>0</v>
          </cell>
          <cell r="BE988">
            <v>0</v>
          </cell>
          <cell r="BF988">
            <v>0</v>
          </cell>
          <cell r="BG988">
            <v>0</v>
          </cell>
          <cell r="BH988">
            <v>0</v>
          </cell>
          <cell r="BI988">
            <v>0</v>
          </cell>
          <cell r="BJ988">
            <v>0</v>
          </cell>
          <cell r="BK988">
            <v>0</v>
          </cell>
          <cell r="BL988">
            <v>0</v>
          </cell>
          <cell r="BM988">
            <v>0</v>
          </cell>
          <cell r="BN988">
            <v>0</v>
          </cell>
          <cell r="BO988">
            <v>0</v>
          </cell>
          <cell r="BP988">
            <v>0</v>
          </cell>
          <cell r="BQ988">
            <v>0</v>
          </cell>
          <cell r="BR988">
            <v>0</v>
          </cell>
          <cell r="BS988">
            <v>0</v>
          </cell>
          <cell r="BT988">
            <v>0</v>
          </cell>
          <cell r="BU988">
            <v>0</v>
          </cell>
          <cell r="BV988">
            <v>0</v>
          </cell>
          <cell r="BW988">
            <v>0</v>
          </cell>
          <cell r="BX988">
            <v>0</v>
          </cell>
          <cell r="BY988">
            <v>0</v>
          </cell>
          <cell r="BZ988">
            <v>0</v>
          </cell>
          <cell r="CA988">
            <v>0</v>
          </cell>
          <cell r="CB988">
            <v>0</v>
          </cell>
          <cell r="CC988">
            <v>0</v>
          </cell>
          <cell r="CD988">
            <v>0</v>
          </cell>
          <cell r="CE988">
            <v>0</v>
          </cell>
          <cell r="CF988">
            <v>0</v>
          </cell>
          <cell r="CG988">
            <v>0</v>
          </cell>
          <cell r="CH988">
            <v>0</v>
          </cell>
          <cell r="CI988">
            <v>0</v>
          </cell>
          <cell r="CJ988">
            <v>0</v>
          </cell>
          <cell r="CK988">
            <v>0</v>
          </cell>
          <cell r="CL988">
            <v>0</v>
          </cell>
          <cell r="CM988">
            <v>0</v>
          </cell>
          <cell r="CN988">
            <v>0</v>
          </cell>
          <cell r="CO988">
            <v>0</v>
          </cell>
          <cell r="CP988">
            <v>0</v>
          </cell>
          <cell r="CQ988">
            <v>0</v>
          </cell>
          <cell r="CR988">
            <v>0</v>
          </cell>
          <cell r="CS988">
            <v>0</v>
          </cell>
          <cell r="CT988">
            <v>0</v>
          </cell>
          <cell r="CU988">
            <v>0</v>
          </cell>
          <cell r="CV988">
            <v>0</v>
          </cell>
          <cell r="CW988">
            <v>0</v>
          </cell>
          <cell r="CX988">
            <v>0</v>
          </cell>
          <cell r="CY988">
            <v>0</v>
          </cell>
          <cell r="CZ988">
            <v>0</v>
          </cell>
          <cell r="DA988">
            <v>0</v>
          </cell>
          <cell r="DB988">
            <v>0</v>
          </cell>
          <cell r="DC988">
            <v>0</v>
          </cell>
          <cell r="DD988">
            <v>0</v>
          </cell>
          <cell r="DE988">
            <v>0</v>
          </cell>
          <cell r="DF988">
            <v>0</v>
          </cell>
          <cell r="DG988">
            <v>0</v>
          </cell>
          <cell r="DH988">
            <v>0</v>
          </cell>
          <cell r="DI988">
            <v>0</v>
          </cell>
          <cell r="DJ988">
            <v>0</v>
          </cell>
          <cell r="DK988">
            <v>0</v>
          </cell>
          <cell r="DL988">
            <v>0</v>
          </cell>
          <cell r="DM988">
            <v>0</v>
          </cell>
          <cell r="DN988">
            <v>0</v>
          </cell>
          <cell r="DO988">
            <v>0</v>
          </cell>
          <cell r="DP988">
            <v>0</v>
          </cell>
          <cell r="DQ988">
            <v>0</v>
          </cell>
          <cell r="DR988">
            <v>0</v>
          </cell>
          <cell r="DS988">
            <v>0</v>
          </cell>
          <cell r="DT988">
            <v>0</v>
          </cell>
          <cell r="DU988">
            <v>0</v>
          </cell>
          <cell r="DV988">
            <v>0</v>
          </cell>
          <cell r="DW988">
            <v>0</v>
          </cell>
          <cell r="DX988">
            <v>0</v>
          </cell>
          <cell r="DY988">
            <v>0</v>
          </cell>
          <cell r="DZ988">
            <v>0</v>
          </cell>
          <cell r="EA988">
            <v>0</v>
          </cell>
          <cell r="EB988">
            <v>0</v>
          </cell>
          <cell r="EC988">
            <v>0</v>
          </cell>
          <cell r="ED988">
            <v>0</v>
          </cell>
        </row>
        <row r="989"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  <cell r="BQ989">
            <v>0</v>
          </cell>
          <cell r="BR989">
            <v>0</v>
          </cell>
          <cell r="BS989">
            <v>0</v>
          </cell>
          <cell r="BT989">
            <v>0</v>
          </cell>
          <cell r="BU989">
            <v>0</v>
          </cell>
          <cell r="BV989">
            <v>0</v>
          </cell>
          <cell r="BW989">
            <v>0</v>
          </cell>
          <cell r="BX989">
            <v>0</v>
          </cell>
          <cell r="BY989">
            <v>0</v>
          </cell>
          <cell r="BZ989">
            <v>0</v>
          </cell>
          <cell r="CA989">
            <v>0</v>
          </cell>
          <cell r="CB989">
            <v>0</v>
          </cell>
          <cell r="CC989">
            <v>0</v>
          </cell>
          <cell r="CD989">
            <v>0</v>
          </cell>
          <cell r="CE989">
            <v>0</v>
          </cell>
          <cell r="CF989">
            <v>0</v>
          </cell>
          <cell r="CG989">
            <v>0</v>
          </cell>
          <cell r="CH989">
            <v>0</v>
          </cell>
          <cell r="CI989">
            <v>0</v>
          </cell>
          <cell r="CJ989">
            <v>0</v>
          </cell>
          <cell r="CK989">
            <v>0</v>
          </cell>
          <cell r="CL989">
            <v>0</v>
          </cell>
          <cell r="CM989">
            <v>0</v>
          </cell>
          <cell r="CN989">
            <v>0</v>
          </cell>
          <cell r="CO989">
            <v>0</v>
          </cell>
          <cell r="CP989">
            <v>0</v>
          </cell>
          <cell r="CQ989">
            <v>0</v>
          </cell>
          <cell r="CR989">
            <v>0</v>
          </cell>
          <cell r="CS989">
            <v>0</v>
          </cell>
          <cell r="CT989">
            <v>0</v>
          </cell>
          <cell r="CU989">
            <v>0</v>
          </cell>
          <cell r="CV989">
            <v>0</v>
          </cell>
          <cell r="CW989">
            <v>0</v>
          </cell>
          <cell r="CX989">
            <v>0</v>
          </cell>
          <cell r="CY989">
            <v>0</v>
          </cell>
          <cell r="CZ989">
            <v>0</v>
          </cell>
          <cell r="DA989">
            <v>0</v>
          </cell>
          <cell r="DB989">
            <v>0</v>
          </cell>
          <cell r="DC989">
            <v>0</v>
          </cell>
          <cell r="DD989">
            <v>0</v>
          </cell>
          <cell r="DE989">
            <v>0</v>
          </cell>
          <cell r="DF989">
            <v>0</v>
          </cell>
          <cell r="DG989">
            <v>0</v>
          </cell>
          <cell r="DH989">
            <v>0</v>
          </cell>
          <cell r="DI989">
            <v>0</v>
          </cell>
          <cell r="DJ989">
            <v>0</v>
          </cell>
          <cell r="DK989">
            <v>0</v>
          </cell>
          <cell r="DL989">
            <v>0</v>
          </cell>
          <cell r="DM989">
            <v>0</v>
          </cell>
          <cell r="DN989">
            <v>0</v>
          </cell>
          <cell r="DO989">
            <v>0</v>
          </cell>
          <cell r="DP989">
            <v>0</v>
          </cell>
          <cell r="DQ989">
            <v>0</v>
          </cell>
          <cell r="DR989">
            <v>0</v>
          </cell>
          <cell r="DS989">
            <v>0</v>
          </cell>
          <cell r="DT989">
            <v>0</v>
          </cell>
          <cell r="DU989">
            <v>0</v>
          </cell>
          <cell r="DV989">
            <v>0</v>
          </cell>
          <cell r="DW989">
            <v>0</v>
          </cell>
          <cell r="DX989">
            <v>0</v>
          </cell>
          <cell r="DY989">
            <v>0</v>
          </cell>
          <cell r="DZ989">
            <v>0</v>
          </cell>
          <cell r="EA989">
            <v>0</v>
          </cell>
          <cell r="EB989">
            <v>0</v>
          </cell>
          <cell r="EC989">
            <v>0</v>
          </cell>
          <cell r="ED989">
            <v>0</v>
          </cell>
        </row>
        <row r="990"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O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>
            <v>0</v>
          </cell>
          <cell r="BH990">
            <v>0</v>
          </cell>
          <cell r="BI990">
            <v>0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</v>
          </cell>
          <cell r="BQ990">
            <v>0</v>
          </cell>
          <cell r="BR990">
            <v>0</v>
          </cell>
          <cell r="BS990">
            <v>0</v>
          </cell>
          <cell r="BT990">
            <v>0</v>
          </cell>
          <cell r="BU990">
            <v>0</v>
          </cell>
          <cell r="BV990">
            <v>0</v>
          </cell>
          <cell r="BW990">
            <v>0</v>
          </cell>
          <cell r="BX990">
            <v>0</v>
          </cell>
          <cell r="BY990">
            <v>0</v>
          </cell>
          <cell r="BZ990">
            <v>0</v>
          </cell>
          <cell r="CA990">
            <v>0</v>
          </cell>
          <cell r="CB990">
            <v>0</v>
          </cell>
          <cell r="CC990">
            <v>0</v>
          </cell>
          <cell r="CD990">
            <v>0</v>
          </cell>
          <cell r="CE990">
            <v>0</v>
          </cell>
          <cell r="CF990">
            <v>0</v>
          </cell>
          <cell r="CG990">
            <v>0</v>
          </cell>
          <cell r="CH990">
            <v>0</v>
          </cell>
          <cell r="CI990">
            <v>0</v>
          </cell>
          <cell r="CJ990">
            <v>0</v>
          </cell>
          <cell r="CK990">
            <v>0</v>
          </cell>
          <cell r="CL990">
            <v>0</v>
          </cell>
          <cell r="CM990">
            <v>0</v>
          </cell>
          <cell r="CN990">
            <v>0</v>
          </cell>
          <cell r="CO990">
            <v>0</v>
          </cell>
          <cell r="CP990">
            <v>0</v>
          </cell>
          <cell r="CQ990">
            <v>0</v>
          </cell>
          <cell r="CR990">
            <v>0</v>
          </cell>
          <cell r="CS990">
            <v>0</v>
          </cell>
          <cell r="CT990">
            <v>0</v>
          </cell>
          <cell r="CU990">
            <v>0</v>
          </cell>
          <cell r="CV990">
            <v>0</v>
          </cell>
          <cell r="CW990">
            <v>0</v>
          </cell>
          <cell r="CX990">
            <v>0</v>
          </cell>
          <cell r="CY990">
            <v>0</v>
          </cell>
          <cell r="CZ990">
            <v>0</v>
          </cell>
          <cell r="DA990">
            <v>0</v>
          </cell>
          <cell r="DB990">
            <v>0</v>
          </cell>
          <cell r="DC990">
            <v>0</v>
          </cell>
          <cell r="DD990">
            <v>0</v>
          </cell>
          <cell r="DE990">
            <v>0</v>
          </cell>
          <cell r="DF990">
            <v>0</v>
          </cell>
          <cell r="DG990">
            <v>0</v>
          </cell>
          <cell r="DH990">
            <v>0</v>
          </cell>
          <cell r="DI990">
            <v>0</v>
          </cell>
          <cell r="DJ990">
            <v>0</v>
          </cell>
          <cell r="DK990">
            <v>0</v>
          </cell>
          <cell r="DL990">
            <v>0</v>
          </cell>
          <cell r="DM990">
            <v>0</v>
          </cell>
          <cell r="DN990">
            <v>0</v>
          </cell>
          <cell r="DO990">
            <v>0</v>
          </cell>
          <cell r="DP990">
            <v>0</v>
          </cell>
          <cell r="DQ990">
            <v>0</v>
          </cell>
          <cell r="DR990">
            <v>0</v>
          </cell>
          <cell r="DS990">
            <v>0</v>
          </cell>
          <cell r="DT990">
            <v>0</v>
          </cell>
          <cell r="DU990">
            <v>0</v>
          </cell>
          <cell r="DV990">
            <v>0</v>
          </cell>
          <cell r="DW990">
            <v>0</v>
          </cell>
          <cell r="DX990">
            <v>0</v>
          </cell>
          <cell r="DY990">
            <v>0</v>
          </cell>
          <cell r="DZ990">
            <v>0</v>
          </cell>
          <cell r="EA990">
            <v>0</v>
          </cell>
          <cell r="EB990">
            <v>0</v>
          </cell>
          <cell r="EC990">
            <v>0</v>
          </cell>
          <cell r="ED990">
            <v>0</v>
          </cell>
        </row>
        <row r="991"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0</v>
          </cell>
          <cell r="AO991">
            <v>0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T991">
            <v>0</v>
          </cell>
          <cell r="AU991">
            <v>0</v>
          </cell>
          <cell r="AV991">
            <v>0</v>
          </cell>
          <cell r="AW991">
            <v>0</v>
          </cell>
          <cell r="AX991">
            <v>0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0</v>
          </cell>
          <cell r="BD991">
            <v>0</v>
          </cell>
          <cell r="BE991">
            <v>0</v>
          </cell>
          <cell r="BF991">
            <v>0</v>
          </cell>
          <cell r="BG991">
            <v>0</v>
          </cell>
          <cell r="BH991">
            <v>0</v>
          </cell>
          <cell r="BI991">
            <v>0</v>
          </cell>
          <cell r="BJ991">
            <v>0</v>
          </cell>
          <cell r="BK991">
            <v>0</v>
          </cell>
          <cell r="BL991">
            <v>0</v>
          </cell>
          <cell r="BM991">
            <v>0</v>
          </cell>
          <cell r="BN991">
            <v>0</v>
          </cell>
          <cell r="BO991">
            <v>0</v>
          </cell>
          <cell r="BP991">
            <v>0</v>
          </cell>
          <cell r="BQ991">
            <v>0</v>
          </cell>
          <cell r="BR991">
            <v>0</v>
          </cell>
          <cell r="BS991">
            <v>0</v>
          </cell>
          <cell r="BT991">
            <v>0</v>
          </cell>
          <cell r="BU991">
            <v>0</v>
          </cell>
          <cell r="BV991">
            <v>0</v>
          </cell>
          <cell r="BW991">
            <v>0</v>
          </cell>
          <cell r="BX991">
            <v>0</v>
          </cell>
          <cell r="BY991">
            <v>0</v>
          </cell>
          <cell r="BZ991">
            <v>0</v>
          </cell>
          <cell r="CA991">
            <v>0</v>
          </cell>
          <cell r="CB991">
            <v>0</v>
          </cell>
          <cell r="CC991">
            <v>0</v>
          </cell>
          <cell r="CD991">
            <v>0</v>
          </cell>
          <cell r="CE991">
            <v>0</v>
          </cell>
          <cell r="CF991">
            <v>0</v>
          </cell>
          <cell r="CG991">
            <v>0</v>
          </cell>
          <cell r="CH991">
            <v>0</v>
          </cell>
          <cell r="CI991">
            <v>0</v>
          </cell>
          <cell r="CJ991">
            <v>0</v>
          </cell>
          <cell r="CK991">
            <v>0</v>
          </cell>
          <cell r="CL991">
            <v>0</v>
          </cell>
          <cell r="CM991">
            <v>0</v>
          </cell>
          <cell r="CN991">
            <v>0</v>
          </cell>
          <cell r="CO991">
            <v>0</v>
          </cell>
          <cell r="CP991">
            <v>0</v>
          </cell>
          <cell r="CQ991">
            <v>0</v>
          </cell>
          <cell r="CR991">
            <v>0</v>
          </cell>
          <cell r="CS991">
            <v>0</v>
          </cell>
          <cell r="CT991">
            <v>0</v>
          </cell>
          <cell r="CU991">
            <v>0</v>
          </cell>
          <cell r="CV991">
            <v>0</v>
          </cell>
          <cell r="CW991">
            <v>0</v>
          </cell>
          <cell r="CX991">
            <v>0</v>
          </cell>
          <cell r="CY991">
            <v>0</v>
          </cell>
          <cell r="CZ991">
            <v>0</v>
          </cell>
          <cell r="DA991">
            <v>0</v>
          </cell>
          <cell r="DB991">
            <v>0</v>
          </cell>
          <cell r="DC991">
            <v>0</v>
          </cell>
          <cell r="DD991">
            <v>0</v>
          </cell>
          <cell r="DE991">
            <v>0</v>
          </cell>
          <cell r="DF991">
            <v>0</v>
          </cell>
          <cell r="DG991">
            <v>0</v>
          </cell>
          <cell r="DH991">
            <v>0</v>
          </cell>
          <cell r="DI991">
            <v>0</v>
          </cell>
          <cell r="DJ991">
            <v>0</v>
          </cell>
          <cell r="DK991">
            <v>0</v>
          </cell>
          <cell r="DL991">
            <v>0</v>
          </cell>
          <cell r="DM991">
            <v>0</v>
          </cell>
          <cell r="DN991">
            <v>0</v>
          </cell>
          <cell r="DO991">
            <v>0</v>
          </cell>
          <cell r="DP991">
            <v>0</v>
          </cell>
          <cell r="DQ991">
            <v>0</v>
          </cell>
          <cell r="DR991">
            <v>0</v>
          </cell>
          <cell r="DS991">
            <v>0</v>
          </cell>
          <cell r="DT991">
            <v>0</v>
          </cell>
          <cell r="DU991">
            <v>0</v>
          </cell>
          <cell r="DV991">
            <v>0</v>
          </cell>
          <cell r="DW991">
            <v>0</v>
          </cell>
          <cell r="DX991">
            <v>0</v>
          </cell>
          <cell r="DY991">
            <v>0</v>
          </cell>
          <cell r="DZ991">
            <v>0</v>
          </cell>
          <cell r="EA991">
            <v>0</v>
          </cell>
          <cell r="EB991">
            <v>0</v>
          </cell>
          <cell r="EC991">
            <v>0</v>
          </cell>
          <cell r="ED991">
            <v>0</v>
          </cell>
        </row>
        <row r="992"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0</v>
          </cell>
          <cell r="AO992">
            <v>0</v>
          </cell>
          <cell r="AP992">
            <v>0</v>
          </cell>
          <cell r="AQ992">
            <v>0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0</v>
          </cell>
          <cell r="AW992">
            <v>0</v>
          </cell>
          <cell r="AX992">
            <v>0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0</v>
          </cell>
          <cell r="BD992">
            <v>0</v>
          </cell>
          <cell r="BE992">
            <v>0</v>
          </cell>
          <cell r="BF992">
            <v>0</v>
          </cell>
          <cell r="BG992">
            <v>0</v>
          </cell>
          <cell r="BH992">
            <v>0</v>
          </cell>
          <cell r="BI992">
            <v>0</v>
          </cell>
          <cell r="BJ992">
            <v>0</v>
          </cell>
          <cell r="BK992">
            <v>0</v>
          </cell>
          <cell r="BL992">
            <v>0</v>
          </cell>
          <cell r="BM992">
            <v>0</v>
          </cell>
          <cell r="BN992">
            <v>0</v>
          </cell>
          <cell r="BO992">
            <v>0</v>
          </cell>
          <cell r="BP992">
            <v>0</v>
          </cell>
          <cell r="BQ992">
            <v>0</v>
          </cell>
          <cell r="BR992">
            <v>0</v>
          </cell>
          <cell r="BS992">
            <v>0</v>
          </cell>
          <cell r="BT992">
            <v>0</v>
          </cell>
          <cell r="BU992">
            <v>0</v>
          </cell>
          <cell r="BV992">
            <v>0</v>
          </cell>
          <cell r="BW992">
            <v>0</v>
          </cell>
          <cell r="BX992">
            <v>0</v>
          </cell>
          <cell r="BY992">
            <v>0</v>
          </cell>
          <cell r="BZ992">
            <v>0</v>
          </cell>
          <cell r="CA992">
            <v>0</v>
          </cell>
          <cell r="CB992">
            <v>0</v>
          </cell>
          <cell r="CC992">
            <v>0</v>
          </cell>
          <cell r="CD992">
            <v>0</v>
          </cell>
          <cell r="CE992">
            <v>0</v>
          </cell>
          <cell r="CF992">
            <v>0</v>
          </cell>
          <cell r="CG992">
            <v>0</v>
          </cell>
          <cell r="CH992">
            <v>0</v>
          </cell>
          <cell r="CI992">
            <v>0</v>
          </cell>
          <cell r="CJ992">
            <v>0</v>
          </cell>
          <cell r="CK992">
            <v>0</v>
          </cell>
          <cell r="CL992">
            <v>0</v>
          </cell>
          <cell r="CM992">
            <v>0</v>
          </cell>
          <cell r="CN992">
            <v>0</v>
          </cell>
          <cell r="CO992">
            <v>0</v>
          </cell>
          <cell r="CP992">
            <v>0</v>
          </cell>
          <cell r="CQ992">
            <v>0</v>
          </cell>
          <cell r="CR992">
            <v>0</v>
          </cell>
          <cell r="CS992">
            <v>0</v>
          </cell>
          <cell r="CT992">
            <v>0</v>
          </cell>
          <cell r="CU992">
            <v>0</v>
          </cell>
          <cell r="CV992">
            <v>0</v>
          </cell>
          <cell r="CW992">
            <v>0</v>
          </cell>
          <cell r="CX992">
            <v>0</v>
          </cell>
          <cell r="CY992">
            <v>0</v>
          </cell>
          <cell r="CZ992">
            <v>0</v>
          </cell>
          <cell r="DA992">
            <v>0</v>
          </cell>
          <cell r="DB992">
            <v>0</v>
          </cell>
          <cell r="DC992">
            <v>0</v>
          </cell>
          <cell r="DD992">
            <v>0</v>
          </cell>
          <cell r="DE992">
            <v>0</v>
          </cell>
          <cell r="DF992">
            <v>0</v>
          </cell>
          <cell r="DG992">
            <v>0</v>
          </cell>
          <cell r="DH992">
            <v>0</v>
          </cell>
          <cell r="DI992">
            <v>0</v>
          </cell>
          <cell r="DJ992">
            <v>0</v>
          </cell>
          <cell r="DK992">
            <v>0</v>
          </cell>
          <cell r="DL992">
            <v>0</v>
          </cell>
          <cell r="DM992">
            <v>0</v>
          </cell>
          <cell r="DN992">
            <v>0</v>
          </cell>
          <cell r="DO992">
            <v>0</v>
          </cell>
          <cell r="DP992">
            <v>0</v>
          </cell>
          <cell r="DQ992">
            <v>0</v>
          </cell>
          <cell r="DR992">
            <v>0</v>
          </cell>
          <cell r="DS992">
            <v>0</v>
          </cell>
          <cell r="DT992">
            <v>0</v>
          </cell>
          <cell r="DU992">
            <v>0</v>
          </cell>
          <cell r="DV992">
            <v>0</v>
          </cell>
          <cell r="DW992">
            <v>0</v>
          </cell>
          <cell r="DX992">
            <v>0</v>
          </cell>
          <cell r="DY992">
            <v>0</v>
          </cell>
          <cell r="DZ992">
            <v>0</v>
          </cell>
          <cell r="EA992">
            <v>0</v>
          </cell>
          <cell r="EB992">
            <v>0</v>
          </cell>
          <cell r="EC992">
            <v>0</v>
          </cell>
          <cell r="ED992">
            <v>0</v>
          </cell>
        </row>
        <row r="994"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0</v>
          </cell>
          <cell r="BE994">
            <v>0</v>
          </cell>
          <cell r="BF994">
            <v>0</v>
          </cell>
          <cell r="BG994">
            <v>0</v>
          </cell>
          <cell r="BH994">
            <v>0</v>
          </cell>
          <cell r="BI994">
            <v>0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  <cell r="BN994">
            <v>0</v>
          </cell>
          <cell r="BO994">
            <v>0</v>
          </cell>
          <cell r="BP994">
            <v>0</v>
          </cell>
          <cell r="BQ994">
            <v>0</v>
          </cell>
          <cell r="BR994">
            <v>0</v>
          </cell>
          <cell r="BS994">
            <v>0</v>
          </cell>
          <cell r="BT994">
            <v>0</v>
          </cell>
          <cell r="BU994">
            <v>0</v>
          </cell>
          <cell r="BV994">
            <v>0</v>
          </cell>
          <cell r="BW994">
            <v>0</v>
          </cell>
          <cell r="BX994">
            <v>0</v>
          </cell>
          <cell r="BY994">
            <v>0</v>
          </cell>
          <cell r="BZ994">
            <v>0</v>
          </cell>
          <cell r="CA994">
            <v>0</v>
          </cell>
          <cell r="CB994">
            <v>0</v>
          </cell>
          <cell r="CC994">
            <v>0</v>
          </cell>
          <cell r="CD994">
            <v>0</v>
          </cell>
          <cell r="CE994">
            <v>0</v>
          </cell>
          <cell r="CF994">
            <v>0</v>
          </cell>
          <cell r="CG994">
            <v>0</v>
          </cell>
          <cell r="CH994">
            <v>0</v>
          </cell>
          <cell r="CI994">
            <v>0</v>
          </cell>
          <cell r="CJ994">
            <v>0</v>
          </cell>
          <cell r="CK994">
            <v>0</v>
          </cell>
          <cell r="CL994">
            <v>0</v>
          </cell>
          <cell r="CM994">
            <v>0</v>
          </cell>
          <cell r="CN994">
            <v>0</v>
          </cell>
          <cell r="CO994">
            <v>0</v>
          </cell>
          <cell r="CP994">
            <v>0</v>
          </cell>
          <cell r="CQ994">
            <v>0</v>
          </cell>
          <cell r="CR994">
            <v>0</v>
          </cell>
          <cell r="CS994">
            <v>0</v>
          </cell>
          <cell r="CT994">
            <v>0</v>
          </cell>
          <cell r="CU994">
            <v>0</v>
          </cell>
          <cell r="CV994">
            <v>0</v>
          </cell>
          <cell r="CW994">
            <v>0</v>
          </cell>
          <cell r="CX994">
            <v>0</v>
          </cell>
          <cell r="CY994">
            <v>0</v>
          </cell>
          <cell r="CZ994">
            <v>0</v>
          </cell>
          <cell r="DA994">
            <v>0</v>
          </cell>
          <cell r="DB994">
            <v>0</v>
          </cell>
          <cell r="DC994">
            <v>0</v>
          </cell>
          <cell r="DD994">
            <v>0</v>
          </cell>
          <cell r="DE994">
            <v>0</v>
          </cell>
          <cell r="DF994">
            <v>0</v>
          </cell>
          <cell r="DG994">
            <v>0</v>
          </cell>
          <cell r="DH994">
            <v>0</v>
          </cell>
          <cell r="DI994">
            <v>0</v>
          </cell>
          <cell r="DJ994">
            <v>0</v>
          </cell>
          <cell r="DK994">
            <v>0</v>
          </cell>
          <cell r="DL994">
            <v>0</v>
          </cell>
          <cell r="DM994">
            <v>0</v>
          </cell>
          <cell r="DN994">
            <v>0</v>
          </cell>
          <cell r="DO994">
            <v>0</v>
          </cell>
          <cell r="DP994">
            <v>0</v>
          </cell>
          <cell r="DQ994">
            <v>0</v>
          </cell>
          <cell r="DR994">
            <v>0</v>
          </cell>
          <cell r="DS994">
            <v>0</v>
          </cell>
          <cell r="DT994">
            <v>0</v>
          </cell>
          <cell r="DU994">
            <v>0</v>
          </cell>
          <cell r="DV994">
            <v>0</v>
          </cell>
          <cell r="DW994">
            <v>0</v>
          </cell>
          <cell r="DX994">
            <v>0</v>
          </cell>
          <cell r="DY994">
            <v>0</v>
          </cell>
          <cell r="DZ994">
            <v>0</v>
          </cell>
          <cell r="EA994">
            <v>0</v>
          </cell>
          <cell r="EB994">
            <v>0</v>
          </cell>
          <cell r="EC994">
            <v>0</v>
          </cell>
          <cell r="ED994">
            <v>0</v>
          </cell>
        </row>
        <row r="997"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0.02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-0.01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0</v>
          </cell>
          <cell r="AO997">
            <v>0</v>
          </cell>
          <cell r="AP997">
            <v>0</v>
          </cell>
          <cell r="AQ997">
            <v>0</v>
          </cell>
          <cell r="AR997">
            <v>0</v>
          </cell>
          <cell r="AS997">
            <v>0</v>
          </cell>
          <cell r="AT997">
            <v>-0.02</v>
          </cell>
          <cell r="AU997">
            <v>0</v>
          </cell>
          <cell r="AV997">
            <v>0</v>
          </cell>
          <cell r="AW997">
            <v>0</v>
          </cell>
          <cell r="AX997">
            <v>0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0</v>
          </cell>
          <cell r="BD997">
            <v>0</v>
          </cell>
          <cell r="BE997">
            <v>0</v>
          </cell>
          <cell r="BF997">
            <v>0</v>
          </cell>
          <cell r="BG997">
            <v>0</v>
          </cell>
          <cell r="BH997">
            <v>0</v>
          </cell>
          <cell r="BI997">
            <v>0</v>
          </cell>
          <cell r="BJ997">
            <v>0</v>
          </cell>
          <cell r="BK997">
            <v>0</v>
          </cell>
          <cell r="BL997">
            <v>0</v>
          </cell>
          <cell r="BM997">
            <v>0</v>
          </cell>
          <cell r="BN997">
            <v>0</v>
          </cell>
          <cell r="BO997">
            <v>0</v>
          </cell>
          <cell r="BP997">
            <v>0</v>
          </cell>
          <cell r="BQ997">
            <v>0</v>
          </cell>
          <cell r="BR997">
            <v>0</v>
          </cell>
          <cell r="BS997">
            <v>0</v>
          </cell>
          <cell r="BT997">
            <v>0</v>
          </cell>
          <cell r="BU997">
            <v>0</v>
          </cell>
          <cell r="BV997">
            <v>0.01</v>
          </cell>
          <cell r="BW997">
            <v>0</v>
          </cell>
          <cell r="BX997">
            <v>0</v>
          </cell>
          <cell r="BY997">
            <v>0</v>
          </cell>
          <cell r="BZ997">
            <v>0</v>
          </cell>
          <cell r="CA997">
            <v>0</v>
          </cell>
          <cell r="CB997">
            <v>0</v>
          </cell>
          <cell r="CC997">
            <v>0</v>
          </cell>
          <cell r="CD997">
            <v>0</v>
          </cell>
          <cell r="CE997">
            <v>0</v>
          </cell>
          <cell r="CF997">
            <v>0</v>
          </cell>
          <cell r="CG997">
            <v>0</v>
          </cell>
          <cell r="CH997">
            <v>0</v>
          </cell>
          <cell r="CI997">
            <v>0</v>
          </cell>
          <cell r="CJ997">
            <v>0</v>
          </cell>
          <cell r="CK997">
            <v>0</v>
          </cell>
          <cell r="CL997">
            <v>0</v>
          </cell>
          <cell r="CM997">
            <v>0</v>
          </cell>
          <cell r="CN997">
            <v>0</v>
          </cell>
          <cell r="CO997">
            <v>0</v>
          </cell>
          <cell r="CP997">
            <v>0</v>
          </cell>
          <cell r="CQ997">
            <v>0</v>
          </cell>
          <cell r="CR997">
            <v>0</v>
          </cell>
          <cell r="CS997">
            <v>0</v>
          </cell>
          <cell r="CT997">
            <v>0</v>
          </cell>
          <cell r="CU997">
            <v>0</v>
          </cell>
          <cell r="CV997">
            <v>0</v>
          </cell>
          <cell r="CW997">
            <v>0</v>
          </cell>
          <cell r="CX997">
            <v>0</v>
          </cell>
          <cell r="CY997">
            <v>0.01</v>
          </cell>
          <cell r="CZ997">
            <v>0</v>
          </cell>
          <cell r="DA997">
            <v>0</v>
          </cell>
          <cell r="DB997">
            <v>0</v>
          </cell>
          <cell r="DC997">
            <v>0</v>
          </cell>
          <cell r="DD997">
            <v>0</v>
          </cell>
          <cell r="DE997">
            <v>0</v>
          </cell>
          <cell r="DF997">
            <v>0</v>
          </cell>
          <cell r="DG997">
            <v>0</v>
          </cell>
          <cell r="DH997">
            <v>-0.01</v>
          </cell>
          <cell r="DI997">
            <v>0</v>
          </cell>
          <cell r="DJ997">
            <v>0</v>
          </cell>
          <cell r="DK997">
            <v>0</v>
          </cell>
          <cell r="DL997">
            <v>0</v>
          </cell>
          <cell r="DM997">
            <v>0</v>
          </cell>
          <cell r="DN997">
            <v>0</v>
          </cell>
          <cell r="DO997">
            <v>0</v>
          </cell>
          <cell r="DP997">
            <v>0</v>
          </cell>
          <cell r="DQ997">
            <v>0</v>
          </cell>
          <cell r="DR997">
            <v>0</v>
          </cell>
          <cell r="DS997">
            <v>0</v>
          </cell>
          <cell r="DT997">
            <v>0</v>
          </cell>
          <cell r="DU997">
            <v>0</v>
          </cell>
          <cell r="DV997">
            <v>0</v>
          </cell>
          <cell r="DW997">
            <v>0</v>
          </cell>
          <cell r="DX997">
            <v>0</v>
          </cell>
          <cell r="DY997">
            <v>0</v>
          </cell>
          <cell r="DZ997">
            <v>0</v>
          </cell>
          <cell r="EA997">
            <v>0</v>
          </cell>
          <cell r="EB997">
            <v>0</v>
          </cell>
          <cell r="EC997">
            <v>0</v>
          </cell>
          <cell r="ED997">
            <v>0</v>
          </cell>
        </row>
        <row r="998">
          <cell r="F998">
            <v>0</v>
          </cell>
          <cell r="G998">
            <v>0</v>
          </cell>
          <cell r="H998">
            <v>-0.01</v>
          </cell>
          <cell r="I998">
            <v>-0.01</v>
          </cell>
          <cell r="J998">
            <v>0</v>
          </cell>
          <cell r="K998">
            <v>0</v>
          </cell>
          <cell r="L998">
            <v>-0.01</v>
          </cell>
          <cell r="M998">
            <v>0</v>
          </cell>
          <cell r="N998">
            <v>0</v>
          </cell>
          <cell r="O998">
            <v>-0.01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0.04</v>
          </cell>
          <cell r="U998">
            <v>-0.01</v>
          </cell>
          <cell r="V998">
            <v>0</v>
          </cell>
          <cell r="W998">
            <v>0</v>
          </cell>
          <cell r="X998">
            <v>0</v>
          </cell>
          <cell r="Y998">
            <v>-0.01</v>
          </cell>
          <cell r="Z998">
            <v>0</v>
          </cell>
          <cell r="AA998">
            <v>0</v>
          </cell>
          <cell r="AB998">
            <v>-0.01</v>
          </cell>
          <cell r="AC998">
            <v>-0.01</v>
          </cell>
          <cell r="AD998">
            <v>0</v>
          </cell>
          <cell r="AE998">
            <v>-0.01</v>
          </cell>
          <cell r="AF998">
            <v>0</v>
          </cell>
          <cell r="AG998">
            <v>0</v>
          </cell>
          <cell r="AH998">
            <v>0</v>
          </cell>
          <cell r="AI998">
            <v>-0.02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0</v>
          </cell>
          <cell r="AO998">
            <v>-0.01</v>
          </cell>
          <cell r="AP998">
            <v>-0.01</v>
          </cell>
          <cell r="AQ998">
            <v>0</v>
          </cell>
          <cell r="AR998">
            <v>-0.01</v>
          </cell>
          <cell r="AS998">
            <v>0</v>
          </cell>
          <cell r="AT998">
            <v>-0.02</v>
          </cell>
          <cell r="AU998">
            <v>-0.01</v>
          </cell>
          <cell r="AV998">
            <v>-0.01</v>
          </cell>
          <cell r="AW998">
            <v>0</v>
          </cell>
          <cell r="AX998">
            <v>0</v>
          </cell>
          <cell r="AY998">
            <v>0</v>
          </cell>
          <cell r="AZ998">
            <v>0</v>
          </cell>
          <cell r="BA998">
            <v>0</v>
          </cell>
          <cell r="BB998">
            <v>-0.02</v>
          </cell>
          <cell r="BC998">
            <v>-0.02</v>
          </cell>
          <cell r="BD998">
            <v>0</v>
          </cell>
          <cell r="BE998">
            <v>-0.01</v>
          </cell>
          <cell r="BF998">
            <v>0</v>
          </cell>
          <cell r="BG998">
            <v>-0.01</v>
          </cell>
          <cell r="BH998">
            <v>-0.02</v>
          </cell>
          <cell r="BI998">
            <v>-0.02</v>
          </cell>
          <cell r="BJ998">
            <v>0</v>
          </cell>
          <cell r="BK998">
            <v>0</v>
          </cell>
          <cell r="BL998">
            <v>0</v>
          </cell>
          <cell r="BM998">
            <v>0</v>
          </cell>
          <cell r="BN998">
            <v>0</v>
          </cell>
          <cell r="BO998">
            <v>-0.01</v>
          </cell>
          <cell r="BP998">
            <v>-0.01</v>
          </cell>
          <cell r="BQ998">
            <v>0</v>
          </cell>
          <cell r="BR998">
            <v>-0.01</v>
          </cell>
          <cell r="BS998">
            <v>-0.01</v>
          </cell>
          <cell r="BT998">
            <v>0</v>
          </cell>
          <cell r="BU998">
            <v>-0.02</v>
          </cell>
          <cell r="BV998">
            <v>-0.01</v>
          </cell>
          <cell r="BW998">
            <v>0</v>
          </cell>
          <cell r="BX998">
            <v>0</v>
          </cell>
          <cell r="BY998">
            <v>0</v>
          </cell>
          <cell r="BZ998">
            <v>0</v>
          </cell>
          <cell r="CA998">
            <v>0</v>
          </cell>
          <cell r="CB998">
            <v>-0.01</v>
          </cell>
          <cell r="CC998">
            <v>-0.02</v>
          </cell>
          <cell r="CD998">
            <v>0</v>
          </cell>
          <cell r="CE998">
            <v>-0.01</v>
          </cell>
          <cell r="CF998">
            <v>-0.01</v>
          </cell>
          <cell r="CG998">
            <v>-0.01</v>
          </cell>
          <cell r="CH998">
            <v>-0.02</v>
          </cell>
          <cell r="CI998">
            <v>-0.01</v>
          </cell>
          <cell r="CJ998">
            <v>0</v>
          </cell>
          <cell r="CK998">
            <v>0</v>
          </cell>
          <cell r="CL998">
            <v>0</v>
          </cell>
          <cell r="CM998">
            <v>0</v>
          </cell>
          <cell r="CN998">
            <v>0</v>
          </cell>
          <cell r="CO998">
            <v>-0.01</v>
          </cell>
          <cell r="CP998">
            <v>-0.01</v>
          </cell>
          <cell r="CQ998">
            <v>-0.01</v>
          </cell>
          <cell r="CR998">
            <v>-0.01</v>
          </cell>
          <cell r="CS998">
            <v>0</v>
          </cell>
          <cell r="CT998">
            <v>-0.01</v>
          </cell>
          <cell r="CU998">
            <v>-0.03</v>
          </cell>
          <cell r="CV998">
            <v>-0.01</v>
          </cell>
          <cell r="CW998">
            <v>0</v>
          </cell>
          <cell r="CX998">
            <v>0</v>
          </cell>
          <cell r="CY998">
            <v>0</v>
          </cell>
          <cell r="CZ998">
            <v>0</v>
          </cell>
          <cell r="DA998">
            <v>0</v>
          </cell>
          <cell r="DB998">
            <v>-0.01</v>
          </cell>
          <cell r="DC998">
            <v>-0.01</v>
          </cell>
          <cell r="DD998">
            <v>0</v>
          </cell>
          <cell r="DE998">
            <v>0</v>
          </cell>
          <cell r="DF998">
            <v>-0.01</v>
          </cell>
          <cell r="DG998">
            <v>-0.02</v>
          </cell>
          <cell r="DH998">
            <v>-0.01</v>
          </cell>
          <cell r="DI998">
            <v>-0.01</v>
          </cell>
          <cell r="DJ998">
            <v>0</v>
          </cell>
          <cell r="DK998">
            <v>0</v>
          </cell>
          <cell r="DL998">
            <v>0</v>
          </cell>
          <cell r="DM998">
            <v>0</v>
          </cell>
          <cell r="DN998">
            <v>0</v>
          </cell>
          <cell r="DO998">
            <v>-0.01</v>
          </cell>
          <cell r="DP998">
            <v>0.04</v>
          </cell>
          <cell r="DQ998">
            <v>0</v>
          </cell>
          <cell r="DR998">
            <v>0</v>
          </cell>
          <cell r="DS998">
            <v>0</v>
          </cell>
          <cell r="DT998">
            <v>0</v>
          </cell>
          <cell r="DU998">
            <v>0</v>
          </cell>
          <cell r="DV998">
            <v>0</v>
          </cell>
          <cell r="DW998">
            <v>0</v>
          </cell>
          <cell r="DX998">
            <v>0</v>
          </cell>
          <cell r="DY998">
            <v>0</v>
          </cell>
          <cell r="DZ998">
            <v>0</v>
          </cell>
          <cell r="EA998">
            <v>0</v>
          </cell>
          <cell r="EB998">
            <v>0</v>
          </cell>
          <cell r="EC998">
            <v>0</v>
          </cell>
          <cell r="ED998">
            <v>0</v>
          </cell>
        </row>
        <row r="999">
          <cell r="F999">
            <v>0</v>
          </cell>
          <cell r="G999">
            <v>0</v>
          </cell>
          <cell r="H999">
            <v>0</v>
          </cell>
          <cell r="I999">
            <v>-0.01</v>
          </cell>
          <cell r="J999">
            <v>-0.01</v>
          </cell>
          <cell r="K999">
            <v>0</v>
          </cell>
          <cell r="L999">
            <v>0</v>
          </cell>
          <cell r="M999">
            <v>-0.01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-0.01</v>
          </cell>
          <cell r="S999">
            <v>-0.01</v>
          </cell>
          <cell r="T999">
            <v>0</v>
          </cell>
          <cell r="U999">
            <v>-0.03</v>
          </cell>
          <cell r="V999">
            <v>0</v>
          </cell>
          <cell r="W999">
            <v>-0.03</v>
          </cell>
          <cell r="X999">
            <v>-0.01</v>
          </cell>
          <cell r="Y999">
            <v>0</v>
          </cell>
          <cell r="Z999">
            <v>-0.02</v>
          </cell>
          <cell r="AA999">
            <v>0</v>
          </cell>
          <cell r="AB999">
            <v>0</v>
          </cell>
          <cell r="AC999">
            <v>0</v>
          </cell>
          <cell r="AD999">
            <v>-0.04</v>
          </cell>
          <cell r="AE999">
            <v>-0.01</v>
          </cell>
          <cell r="AF999">
            <v>0</v>
          </cell>
          <cell r="AG999">
            <v>0</v>
          </cell>
          <cell r="AH999">
            <v>-0.03</v>
          </cell>
          <cell r="AI999">
            <v>0</v>
          </cell>
          <cell r="AJ999">
            <v>-0.04</v>
          </cell>
          <cell r="AK999">
            <v>-0.02</v>
          </cell>
          <cell r="AL999">
            <v>0</v>
          </cell>
          <cell r="AM999">
            <v>0.01</v>
          </cell>
          <cell r="AN999">
            <v>0</v>
          </cell>
          <cell r="AO999">
            <v>0.01</v>
          </cell>
          <cell r="AP999">
            <v>0</v>
          </cell>
          <cell r="AQ999">
            <v>0</v>
          </cell>
          <cell r="AR999">
            <v>-0.01</v>
          </cell>
          <cell r="AS999">
            <v>0</v>
          </cell>
          <cell r="AT999">
            <v>0</v>
          </cell>
          <cell r="AU999">
            <v>-0.01</v>
          </cell>
          <cell r="AV999">
            <v>-0.01</v>
          </cell>
          <cell r="AW999">
            <v>-0.02</v>
          </cell>
          <cell r="AX999">
            <v>-0.01</v>
          </cell>
          <cell r="AY999">
            <v>0</v>
          </cell>
          <cell r="AZ999">
            <v>0.01</v>
          </cell>
          <cell r="BA999">
            <v>0</v>
          </cell>
          <cell r="BB999">
            <v>-0.01</v>
          </cell>
          <cell r="BC999">
            <v>0</v>
          </cell>
          <cell r="BD999">
            <v>0</v>
          </cell>
          <cell r="BE999">
            <v>-0.01</v>
          </cell>
          <cell r="BF999">
            <v>-0.02</v>
          </cell>
          <cell r="BG999">
            <v>0</v>
          </cell>
          <cell r="BH999">
            <v>-0.01</v>
          </cell>
          <cell r="BI999">
            <v>-0.02</v>
          </cell>
          <cell r="BJ999">
            <v>-0.02</v>
          </cell>
          <cell r="BK999">
            <v>-0.01</v>
          </cell>
          <cell r="BL999">
            <v>0</v>
          </cell>
          <cell r="BM999">
            <v>0</v>
          </cell>
          <cell r="BN999">
            <v>-0.01</v>
          </cell>
          <cell r="BO999">
            <v>0.01</v>
          </cell>
          <cell r="BP999">
            <v>0</v>
          </cell>
          <cell r="BQ999">
            <v>0</v>
          </cell>
          <cell r="BR999">
            <v>-0.01</v>
          </cell>
          <cell r="BS999">
            <v>0.01</v>
          </cell>
          <cell r="BT999">
            <v>0</v>
          </cell>
          <cell r="BU999">
            <v>-0.01</v>
          </cell>
          <cell r="BV999">
            <v>-0.01</v>
          </cell>
          <cell r="BW999">
            <v>-0.01</v>
          </cell>
          <cell r="BX999">
            <v>0</v>
          </cell>
          <cell r="BY999">
            <v>-0.01</v>
          </cell>
          <cell r="BZ999">
            <v>0</v>
          </cell>
          <cell r="CA999">
            <v>0</v>
          </cell>
          <cell r="CB999">
            <v>0</v>
          </cell>
          <cell r="CC999">
            <v>0.01</v>
          </cell>
          <cell r="CD999">
            <v>0.01</v>
          </cell>
          <cell r="CE999">
            <v>-0.01</v>
          </cell>
          <cell r="CF999">
            <v>0.01</v>
          </cell>
          <cell r="CG999">
            <v>0</v>
          </cell>
          <cell r="CH999">
            <v>-0.04</v>
          </cell>
          <cell r="CI999">
            <v>-0.02</v>
          </cell>
          <cell r="CJ999">
            <v>-0.04</v>
          </cell>
          <cell r="CK999">
            <v>-0.01</v>
          </cell>
          <cell r="CL999">
            <v>0</v>
          </cell>
          <cell r="CM999">
            <v>0</v>
          </cell>
          <cell r="CN999">
            <v>0</v>
          </cell>
          <cell r="CO999">
            <v>0</v>
          </cell>
          <cell r="CP999">
            <v>0</v>
          </cell>
          <cell r="CQ999">
            <v>-0.02</v>
          </cell>
          <cell r="CR999">
            <v>-0.02</v>
          </cell>
          <cell r="CS999">
            <v>0</v>
          </cell>
          <cell r="CT999">
            <v>0</v>
          </cell>
          <cell r="CU999">
            <v>-0.01</v>
          </cell>
          <cell r="CV999">
            <v>-0.01</v>
          </cell>
          <cell r="CW999">
            <v>-0.03</v>
          </cell>
          <cell r="CX999">
            <v>-0.04</v>
          </cell>
          <cell r="CY999">
            <v>-0.01</v>
          </cell>
          <cell r="CZ999">
            <v>-0.01</v>
          </cell>
          <cell r="DA999">
            <v>0</v>
          </cell>
          <cell r="DB999">
            <v>-0.01</v>
          </cell>
          <cell r="DC999">
            <v>0</v>
          </cell>
          <cell r="DD999">
            <v>0</v>
          </cell>
          <cell r="DE999">
            <v>-0.02</v>
          </cell>
          <cell r="DF999">
            <v>0</v>
          </cell>
          <cell r="DG999">
            <v>0</v>
          </cell>
          <cell r="DH999">
            <v>-0.01</v>
          </cell>
          <cell r="DI999">
            <v>-0.01</v>
          </cell>
          <cell r="DJ999">
            <v>-0.03</v>
          </cell>
          <cell r="DK999">
            <v>-0.03</v>
          </cell>
          <cell r="DL999">
            <v>-0.01</v>
          </cell>
          <cell r="DM999">
            <v>-0.02</v>
          </cell>
          <cell r="DN999">
            <v>-0.01</v>
          </cell>
          <cell r="DO999">
            <v>-0.01</v>
          </cell>
          <cell r="DP999">
            <v>-0.01</v>
          </cell>
          <cell r="DQ999">
            <v>0</v>
          </cell>
          <cell r="DR999">
            <v>0</v>
          </cell>
          <cell r="DS999">
            <v>0</v>
          </cell>
          <cell r="DT999">
            <v>0</v>
          </cell>
          <cell r="DU999">
            <v>0</v>
          </cell>
          <cell r="DV999">
            <v>0</v>
          </cell>
          <cell r="DW999">
            <v>0</v>
          </cell>
          <cell r="DX999">
            <v>0</v>
          </cell>
          <cell r="DY999">
            <v>0</v>
          </cell>
          <cell r="DZ999">
            <v>0</v>
          </cell>
          <cell r="EA999">
            <v>0</v>
          </cell>
          <cell r="EB999">
            <v>0</v>
          </cell>
          <cell r="EC999">
            <v>0</v>
          </cell>
          <cell r="ED999">
            <v>0</v>
          </cell>
        </row>
        <row r="1000">
          <cell r="F1000">
            <v>0</v>
          </cell>
          <cell r="G1000">
            <v>0</v>
          </cell>
          <cell r="H1000">
            <v>0</v>
          </cell>
          <cell r="I1000">
            <v>-0.01</v>
          </cell>
          <cell r="J1000">
            <v>0</v>
          </cell>
          <cell r="K1000">
            <v>0</v>
          </cell>
          <cell r="L1000">
            <v>0</v>
          </cell>
          <cell r="M1000">
            <v>-0.01</v>
          </cell>
          <cell r="N1000">
            <v>-0.01</v>
          </cell>
          <cell r="O1000">
            <v>-0.01</v>
          </cell>
          <cell r="P1000">
            <v>0</v>
          </cell>
          <cell r="Q1000">
            <v>0</v>
          </cell>
          <cell r="R1000">
            <v>-0.01</v>
          </cell>
          <cell r="S1000">
            <v>0</v>
          </cell>
          <cell r="T1000">
            <v>0</v>
          </cell>
          <cell r="U1000">
            <v>-0.01</v>
          </cell>
          <cell r="V1000">
            <v>-0.03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-0.01</v>
          </cell>
          <cell r="AC1000">
            <v>-0.01</v>
          </cell>
          <cell r="AD1000">
            <v>0</v>
          </cell>
          <cell r="AE1000">
            <v>-0.01</v>
          </cell>
          <cell r="AF1000">
            <v>0</v>
          </cell>
          <cell r="AG1000">
            <v>0</v>
          </cell>
          <cell r="AH1000">
            <v>-0.04</v>
          </cell>
          <cell r="AI1000">
            <v>-0.02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-0.01</v>
          </cell>
          <cell r="AO1000">
            <v>-0.05</v>
          </cell>
          <cell r="AP1000">
            <v>0</v>
          </cell>
          <cell r="AQ1000">
            <v>0</v>
          </cell>
          <cell r="AR1000">
            <v>-0.01</v>
          </cell>
          <cell r="AS1000">
            <v>0</v>
          </cell>
          <cell r="AT1000">
            <v>0.01</v>
          </cell>
          <cell r="AU1000">
            <v>0</v>
          </cell>
          <cell r="AV1000">
            <v>0</v>
          </cell>
          <cell r="AW1000">
            <v>0</v>
          </cell>
          <cell r="AX1000">
            <v>0</v>
          </cell>
          <cell r="AY1000">
            <v>0</v>
          </cell>
          <cell r="AZ1000">
            <v>0</v>
          </cell>
          <cell r="BA1000">
            <v>-0.01</v>
          </cell>
          <cell r="BB1000">
            <v>-0.01</v>
          </cell>
          <cell r="BC1000">
            <v>-0.02</v>
          </cell>
          <cell r="BD1000">
            <v>0</v>
          </cell>
          <cell r="BE1000">
            <v>-0.01</v>
          </cell>
          <cell r="BF1000">
            <v>0</v>
          </cell>
          <cell r="BG1000">
            <v>-0.01</v>
          </cell>
          <cell r="BH1000">
            <v>-0.01</v>
          </cell>
          <cell r="BI1000">
            <v>0</v>
          </cell>
          <cell r="BJ1000">
            <v>0</v>
          </cell>
          <cell r="BK1000">
            <v>0</v>
          </cell>
          <cell r="BL1000">
            <v>-0.03</v>
          </cell>
          <cell r="BM1000">
            <v>0</v>
          </cell>
          <cell r="BN1000">
            <v>0</v>
          </cell>
          <cell r="BO1000">
            <v>-0.01</v>
          </cell>
          <cell r="BP1000">
            <v>-0.01</v>
          </cell>
          <cell r="BQ1000">
            <v>0</v>
          </cell>
          <cell r="BR1000">
            <v>0</v>
          </cell>
          <cell r="BS1000">
            <v>0</v>
          </cell>
          <cell r="BT1000">
            <v>-0.01</v>
          </cell>
          <cell r="BU1000">
            <v>-0.03</v>
          </cell>
          <cell r="BV1000">
            <v>-0.02</v>
          </cell>
          <cell r="BW1000">
            <v>0</v>
          </cell>
          <cell r="BX1000">
            <v>0</v>
          </cell>
          <cell r="BY1000">
            <v>0</v>
          </cell>
          <cell r="BZ1000">
            <v>0</v>
          </cell>
          <cell r="CA1000">
            <v>0</v>
          </cell>
          <cell r="CB1000">
            <v>0</v>
          </cell>
          <cell r="CC1000">
            <v>0</v>
          </cell>
          <cell r="CD1000">
            <v>0</v>
          </cell>
          <cell r="CE1000">
            <v>-0.01</v>
          </cell>
          <cell r="CF1000">
            <v>-0.01</v>
          </cell>
          <cell r="CG1000">
            <v>-0.01</v>
          </cell>
          <cell r="CH1000">
            <v>-0.03</v>
          </cell>
          <cell r="CI1000">
            <v>0</v>
          </cell>
          <cell r="CJ1000">
            <v>-0.01</v>
          </cell>
          <cell r="CK1000">
            <v>0</v>
          </cell>
          <cell r="CL1000">
            <v>0</v>
          </cell>
          <cell r="CM1000">
            <v>0</v>
          </cell>
          <cell r="CN1000">
            <v>-0.01</v>
          </cell>
          <cell r="CO1000">
            <v>-0.01</v>
          </cell>
          <cell r="CP1000">
            <v>-0.01</v>
          </cell>
          <cell r="CQ1000">
            <v>0</v>
          </cell>
          <cell r="CR1000">
            <v>0</v>
          </cell>
          <cell r="CS1000">
            <v>0</v>
          </cell>
          <cell r="CT1000">
            <v>0</v>
          </cell>
          <cell r="CU1000">
            <v>-0.02</v>
          </cell>
          <cell r="CV1000">
            <v>0</v>
          </cell>
          <cell r="CW1000">
            <v>0</v>
          </cell>
          <cell r="CX1000">
            <v>0</v>
          </cell>
          <cell r="CY1000">
            <v>0</v>
          </cell>
          <cell r="CZ1000">
            <v>0</v>
          </cell>
          <cell r="DA1000">
            <v>-0.01</v>
          </cell>
          <cell r="DB1000">
            <v>0</v>
          </cell>
          <cell r="DC1000">
            <v>0</v>
          </cell>
          <cell r="DD1000">
            <v>0</v>
          </cell>
          <cell r="DE1000">
            <v>-0.01</v>
          </cell>
          <cell r="DF1000">
            <v>0.01</v>
          </cell>
          <cell r="DG1000">
            <v>-0.01</v>
          </cell>
          <cell r="DH1000">
            <v>-0.01</v>
          </cell>
          <cell r="DI1000">
            <v>-0.02</v>
          </cell>
          <cell r="DJ1000">
            <v>-0.01</v>
          </cell>
          <cell r="DK1000">
            <v>0</v>
          </cell>
          <cell r="DL1000">
            <v>0</v>
          </cell>
          <cell r="DM1000">
            <v>-0.02</v>
          </cell>
          <cell r="DN1000">
            <v>-0.01</v>
          </cell>
          <cell r="DO1000">
            <v>-0.02</v>
          </cell>
          <cell r="DP1000">
            <v>-0.04</v>
          </cell>
          <cell r="DQ1000">
            <v>0</v>
          </cell>
          <cell r="DR1000">
            <v>0</v>
          </cell>
          <cell r="DS1000">
            <v>0</v>
          </cell>
          <cell r="DT1000">
            <v>0</v>
          </cell>
          <cell r="DU1000">
            <v>0</v>
          </cell>
          <cell r="DV1000">
            <v>0</v>
          </cell>
          <cell r="DW1000">
            <v>0</v>
          </cell>
          <cell r="DX1000">
            <v>0</v>
          </cell>
          <cell r="DY1000">
            <v>0</v>
          </cell>
          <cell r="DZ1000">
            <v>0</v>
          </cell>
          <cell r="EA1000">
            <v>0</v>
          </cell>
          <cell r="EB1000">
            <v>0</v>
          </cell>
          <cell r="EC1000">
            <v>0</v>
          </cell>
          <cell r="ED1000">
            <v>0</v>
          </cell>
        </row>
        <row r="1001">
          <cell r="F1001">
            <v>0</v>
          </cell>
          <cell r="G1001">
            <v>0</v>
          </cell>
          <cell r="H1001">
            <v>-0.04</v>
          </cell>
          <cell r="I1001">
            <v>0</v>
          </cell>
          <cell r="J1001">
            <v>0</v>
          </cell>
          <cell r="K1001">
            <v>0</v>
          </cell>
          <cell r="L1001">
            <v>-0.02</v>
          </cell>
          <cell r="M1001">
            <v>0</v>
          </cell>
          <cell r="N1001">
            <v>0</v>
          </cell>
          <cell r="O1001">
            <v>-0.01</v>
          </cell>
          <cell r="P1001">
            <v>0</v>
          </cell>
          <cell r="Q1001">
            <v>-0.01</v>
          </cell>
          <cell r="R1001">
            <v>-0.01</v>
          </cell>
          <cell r="S1001">
            <v>-0.01</v>
          </cell>
          <cell r="T1001">
            <v>0</v>
          </cell>
          <cell r="U1001">
            <v>0</v>
          </cell>
          <cell r="V1001">
            <v>-0.04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-0.01</v>
          </cell>
          <cell r="AF1001">
            <v>0</v>
          </cell>
          <cell r="AG1001">
            <v>0</v>
          </cell>
          <cell r="AH1001">
            <v>-0.08</v>
          </cell>
          <cell r="AI1001">
            <v>-0.05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O1001">
            <v>0</v>
          </cell>
          <cell r="AP1001">
            <v>-0.02</v>
          </cell>
          <cell r="AQ1001">
            <v>0</v>
          </cell>
          <cell r="AR1001">
            <v>-0.01</v>
          </cell>
          <cell r="AS1001">
            <v>0</v>
          </cell>
          <cell r="AT1001">
            <v>0</v>
          </cell>
          <cell r="AU1001">
            <v>0</v>
          </cell>
          <cell r="AV1001">
            <v>-0.04</v>
          </cell>
          <cell r="AW1001">
            <v>0</v>
          </cell>
          <cell r="AX1001">
            <v>0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-0.02</v>
          </cell>
          <cell r="BD1001">
            <v>0</v>
          </cell>
          <cell r="BE1001">
            <v>-0.01</v>
          </cell>
          <cell r="BF1001">
            <v>0</v>
          </cell>
          <cell r="BG1001">
            <v>0</v>
          </cell>
          <cell r="BH1001">
            <v>-0.08</v>
          </cell>
          <cell r="BI1001">
            <v>0</v>
          </cell>
          <cell r="BJ1001">
            <v>0</v>
          </cell>
          <cell r="BK1001">
            <v>0</v>
          </cell>
          <cell r="BL1001">
            <v>0</v>
          </cell>
          <cell r="BM1001">
            <v>0</v>
          </cell>
          <cell r="BN1001">
            <v>0</v>
          </cell>
          <cell r="BO1001">
            <v>0</v>
          </cell>
          <cell r="BP1001">
            <v>0</v>
          </cell>
          <cell r="BQ1001">
            <v>0</v>
          </cell>
          <cell r="BR1001">
            <v>0</v>
          </cell>
          <cell r="BS1001">
            <v>0</v>
          </cell>
          <cell r="BT1001">
            <v>0</v>
          </cell>
          <cell r="BU1001">
            <v>-0.05</v>
          </cell>
          <cell r="BV1001">
            <v>0</v>
          </cell>
          <cell r="BW1001">
            <v>0</v>
          </cell>
          <cell r="BX1001">
            <v>0</v>
          </cell>
          <cell r="BY1001">
            <v>0</v>
          </cell>
          <cell r="BZ1001">
            <v>0</v>
          </cell>
          <cell r="CA1001">
            <v>0</v>
          </cell>
          <cell r="CB1001">
            <v>0</v>
          </cell>
          <cell r="CC1001">
            <v>0</v>
          </cell>
          <cell r="CD1001">
            <v>0</v>
          </cell>
          <cell r="CE1001">
            <v>0</v>
          </cell>
          <cell r="CF1001">
            <v>0</v>
          </cell>
          <cell r="CG1001">
            <v>0</v>
          </cell>
          <cell r="CH1001">
            <v>0</v>
          </cell>
          <cell r="CI1001">
            <v>-0.04</v>
          </cell>
          <cell r="CJ1001">
            <v>0</v>
          </cell>
          <cell r="CK1001">
            <v>0</v>
          </cell>
          <cell r="CL1001">
            <v>0.05</v>
          </cell>
          <cell r="CM1001">
            <v>0</v>
          </cell>
          <cell r="CN1001">
            <v>0</v>
          </cell>
          <cell r="CO1001">
            <v>0</v>
          </cell>
          <cell r="CP1001">
            <v>0</v>
          </cell>
          <cell r="CQ1001">
            <v>0</v>
          </cell>
          <cell r="CR1001">
            <v>-0.01</v>
          </cell>
          <cell r="CS1001">
            <v>0</v>
          </cell>
          <cell r="CT1001">
            <v>0</v>
          </cell>
          <cell r="CU1001">
            <v>-0.11</v>
          </cell>
          <cell r="CV1001">
            <v>0</v>
          </cell>
          <cell r="CW1001">
            <v>0</v>
          </cell>
          <cell r="CX1001">
            <v>0</v>
          </cell>
          <cell r="CY1001">
            <v>0</v>
          </cell>
          <cell r="CZ1001">
            <v>0</v>
          </cell>
          <cell r="DA1001">
            <v>0</v>
          </cell>
          <cell r="DB1001">
            <v>0</v>
          </cell>
          <cell r="DC1001">
            <v>0</v>
          </cell>
          <cell r="DD1001">
            <v>0</v>
          </cell>
          <cell r="DE1001">
            <v>0</v>
          </cell>
          <cell r="DF1001">
            <v>0</v>
          </cell>
          <cell r="DG1001">
            <v>0</v>
          </cell>
          <cell r="DH1001">
            <v>0</v>
          </cell>
          <cell r="DI1001">
            <v>0</v>
          </cell>
          <cell r="DJ1001">
            <v>0</v>
          </cell>
          <cell r="DK1001">
            <v>0</v>
          </cell>
          <cell r="DL1001">
            <v>0</v>
          </cell>
          <cell r="DM1001">
            <v>0.01</v>
          </cell>
          <cell r="DN1001">
            <v>0</v>
          </cell>
          <cell r="DO1001">
            <v>0</v>
          </cell>
          <cell r="DP1001">
            <v>-0.04</v>
          </cell>
          <cell r="DQ1001">
            <v>0</v>
          </cell>
          <cell r="DR1001">
            <v>0</v>
          </cell>
          <cell r="DS1001">
            <v>0</v>
          </cell>
          <cell r="DT1001">
            <v>0</v>
          </cell>
          <cell r="DU1001">
            <v>0</v>
          </cell>
          <cell r="DV1001">
            <v>0</v>
          </cell>
          <cell r="DW1001">
            <v>0</v>
          </cell>
          <cell r="DX1001">
            <v>0</v>
          </cell>
          <cell r="DY1001">
            <v>0</v>
          </cell>
          <cell r="DZ1001">
            <v>0</v>
          </cell>
          <cell r="EA1001">
            <v>0</v>
          </cell>
          <cell r="EB1001">
            <v>0</v>
          </cell>
          <cell r="EC1001">
            <v>0</v>
          </cell>
          <cell r="ED1001">
            <v>0</v>
          </cell>
        </row>
        <row r="1002"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0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0</v>
          </cell>
          <cell r="AX1002">
            <v>0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0</v>
          </cell>
          <cell r="BD1002">
            <v>0</v>
          </cell>
          <cell r="BE1002">
            <v>0</v>
          </cell>
          <cell r="BF1002">
            <v>0</v>
          </cell>
          <cell r="BG1002">
            <v>0</v>
          </cell>
          <cell r="BH1002">
            <v>0</v>
          </cell>
          <cell r="BI1002">
            <v>0</v>
          </cell>
          <cell r="BJ1002">
            <v>0</v>
          </cell>
          <cell r="BK1002">
            <v>0</v>
          </cell>
          <cell r="BL1002">
            <v>0</v>
          </cell>
          <cell r="BM1002">
            <v>0</v>
          </cell>
          <cell r="BN1002">
            <v>0</v>
          </cell>
          <cell r="BO1002">
            <v>0</v>
          </cell>
          <cell r="BP1002">
            <v>0</v>
          </cell>
          <cell r="BQ1002">
            <v>0</v>
          </cell>
          <cell r="BR1002">
            <v>0</v>
          </cell>
          <cell r="BS1002">
            <v>0</v>
          </cell>
          <cell r="BT1002">
            <v>0</v>
          </cell>
          <cell r="BU1002">
            <v>0</v>
          </cell>
          <cell r="BV1002">
            <v>0</v>
          </cell>
          <cell r="BW1002">
            <v>0</v>
          </cell>
          <cell r="BX1002">
            <v>0</v>
          </cell>
          <cell r="BY1002">
            <v>0</v>
          </cell>
          <cell r="BZ1002">
            <v>0</v>
          </cell>
          <cell r="CA1002">
            <v>0</v>
          </cell>
          <cell r="CB1002">
            <v>0</v>
          </cell>
          <cell r="CC1002">
            <v>0</v>
          </cell>
          <cell r="CD1002">
            <v>0</v>
          </cell>
          <cell r="CE1002">
            <v>0</v>
          </cell>
          <cell r="CF1002">
            <v>0</v>
          </cell>
          <cell r="CG1002">
            <v>0</v>
          </cell>
          <cell r="CH1002">
            <v>0</v>
          </cell>
          <cell r="CI1002">
            <v>0</v>
          </cell>
          <cell r="CJ1002">
            <v>0</v>
          </cell>
          <cell r="CK1002">
            <v>0</v>
          </cell>
          <cell r="CL1002">
            <v>0</v>
          </cell>
          <cell r="CM1002">
            <v>0</v>
          </cell>
          <cell r="CN1002">
            <v>0</v>
          </cell>
          <cell r="CO1002">
            <v>0</v>
          </cell>
          <cell r="CP1002">
            <v>0</v>
          </cell>
          <cell r="CQ1002">
            <v>0</v>
          </cell>
          <cell r="CR1002">
            <v>0</v>
          </cell>
          <cell r="CS1002">
            <v>0</v>
          </cell>
          <cell r="CT1002">
            <v>0</v>
          </cell>
          <cell r="CU1002">
            <v>0</v>
          </cell>
          <cell r="CV1002">
            <v>0</v>
          </cell>
          <cell r="CW1002">
            <v>0</v>
          </cell>
          <cell r="CX1002">
            <v>0</v>
          </cell>
          <cell r="CY1002">
            <v>0</v>
          </cell>
          <cell r="CZ1002">
            <v>0</v>
          </cell>
          <cell r="DA1002">
            <v>0</v>
          </cell>
          <cell r="DB1002">
            <v>0</v>
          </cell>
          <cell r="DC1002">
            <v>0</v>
          </cell>
          <cell r="DD1002">
            <v>0</v>
          </cell>
          <cell r="DE1002">
            <v>0</v>
          </cell>
          <cell r="DF1002">
            <v>0</v>
          </cell>
          <cell r="DG1002">
            <v>0</v>
          </cell>
          <cell r="DH1002">
            <v>0</v>
          </cell>
          <cell r="DI1002">
            <v>0</v>
          </cell>
          <cell r="DJ1002">
            <v>0</v>
          </cell>
          <cell r="DK1002">
            <v>0</v>
          </cell>
          <cell r="DL1002">
            <v>0</v>
          </cell>
          <cell r="DM1002">
            <v>0</v>
          </cell>
          <cell r="DN1002">
            <v>0</v>
          </cell>
          <cell r="DO1002">
            <v>0</v>
          </cell>
          <cell r="DP1002">
            <v>0</v>
          </cell>
          <cell r="DQ1002">
            <v>0</v>
          </cell>
          <cell r="DR1002">
            <v>0</v>
          </cell>
          <cell r="DS1002">
            <v>0</v>
          </cell>
          <cell r="DT1002">
            <v>0</v>
          </cell>
          <cell r="DU1002">
            <v>0</v>
          </cell>
          <cell r="DV1002">
            <v>0</v>
          </cell>
          <cell r="DW1002">
            <v>0</v>
          </cell>
          <cell r="DX1002">
            <v>0</v>
          </cell>
          <cell r="DY1002">
            <v>0</v>
          </cell>
          <cell r="DZ1002">
            <v>0</v>
          </cell>
          <cell r="EA1002">
            <v>0</v>
          </cell>
          <cell r="EB1002">
            <v>0</v>
          </cell>
          <cell r="EC1002">
            <v>0</v>
          </cell>
          <cell r="ED1002">
            <v>0</v>
          </cell>
        </row>
        <row r="1003"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P1003">
            <v>0</v>
          </cell>
          <cell r="AQ1003">
            <v>0</v>
          </cell>
          <cell r="AR1003">
            <v>0</v>
          </cell>
          <cell r="AS1003">
            <v>0</v>
          </cell>
          <cell r="AT1003">
            <v>0</v>
          </cell>
          <cell r="AU1003">
            <v>0</v>
          </cell>
          <cell r="AV1003">
            <v>0</v>
          </cell>
          <cell r="AW1003">
            <v>0</v>
          </cell>
          <cell r="AX1003">
            <v>0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0</v>
          </cell>
          <cell r="BD1003">
            <v>0</v>
          </cell>
          <cell r="BE1003">
            <v>0</v>
          </cell>
          <cell r="BF1003">
            <v>0</v>
          </cell>
          <cell r="BG1003">
            <v>0</v>
          </cell>
          <cell r="BH1003">
            <v>0</v>
          </cell>
          <cell r="BI1003">
            <v>0</v>
          </cell>
          <cell r="BJ1003">
            <v>0</v>
          </cell>
          <cell r="BK1003">
            <v>0</v>
          </cell>
          <cell r="BL1003">
            <v>0</v>
          </cell>
          <cell r="BM1003">
            <v>0</v>
          </cell>
          <cell r="BN1003">
            <v>0</v>
          </cell>
          <cell r="BO1003">
            <v>0</v>
          </cell>
          <cell r="BP1003">
            <v>0</v>
          </cell>
          <cell r="BQ1003">
            <v>0</v>
          </cell>
          <cell r="BR1003">
            <v>0</v>
          </cell>
          <cell r="BS1003">
            <v>0</v>
          </cell>
          <cell r="BT1003">
            <v>0</v>
          </cell>
          <cell r="BU1003">
            <v>0</v>
          </cell>
          <cell r="BV1003">
            <v>0</v>
          </cell>
          <cell r="BW1003">
            <v>0</v>
          </cell>
          <cell r="BX1003">
            <v>0</v>
          </cell>
          <cell r="BY1003">
            <v>0</v>
          </cell>
          <cell r="BZ1003">
            <v>0</v>
          </cell>
          <cell r="CA1003">
            <v>0</v>
          </cell>
          <cell r="CB1003">
            <v>0</v>
          </cell>
          <cell r="CC1003">
            <v>0</v>
          </cell>
          <cell r="CD1003">
            <v>0</v>
          </cell>
          <cell r="CE1003">
            <v>0</v>
          </cell>
          <cell r="CF1003">
            <v>0</v>
          </cell>
          <cell r="CG1003">
            <v>0</v>
          </cell>
          <cell r="CH1003">
            <v>0</v>
          </cell>
          <cell r="CI1003">
            <v>0</v>
          </cell>
          <cell r="CJ1003">
            <v>0</v>
          </cell>
          <cell r="CK1003">
            <v>0</v>
          </cell>
          <cell r="CL1003">
            <v>0</v>
          </cell>
          <cell r="CM1003">
            <v>0</v>
          </cell>
          <cell r="CN1003">
            <v>0</v>
          </cell>
          <cell r="CO1003">
            <v>0</v>
          </cell>
          <cell r="CP1003">
            <v>0</v>
          </cell>
          <cell r="CQ1003">
            <v>0</v>
          </cell>
          <cell r="CR1003">
            <v>0</v>
          </cell>
          <cell r="CS1003">
            <v>0</v>
          </cell>
          <cell r="CT1003">
            <v>0</v>
          </cell>
          <cell r="CU1003">
            <v>0</v>
          </cell>
          <cell r="CV1003">
            <v>0</v>
          </cell>
          <cell r="CW1003">
            <v>0</v>
          </cell>
          <cell r="CX1003">
            <v>0</v>
          </cell>
          <cell r="CY1003">
            <v>0</v>
          </cell>
          <cell r="CZ1003">
            <v>0</v>
          </cell>
          <cell r="DA1003">
            <v>0</v>
          </cell>
          <cell r="DB1003">
            <v>0</v>
          </cell>
          <cell r="DC1003">
            <v>0</v>
          </cell>
          <cell r="DD1003">
            <v>0</v>
          </cell>
          <cell r="DE1003">
            <v>0</v>
          </cell>
          <cell r="DF1003">
            <v>0</v>
          </cell>
          <cell r="DG1003">
            <v>0</v>
          </cell>
          <cell r="DH1003">
            <v>0</v>
          </cell>
          <cell r="DI1003">
            <v>0</v>
          </cell>
          <cell r="DJ1003">
            <v>0</v>
          </cell>
          <cell r="DK1003">
            <v>0</v>
          </cell>
          <cell r="DL1003">
            <v>0</v>
          </cell>
          <cell r="DM1003">
            <v>0</v>
          </cell>
          <cell r="DN1003">
            <v>0</v>
          </cell>
          <cell r="DO1003">
            <v>0</v>
          </cell>
          <cell r="DP1003">
            <v>0</v>
          </cell>
          <cell r="DQ1003">
            <v>0</v>
          </cell>
          <cell r="DR1003">
            <v>0</v>
          </cell>
          <cell r="DS1003">
            <v>0</v>
          </cell>
          <cell r="DT1003">
            <v>0</v>
          </cell>
          <cell r="DU1003">
            <v>0</v>
          </cell>
          <cell r="DV1003">
            <v>0</v>
          </cell>
          <cell r="DW1003">
            <v>0</v>
          </cell>
          <cell r="DX1003">
            <v>0</v>
          </cell>
          <cell r="DY1003">
            <v>0</v>
          </cell>
          <cell r="DZ1003">
            <v>0</v>
          </cell>
          <cell r="EA1003">
            <v>0</v>
          </cell>
          <cell r="EB1003">
            <v>0</v>
          </cell>
          <cell r="EC1003">
            <v>0</v>
          </cell>
          <cell r="ED1003">
            <v>0</v>
          </cell>
        </row>
        <row r="1005">
          <cell r="F1005">
            <v>0</v>
          </cell>
          <cell r="G1005">
            <v>0</v>
          </cell>
          <cell r="H1005">
            <v>-0.01</v>
          </cell>
          <cell r="I1005">
            <v>-0.01</v>
          </cell>
          <cell r="J1005">
            <v>-0.01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-0.01</v>
          </cell>
          <cell r="S1005">
            <v>0</v>
          </cell>
          <cell r="T1005">
            <v>0.01</v>
          </cell>
          <cell r="U1005">
            <v>-0.02</v>
          </cell>
          <cell r="V1005">
            <v>0</v>
          </cell>
          <cell r="W1005">
            <v>-0.01</v>
          </cell>
          <cell r="X1005">
            <v>-0.01</v>
          </cell>
          <cell r="Y1005">
            <v>0</v>
          </cell>
          <cell r="Z1005">
            <v>-0.01</v>
          </cell>
          <cell r="AA1005">
            <v>0</v>
          </cell>
          <cell r="AB1005">
            <v>-0.01</v>
          </cell>
          <cell r="AC1005">
            <v>-0.01</v>
          </cell>
          <cell r="AD1005">
            <v>0</v>
          </cell>
          <cell r="AE1005">
            <v>-0.01</v>
          </cell>
          <cell r="AF1005">
            <v>0</v>
          </cell>
          <cell r="AG1005">
            <v>0</v>
          </cell>
          <cell r="AH1005">
            <v>-0.02</v>
          </cell>
          <cell r="AI1005">
            <v>-0.01</v>
          </cell>
          <cell r="AJ1005">
            <v>-0.02</v>
          </cell>
          <cell r="AK1005">
            <v>-0.01</v>
          </cell>
          <cell r="AL1005">
            <v>0</v>
          </cell>
          <cell r="AM1005">
            <v>0</v>
          </cell>
          <cell r="AN1005">
            <v>0</v>
          </cell>
          <cell r="AO1005">
            <v>-0.01</v>
          </cell>
          <cell r="AP1005">
            <v>-0.01</v>
          </cell>
          <cell r="AQ1005">
            <v>0</v>
          </cell>
          <cell r="AR1005">
            <v>-0.01</v>
          </cell>
          <cell r="AS1005">
            <v>0</v>
          </cell>
          <cell r="AT1005">
            <v>-0.01</v>
          </cell>
          <cell r="AU1005">
            <v>-0.01</v>
          </cell>
          <cell r="AV1005">
            <v>-0.01</v>
          </cell>
          <cell r="AW1005">
            <v>-0.01</v>
          </cell>
          <cell r="AX1005">
            <v>-0.01</v>
          </cell>
          <cell r="AY1005">
            <v>0</v>
          </cell>
          <cell r="AZ1005">
            <v>0</v>
          </cell>
          <cell r="BA1005">
            <v>0</v>
          </cell>
          <cell r="BB1005">
            <v>-0.01</v>
          </cell>
          <cell r="BC1005">
            <v>-0.01</v>
          </cell>
          <cell r="BD1005">
            <v>0</v>
          </cell>
          <cell r="BE1005">
            <v>-0.01</v>
          </cell>
          <cell r="BF1005">
            <v>0</v>
          </cell>
          <cell r="BG1005">
            <v>0</v>
          </cell>
          <cell r="BH1005">
            <v>-0.01</v>
          </cell>
          <cell r="BI1005">
            <v>-0.01</v>
          </cell>
          <cell r="BJ1005">
            <v>-0.01</v>
          </cell>
          <cell r="BK1005">
            <v>-0.01</v>
          </cell>
          <cell r="BL1005">
            <v>0</v>
          </cell>
          <cell r="BM1005">
            <v>0</v>
          </cell>
          <cell r="BN1005">
            <v>-0.01</v>
          </cell>
          <cell r="BO1005">
            <v>0</v>
          </cell>
          <cell r="BP1005">
            <v>-0.01</v>
          </cell>
          <cell r="BQ1005">
            <v>0</v>
          </cell>
          <cell r="BR1005">
            <v>-0.01</v>
          </cell>
          <cell r="BS1005">
            <v>-0.01</v>
          </cell>
          <cell r="BT1005">
            <v>0</v>
          </cell>
          <cell r="BU1005">
            <v>-0.02</v>
          </cell>
          <cell r="BV1005">
            <v>-0.01</v>
          </cell>
          <cell r="BW1005">
            <v>-0.01</v>
          </cell>
          <cell r="BX1005">
            <v>0</v>
          </cell>
          <cell r="BY1005">
            <v>0</v>
          </cell>
          <cell r="BZ1005">
            <v>0</v>
          </cell>
          <cell r="CA1005">
            <v>-0.01</v>
          </cell>
          <cell r="CB1005">
            <v>-0.01</v>
          </cell>
          <cell r="CC1005">
            <v>-0.01</v>
          </cell>
          <cell r="CD1005">
            <v>0</v>
          </cell>
          <cell r="CE1005">
            <v>-0.01</v>
          </cell>
          <cell r="CF1005">
            <v>0</v>
          </cell>
          <cell r="CG1005">
            <v>0</v>
          </cell>
          <cell r="CH1005">
            <v>-0.03</v>
          </cell>
          <cell r="CI1005">
            <v>-0.01</v>
          </cell>
          <cell r="CJ1005">
            <v>-0.02</v>
          </cell>
          <cell r="CK1005">
            <v>-0.01</v>
          </cell>
          <cell r="CL1005">
            <v>0</v>
          </cell>
          <cell r="CM1005">
            <v>0</v>
          </cell>
          <cell r="CN1005">
            <v>-0.01</v>
          </cell>
          <cell r="CO1005">
            <v>-0.01</v>
          </cell>
          <cell r="CP1005">
            <v>-0.01</v>
          </cell>
          <cell r="CQ1005">
            <v>-0.01</v>
          </cell>
          <cell r="CR1005">
            <v>-0.01</v>
          </cell>
          <cell r="CS1005">
            <v>0</v>
          </cell>
          <cell r="CT1005">
            <v>0</v>
          </cell>
          <cell r="CU1005">
            <v>-0.02</v>
          </cell>
          <cell r="CV1005">
            <v>-0.01</v>
          </cell>
          <cell r="CW1005">
            <v>-0.02</v>
          </cell>
          <cell r="CX1005">
            <v>-0.04</v>
          </cell>
          <cell r="CY1005">
            <v>0</v>
          </cell>
          <cell r="CZ1005">
            <v>0</v>
          </cell>
          <cell r="DA1005">
            <v>0</v>
          </cell>
          <cell r="DB1005">
            <v>-0.01</v>
          </cell>
          <cell r="DC1005">
            <v>0</v>
          </cell>
          <cell r="DD1005">
            <v>0</v>
          </cell>
          <cell r="DE1005">
            <v>-0.01</v>
          </cell>
          <cell r="DF1005">
            <v>0</v>
          </cell>
          <cell r="DG1005">
            <v>-0.01</v>
          </cell>
          <cell r="DH1005">
            <v>-0.01</v>
          </cell>
          <cell r="DI1005">
            <v>-0.01</v>
          </cell>
          <cell r="DJ1005">
            <v>-0.02</v>
          </cell>
          <cell r="DK1005">
            <v>-0.03</v>
          </cell>
          <cell r="DL1005">
            <v>-0.01</v>
          </cell>
          <cell r="DM1005">
            <v>-0.01</v>
          </cell>
          <cell r="DN1005">
            <v>-0.01</v>
          </cell>
          <cell r="DO1005">
            <v>-0.01</v>
          </cell>
          <cell r="DP1005">
            <v>0</v>
          </cell>
          <cell r="DQ1005">
            <v>0</v>
          </cell>
          <cell r="DR1005">
            <v>0</v>
          </cell>
          <cell r="DS1005">
            <v>0</v>
          </cell>
          <cell r="DT1005">
            <v>0</v>
          </cell>
          <cell r="DU1005">
            <v>0</v>
          </cell>
          <cell r="DV1005">
            <v>0</v>
          </cell>
          <cell r="DW1005">
            <v>0</v>
          </cell>
          <cell r="DX1005">
            <v>0</v>
          </cell>
          <cell r="DY1005">
            <v>0</v>
          </cell>
          <cell r="DZ1005">
            <v>0</v>
          </cell>
          <cell r="EA1005">
            <v>0</v>
          </cell>
          <cell r="EB1005">
            <v>0</v>
          </cell>
          <cell r="EC1005">
            <v>0</v>
          </cell>
          <cell r="ED1005">
            <v>0</v>
          </cell>
        </row>
        <row r="1007">
          <cell r="F1007">
            <v>0</v>
          </cell>
          <cell r="G1007">
            <v>0</v>
          </cell>
          <cell r="H1007">
            <v>-0.01</v>
          </cell>
          <cell r="I1007">
            <v>-0.01</v>
          </cell>
          <cell r="J1007">
            <v>-0.01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-0.01</v>
          </cell>
          <cell r="S1007">
            <v>0</v>
          </cell>
          <cell r="T1007">
            <v>0.01</v>
          </cell>
          <cell r="U1007">
            <v>-0.02</v>
          </cell>
          <cell r="V1007">
            <v>0</v>
          </cell>
          <cell r="W1007">
            <v>-0.01</v>
          </cell>
          <cell r="X1007">
            <v>-0.01</v>
          </cell>
          <cell r="Y1007">
            <v>0</v>
          </cell>
          <cell r="Z1007">
            <v>-0.01</v>
          </cell>
          <cell r="AA1007">
            <v>0</v>
          </cell>
          <cell r="AB1007">
            <v>-0.01</v>
          </cell>
          <cell r="AC1007">
            <v>-0.01</v>
          </cell>
          <cell r="AD1007">
            <v>0</v>
          </cell>
          <cell r="AE1007">
            <v>-0.01</v>
          </cell>
          <cell r="AF1007">
            <v>0</v>
          </cell>
          <cell r="AG1007">
            <v>0</v>
          </cell>
          <cell r="AH1007">
            <v>-0.02</v>
          </cell>
          <cell r="AI1007">
            <v>-0.01</v>
          </cell>
          <cell r="AJ1007">
            <v>-0.02</v>
          </cell>
          <cell r="AK1007">
            <v>-0.01</v>
          </cell>
          <cell r="AL1007">
            <v>0</v>
          </cell>
          <cell r="AM1007">
            <v>0</v>
          </cell>
          <cell r="AN1007">
            <v>0</v>
          </cell>
          <cell r="AO1007">
            <v>-0.01</v>
          </cell>
          <cell r="AP1007">
            <v>-0.01</v>
          </cell>
          <cell r="AQ1007">
            <v>0</v>
          </cell>
          <cell r="AR1007">
            <v>-0.01</v>
          </cell>
          <cell r="AS1007">
            <v>0</v>
          </cell>
          <cell r="AT1007">
            <v>-0.01</v>
          </cell>
          <cell r="AU1007">
            <v>-0.01</v>
          </cell>
          <cell r="AV1007">
            <v>-0.01</v>
          </cell>
          <cell r="AW1007">
            <v>-0.01</v>
          </cell>
          <cell r="AX1007">
            <v>-0.01</v>
          </cell>
          <cell r="AY1007">
            <v>0</v>
          </cell>
          <cell r="AZ1007">
            <v>0</v>
          </cell>
          <cell r="BA1007">
            <v>0</v>
          </cell>
          <cell r="BB1007">
            <v>-0.01</v>
          </cell>
          <cell r="BC1007">
            <v>-0.01</v>
          </cell>
          <cell r="BD1007">
            <v>0</v>
          </cell>
          <cell r="BE1007">
            <v>-0.01</v>
          </cell>
          <cell r="BF1007">
            <v>0</v>
          </cell>
          <cell r="BG1007">
            <v>0</v>
          </cell>
          <cell r="BH1007">
            <v>-0.01</v>
          </cell>
          <cell r="BI1007">
            <v>-0.01</v>
          </cell>
          <cell r="BJ1007">
            <v>-0.01</v>
          </cell>
          <cell r="BK1007">
            <v>-0.01</v>
          </cell>
          <cell r="BL1007">
            <v>0</v>
          </cell>
          <cell r="BM1007">
            <v>0</v>
          </cell>
          <cell r="BN1007">
            <v>-0.01</v>
          </cell>
          <cell r="BO1007">
            <v>0</v>
          </cell>
          <cell r="BP1007">
            <v>-0.01</v>
          </cell>
          <cell r="BQ1007">
            <v>0</v>
          </cell>
          <cell r="BR1007">
            <v>-0.01</v>
          </cell>
          <cell r="BS1007">
            <v>-0.01</v>
          </cell>
          <cell r="BT1007">
            <v>0</v>
          </cell>
          <cell r="BU1007">
            <v>-0.02</v>
          </cell>
          <cell r="BV1007">
            <v>-0.01</v>
          </cell>
          <cell r="BW1007">
            <v>-0.01</v>
          </cell>
          <cell r="BX1007">
            <v>0</v>
          </cell>
          <cell r="BY1007">
            <v>0</v>
          </cell>
          <cell r="BZ1007">
            <v>0</v>
          </cell>
          <cell r="CA1007">
            <v>-0.01</v>
          </cell>
          <cell r="CB1007">
            <v>-0.01</v>
          </cell>
          <cell r="CC1007">
            <v>-0.01</v>
          </cell>
          <cell r="CD1007">
            <v>0</v>
          </cell>
          <cell r="CE1007">
            <v>-0.01</v>
          </cell>
          <cell r="CF1007">
            <v>0</v>
          </cell>
          <cell r="CG1007">
            <v>0</v>
          </cell>
          <cell r="CH1007">
            <v>-0.03</v>
          </cell>
          <cell r="CI1007">
            <v>-0.01</v>
          </cell>
          <cell r="CJ1007">
            <v>-0.02</v>
          </cell>
          <cell r="CK1007">
            <v>-0.01</v>
          </cell>
          <cell r="CL1007">
            <v>0</v>
          </cell>
          <cell r="CM1007">
            <v>0</v>
          </cell>
          <cell r="CN1007">
            <v>-0.01</v>
          </cell>
          <cell r="CO1007">
            <v>-0.01</v>
          </cell>
          <cell r="CP1007">
            <v>-0.01</v>
          </cell>
          <cell r="CQ1007">
            <v>-0.01</v>
          </cell>
          <cell r="CR1007">
            <v>-0.01</v>
          </cell>
          <cell r="CS1007">
            <v>0</v>
          </cell>
          <cell r="CT1007">
            <v>0</v>
          </cell>
          <cell r="CU1007">
            <v>-0.02</v>
          </cell>
          <cell r="CV1007">
            <v>-0.01</v>
          </cell>
          <cell r="CW1007">
            <v>-0.02</v>
          </cell>
          <cell r="CX1007">
            <v>-0.04</v>
          </cell>
          <cell r="CY1007">
            <v>0</v>
          </cell>
          <cell r="CZ1007">
            <v>0</v>
          </cell>
          <cell r="DA1007">
            <v>0</v>
          </cell>
          <cell r="DB1007">
            <v>-0.01</v>
          </cell>
          <cell r="DC1007">
            <v>0</v>
          </cell>
          <cell r="DD1007">
            <v>0</v>
          </cell>
          <cell r="DE1007">
            <v>-0.01</v>
          </cell>
          <cell r="DF1007">
            <v>0</v>
          </cell>
          <cell r="DG1007">
            <v>-0.01</v>
          </cell>
          <cell r="DH1007">
            <v>-0.01</v>
          </cell>
          <cell r="DI1007">
            <v>-0.01</v>
          </cell>
          <cell r="DJ1007">
            <v>-0.02</v>
          </cell>
          <cell r="DK1007">
            <v>-0.03</v>
          </cell>
          <cell r="DL1007">
            <v>-0.01</v>
          </cell>
          <cell r="DM1007">
            <v>-0.01</v>
          </cell>
          <cell r="DN1007">
            <v>-0.01</v>
          </cell>
          <cell r="DO1007">
            <v>-0.01</v>
          </cell>
          <cell r="DP1007">
            <v>0</v>
          </cell>
          <cell r="DQ1007">
            <v>0</v>
          </cell>
          <cell r="DR1007">
            <v>0</v>
          </cell>
          <cell r="DS1007">
            <v>0</v>
          </cell>
          <cell r="DT1007">
            <v>0</v>
          </cell>
          <cell r="DU1007">
            <v>0</v>
          </cell>
          <cell r="DV1007">
            <v>0</v>
          </cell>
          <cell r="DW1007">
            <v>0</v>
          </cell>
          <cell r="DX1007">
            <v>0</v>
          </cell>
          <cell r="DY1007">
            <v>0</v>
          </cell>
          <cell r="DZ1007">
            <v>0</v>
          </cell>
          <cell r="EA1007">
            <v>0</v>
          </cell>
          <cell r="EB1007">
            <v>0</v>
          </cell>
          <cell r="EC1007">
            <v>0</v>
          </cell>
          <cell r="ED1007">
            <v>0</v>
          </cell>
        </row>
        <row r="1011"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P1011">
            <v>0</v>
          </cell>
          <cell r="AQ1011">
            <v>0</v>
          </cell>
          <cell r="AR1011">
            <v>0</v>
          </cell>
          <cell r="AS1011">
            <v>0</v>
          </cell>
          <cell r="AT1011">
            <v>0</v>
          </cell>
          <cell r="AU1011">
            <v>0</v>
          </cell>
          <cell r="AV1011">
            <v>0</v>
          </cell>
          <cell r="AW1011">
            <v>0</v>
          </cell>
          <cell r="AX1011">
            <v>0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0</v>
          </cell>
          <cell r="BD1011">
            <v>0</v>
          </cell>
          <cell r="BE1011">
            <v>0</v>
          </cell>
          <cell r="BF1011">
            <v>0</v>
          </cell>
          <cell r="BG1011">
            <v>0</v>
          </cell>
          <cell r="BH1011">
            <v>0</v>
          </cell>
          <cell r="BI1011">
            <v>0</v>
          </cell>
          <cell r="BJ1011">
            <v>0</v>
          </cell>
          <cell r="BK1011">
            <v>0</v>
          </cell>
          <cell r="BL1011">
            <v>0</v>
          </cell>
          <cell r="BM1011">
            <v>0</v>
          </cell>
          <cell r="BN1011">
            <v>0</v>
          </cell>
          <cell r="BO1011">
            <v>0</v>
          </cell>
          <cell r="BP1011">
            <v>0</v>
          </cell>
          <cell r="BQ1011">
            <v>0</v>
          </cell>
          <cell r="BR1011">
            <v>0</v>
          </cell>
          <cell r="BS1011">
            <v>0</v>
          </cell>
          <cell r="BT1011">
            <v>0</v>
          </cell>
          <cell r="BU1011">
            <v>0</v>
          </cell>
          <cell r="BV1011">
            <v>0</v>
          </cell>
          <cell r="BW1011">
            <v>0</v>
          </cell>
          <cell r="BX1011">
            <v>0</v>
          </cell>
          <cell r="BY1011">
            <v>0</v>
          </cell>
          <cell r="BZ1011">
            <v>0</v>
          </cell>
          <cell r="CA1011">
            <v>0</v>
          </cell>
          <cell r="CB1011">
            <v>0</v>
          </cell>
          <cell r="CC1011">
            <v>0</v>
          </cell>
          <cell r="CD1011">
            <v>0</v>
          </cell>
          <cell r="CE1011">
            <v>0</v>
          </cell>
          <cell r="CF1011">
            <v>0</v>
          </cell>
          <cell r="CG1011">
            <v>0</v>
          </cell>
          <cell r="CH1011">
            <v>0</v>
          </cell>
          <cell r="CI1011">
            <v>0</v>
          </cell>
          <cell r="CJ1011">
            <v>0</v>
          </cell>
          <cell r="CK1011">
            <v>0</v>
          </cell>
          <cell r="CL1011">
            <v>0</v>
          </cell>
          <cell r="CM1011">
            <v>0</v>
          </cell>
          <cell r="CN1011">
            <v>0</v>
          </cell>
          <cell r="CO1011">
            <v>0</v>
          </cell>
          <cell r="CP1011">
            <v>0</v>
          </cell>
          <cell r="CQ1011">
            <v>0</v>
          </cell>
          <cell r="CR1011">
            <v>0</v>
          </cell>
          <cell r="CS1011">
            <v>0</v>
          </cell>
          <cell r="CT1011">
            <v>0</v>
          </cell>
          <cell r="CU1011">
            <v>0</v>
          </cell>
          <cell r="CV1011">
            <v>0</v>
          </cell>
          <cell r="CW1011">
            <v>0</v>
          </cell>
          <cell r="CX1011">
            <v>0</v>
          </cell>
          <cell r="CY1011">
            <v>0</v>
          </cell>
          <cell r="CZ1011">
            <v>0</v>
          </cell>
          <cell r="DA1011">
            <v>0</v>
          </cell>
          <cell r="DB1011">
            <v>0</v>
          </cell>
          <cell r="DC1011">
            <v>0</v>
          </cell>
          <cell r="DD1011">
            <v>0</v>
          </cell>
          <cell r="DE1011">
            <v>0</v>
          </cell>
          <cell r="DF1011">
            <v>0</v>
          </cell>
          <cell r="DG1011">
            <v>0</v>
          </cell>
          <cell r="DH1011">
            <v>0</v>
          </cell>
          <cell r="DI1011">
            <v>0</v>
          </cell>
          <cell r="DJ1011">
            <v>0</v>
          </cell>
          <cell r="DK1011">
            <v>0</v>
          </cell>
          <cell r="DL1011">
            <v>0</v>
          </cell>
          <cell r="DM1011">
            <v>0</v>
          </cell>
          <cell r="DN1011">
            <v>0</v>
          </cell>
          <cell r="DO1011">
            <v>0</v>
          </cell>
          <cell r="DP1011">
            <v>0</v>
          </cell>
          <cell r="DQ1011">
            <v>0</v>
          </cell>
          <cell r="DR1011">
            <v>0</v>
          </cell>
          <cell r="DS1011">
            <v>0</v>
          </cell>
          <cell r="DT1011">
            <v>0</v>
          </cell>
          <cell r="DU1011">
            <v>0</v>
          </cell>
          <cell r="DV1011">
            <v>0</v>
          </cell>
          <cell r="DW1011">
            <v>0</v>
          </cell>
          <cell r="DX1011">
            <v>0</v>
          </cell>
          <cell r="DY1011">
            <v>0</v>
          </cell>
          <cell r="DZ1011">
            <v>0</v>
          </cell>
          <cell r="EA1011">
            <v>0</v>
          </cell>
          <cell r="EB1011">
            <v>0</v>
          </cell>
          <cell r="EC1011">
            <v>0</v>
          </cell>
          <cell r="ED1011">
            <v>0</v>
          </cell>
        </row>
        <row r="1012"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P1012">
            <v>0</v>
          </cell>
          <cell r="AQ1012">
            <v>0</v>
          </cell>
          <cell r="AR1012">
            <v>0</v>
          </cell>
          <cell r="AS1012">
            <v>0</v>
          </cell>
          <cell r="AT1012">
            <v>0</v>
          </cell>
          <cell r="AU1012">
            <v>0</v>
          </cell>
          <cell r="AV1012">
            <v>0</v>
          </cell>
          <cell r="AW1012">
            <v>0</v>
          </cell>
          <cell r="AX1012">
            <v>0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0</v>
          </cell>
          <cell r="BD1012">
            <v>0</v>
          </cell>
          <cell r="BE1012">
            <v>0</v>
          </cell>
          <cell r="BF1012">
            <v>0</v>
          </cell>
          <cell r="BG1012">
            <v>0</v>
          </cell>
          <cell r="BH1012">
            <v>0</v>
          </cell>
          <cell r="BI1012">
            <v>0</v>
          </cell>
          <cell r="BJ1012">
            <v>0</v>
          </cell>
          <cell r="BK1012">
            <v>0</v>
          </cell>
          <cell r="BL1012">
            <v>0</v>
          </cell>
          <cell r="BM1012">
            <v>0</v>
          </cell>
          <cell r="BN1012">
            <v>0</v>
          </cell>
          <cell r="BO1012">
            <v>0</v>
          </cell>
          <cell r="BP1012">
            <v>0</v>
          </cell>
          <cell r="BQ1012">
            <v>0</v>
          </cell>
          <cell r="BR1012">
            <v>0</v>
          </cell>
          <cell r="BS1012">
            <v>0</v>
          </cell>
          <cell r="BT1012">
            <v>0</v>
          </cell>
          <cell r="BU1012">
            <v>0</v>
          </cell>
          <cell r="BV1012">
            <v>0</v>
          </cell>
          <cell r="BW1012">
            <v>0</v>
          </cell>
          <cell r="BX1012">
            <v>0</v>
          </cell>
          <cell r="BY1012">
            <v>0</v>
          </cell>
          <cell r="BZ1012">
            <v>0</v>
          </cell>
          <cell r="CA1012">
            <v>0</v>
          </cell>
          <cell r="CB1012">
            <v>0</v>
          </cell>
          <cell r="CC1012">
            <v>0</v>
          </cell>
          <cell r="CD1012">
            <v>0</v>
          </cell>
          <cell r="CE1012">
            <v>0</v>
          </cell>
          <cell r="CF1012">
            <v>0</v>
          </cell>
          <cell r="CG1012">
            <v>0</v>
          </cell>
          <cell r="CH1012">
            <v>0</v>
          </cell>
          <cell r="CI1012">
            <v>0</v>
          </cell>
          <cell r="CJ1012">
            <v>0</v>
          </cell>
          <cell r="CK1012">
            <v>0</v>
          </cell>
          <cell r="CL1012">
            <v>0</v>
          </cell>
          <cell r="CM1012">
            <v>0</v>
          </cell>
          <cell r="CN1012">
            <v>0</v>
          </cell>
          <cell r="CO1012">
            <v>0</v>
          </cell>
          <cell r="CP1012">
            <v>0</v>
          </cell>
          <cell r="CQ1012">
            <v>0</v>
          </cell>
          <cell r="CR1012">
            <v>0</v>
          </cell>
          <cell r="CS1012">
            <v>0</v>
          </cell>
          <cell r="CT1012">
            <v>0</v>
          </cell>
          <cell r="CU1012">
            <v>0</v>
          </cell>
          <cell r="CV1012">
            <v>0</v>
          </cell>
          <cell r="CW1012">
            <v>0</v>
          </cell>
          <cell r="CX1012">
            <v>0</v>
          </cell>
          <cell r="CY1012">
            <v>0</v>
          </cell>
          <cell r="CZ1012">
            <v>0</v>
          </cell>
          <cell r="DA1012">
            <v>0</v>
          </cell>
          <cell r="DB1012">
            <v>0</v>
          </cell>
          <cell r="DC1012">
            <v>0</v>
          </cell>
          <cell r="DD1012">
            <v>0</v>
          </cell>
          <cell r="DE1012">
            <v>0</v>
          </cell>
          <cell r="DF1012">
            <v>0</v>
          </cell>
          <cell r="DG1012">
            <v>0</v>
          </cell>
          <cell r="DH1012">
            <v>0</v>
          </cell>
          <cell r="DI1012">
            <v>0</v>
          </cell>
          <cell r="DJ1012">
            <v>0</v>
          </cell>
          <cell r="DK1012">
            <v>0</v>
          </cell>
          <cell r="DL1012">
            <v>0</v>
          </cell>
          <cell r="DM1012">
            <v>0</v>
          </cell>
          <cell r="DN1012">
            <v>0</v>
          </cell>
          <cell r="DO1012">
            <v>0</v>
          </cell>
          <cell r="DP1012">
            <v>0</v>
          </cell>
          <cell r="DQ1012">
            <v>0</v>
          </cell>
          <cell r="DR1012">
            <v>0</v>
          </cell>
          <cell r="DS1012">
            <v>0</v>
          </cell>
          <cell r="DT1012">
            <v>0</v>
          </cell>
          <cell r="DU1012">
            <v>0</v>
          </cell>
          <cell r="DV1012">
            <v>0</v>
          </cell>
          <cell r="DW1012">
            <v>0</v>
          </cell>
          <cell r="DX1012">
            <v>0</v>
          </cell>
          <cell r="DY1012">
            <v>0</v>
          </cell>
          <cell r="DZ1012">
            <v>0</v>
          </cell>
          <cell r="EA1012">
            <v>0</v>
          </cell>
          <cell r="EB1012">
            <v>0</v>
          </cell>
          <cell r="EC1012">
            <v>0</v>
          </cell>
          <cell r="ED1012">
            <v>0</v>
          </cell>
        </row>
        <row r="1013"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1.0336805464824295E-2</v>
          </cell>
          <cell r="S1013">
            <v>2.2745216550745795E-3</v>
          </cell>
          <cell r="T1013">
            <v>1.3728196192090536E-2</v>
          </cell>
          <cell r="U1013">
            <v>1.0429381339235988E-2</v>
          </cell>
          <cell r="V1013">
            <v>1.6518378678096468E-2</v>
          </cell>
          <cell r="W1013">
            <v>5.063438031265477E-2</v>
          </cell>
          <cell r="X1013">
            <v>1.3080303744402499E-2</v>
          </cell>
          <cell r="Y1013">
            <v>3.9084665526658569E-3</v>
          </cell>
          <cell r="Z1013">
            <v>0</v>
          </cell>
          <cell r="AA1013">
            <v>1.7615647234926257E-2</v>
          </cell>
          <cell r="AB1013">
            <v>1.1131173274993245E-2</v>
          </cell>
          <cell r="AC1013">
            <v>3.9473205688054236E-3</v>
          </cell>
          <cell r="AD1013">
            <v>2.3339603230603245E-3</v>
          </cell>
          <cell r="AE1013">
            <v>7.2082609033650158E-3</v>
          </cell>
          <cell r="AF1013">
            <v>1.3046512939780541E-3</v>
          </cell>
          <cell r="AG1013">
            <v>1.0772484194806253E-2</v>
          </cell>
          <cell r="AH1013">
            <v>1.2673084482145214E-2</v>
          </cell>
          <cell r="AI1013">
            <v>2.6759041181691146E-2</v>
          </cell>
          <cell r="AJ1013">
            <v>1.6579586193369522E-2</v>
          </cell>
          <cell r="AK1013">
            <v>1.6731698774904658E-2</v>
          </cell>
          <cell r="AL1013">
            <v>6.1360041986091574E-4</v>
          </cell>
          <cell r="AM1013">
            <v>6.4759572677459687E-3</v>
          </cell>
          <cell r="AN1013">
            <v>1.3249932884708215E-2</v>
          </cell>
          <cell r="AO1013">
            <v>-6.6470396900797368E-4</v>
          </cell>
          <cell r="AP1013">
            <v>-6.6017358903991408E-6</v>
          </cell>
          <cell r="AQ1013">
            <v>6.567837396538323E-4</v>
          </cell>
          <cell r="AR1013">
            <v>1.0144103284066119E-2</v>
          </cell>
          <cell r="AS1013">
            <v>3.1297513066412819E-3</v>
          </cell>
          <cell r="AT1013">
            <v>9.8887097706956695E-3</v>
          </cell>
          <cell r="AU1013">
            <v>1.7371281759775314E-2</v>
          </cell>
          <cell r="AV1013">
            <v>2.3299408297035029E-2</v>
          </cell>
          <cell r="AW1013">
            <v>3.2788253236134324E-2</v>
          </cell>
          <cell r="AX1013">
            <v>7.2860566997476894E-3</v>
          </cell>
          <cell r="AY1013">
            <v>2.7547227495610116E-3</v>
          </cell>
          <cell r="AZ1013">
            <v>2.0836982932934234E-2</v>
          </cell>
          <cell r="BA1013">
            <v>9.8428663973564312E-3</v>
          </cell>
          <cell r="BB1013">
            <v>1.2235321014678391E-2</v>
          </cell>
          <cell r="BC1013">
            <v>4.1638907015233428E-3</v>
          </cell>
          <cell r="BD1013">
            <v>2.2092597794163282E-3</v>
          </cell>
          <cell r="BE1013">
            <v>1.1944685729865512E-3</v>
          </cell>
          <cell r="BF1013">
            <v>0</v>
          </cell>
          <cell r="BG1013">
            <v>0</v>
          </cell>
          <cell r="BH1013">
            <v>0</v>
          </cell>
          <cell r="BI1013">
            <v>3.60659267454011E-3</v>
          </cell>
          <cell r="BJ1013">
            <v>1.8136587512373126E-2</v>
          </cell>
          <cell r="BK1013">
            <v>3.0777187384813942E-3</v>
          </cell>
          <cell r="BL1013">
            <v>7.8982367845625845E-4</v>
          </cell>
          <cell r="BM1013">
            <v>0</v>
          </cell>
          <cell r="BN1013">
            <v>0</v>
          </cell>
          <cell r="BO1013">
            <v>-6.5971528092738652E-3</v>
          </cell>
          <cell r="BP1013">
            <v>0</v>
          </cell>
          <cell r="BQ1013">
            <v>0</v>
          </cell>
          <cell r="BR1013">
            <v>2.4370959805644077E-3</v>
          </cell>
          <cell r="BS1013">
            <v>0</v>
          </cell>
          <cell r="BT1013">
            <v>0</v>
          </cell>
          <cell r="BU1013">
            <v>0</v>
          </cell>
          <cell r="BV1013">
            <v>2.3358810835279797E-2</v>
          </cell>
          <cell r="BW1013">
            <v>2.3769095275696372E-3</v>
          </cell>
          <cell r="BX1013">
            <v>1.0239175430903913E-3</v>
          </cell>
          <cell r="BY1013">
            <v>5.6549376186154632E-4</v>
          </cell>
          <cell r="BZ1013">
            <v>0</v>
          </cell>
          <cell r="CA1013">
            <v>-4.6607986870483842E-4</v>
          </cell>
          <cell r="CB1013">
            <v>2.3796232614721191E-3</v>
          </cell>
          <cell r="CC1013">
            <v>0</v>
          </cell>
          <cell r="CD1013">
            <v>0</v>
          </cell>
          <cell r="CE1013">
            <v>1.8873347627916814E-3</v>
          </cell>
          <cell r="CF1013">
            <v>0</v>
          </cell>
          <cell r="CG1013">
            <v>0</v>
          </cell>
          <cell r="CH1013">
            <v>3.6172429778460469E-3</v>
          </cell>
          <cell r="CI1013">
            <v>8.7377569439794911E-4</v>
          </cell>
          <cell r="CJ1013">
            <v>1.8170927843215168E-2</v>
          </cell>
          <cell r="CK1013">
            <v>2.888970773820887E-3</v>
          </cell>
          <cell r="CL1013">
            <v>0</v>
          </cell>
          <cell r="CM1013">
            <v>6.9969872629371821E-4</v>
          </cell>
          <cell r="CN1013">
            <v>3.6849009532957666E-4</v>
          </cell>
          <cell r="CO1013">
            <v>0</v>
          </cell>
          <cell r="CP1013">
            <v>0</v>
          </cell>
          <cell r="CQ1013">
            <v>0</v>
          </cell>
          <cell r="CR1013">
            <v>2.5824088396149136E-3</v>
          </cell>
          <cell r="CS1013">
            <v>0</v>
          </cell>
          <cell r="CT1013">
            <v>5.5465284268052528E-4</v>
          </cell>
          <cell r="CU1013">
            <v>0</v>
          </cell>
          <cell r="CV1013">
            <v>3.9376235098700363E-3</v>
          </cell>
          <cell r="CW1013">
            <v>1.78358049535845E-2</v>
          </cell>
          <cell r="CX1013">
            <v>6.0229879622006877E-3</v>
          </cell>
          <cell r="CY1013">
            <v>4.7799742537364409E-3</v>
          </cell>
          <cell r="CZ1013">
            <v>-3.9063990345056254E-4</v>
          </cell>
          <cell r="DA1013">
            <v>4.2706868862474323E-3</v>
          </cell>
          <cell r="DB1013">
            <v>5.4591880951804228E-4</v>
          </cell>
          <cell r="DC1013">
            <v>0</v>
          </cell>
          <cell r="DD1013">
            <v>0</v>
          </cell>
          <cell r="DE1013">
            <v>2.7711115974149436E-3</v>
          </cell>
          <cell r="DF1013">
            <v>0</v>
          </cell>
          <cell r="DG1013">
            <v>0</v>
          </cell>
          <cell r="DH1013">
            <v>3.0296135622975839E-4</v>
          </cell>
          <cell r="DI1013">
            <v>9.8429796668746405E-3</v>
          </cell>
          <cell r="DJ1013">
            <v>1.073410418081977E-2</v>
          </cell>
          <cell r="DK1013">
            <v>3.3927907061084284E-3</v>
          </cell>
          <cell r="DL1013">
            <v>8.4462773454667683E-3</v>
          </cell>
          <cell r="DM1013">
            <v>-4.7415172027243102E-4</v>
          </cell>
          <cell r="DN1013">
            <v>5.8738145707550871E-3</v>
          </cell>
          <cell r="DO1013">
            <v>1.0064871199801928E-3</v>
          </cell>
          <cell r="DP1013">
            <v>0</v>
          </cell>
          <cell r="DQ1013">
            <v>0</v>
          </cell>
          <cell r="DR1013">
            <v>0</v>
          </cell>
          <cell r="DS1013">
            <v>0</v>
          </cell>
          <cell r="DT1013">
            <v>0</v>
          </cell>
          <cell r="DU1013">
            <v>0</v>
          </cell>
          <cell r="DV1013">
            <v>0</v>
          </cell>
          <cell r="DW1013">
            <v>0</v>
          </cell>
          <cell r="DX1013">
            <v>0</v>
          </cell>
          <cell r="DY1013">
            <v>0</v>
          </cell>
          <cell r="DZ1013">
            <v>0</v>
          </cell>
          <cell r="EA1013">
            <v>0</v>
          </cell>
          <cell r="EB1013">
            <v>0</v>
          </cell>
          <cell r="EC1013">
            <v>0</v>
          </cell>
          <cell r="ED1013">
            <v>0</v>
          </cell>
        </row>
        <row r="1014">
          <cell r="F1014">
            <v>0</v>
          </cell>
          <cell r="G1014">
            <v>0</v>
          </cell>
          <cell r="H1014">
            <v>1.8148062251146513E-2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2.7180411575823626E-2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0</v>
          </cell>
          <cell r="AL1014">
            <v>0</v>
          </cell>
          <cell r="AM1014">
            <v>0</v>
          </cell>
          <cell r="AN1014">
            <v>0</v>
          </cell>
          <cell r="AO1014">
            <v>0</v>
          </cell>
          <cell r="AP1014">
            <v>0</v>
          </cell>
          <cell r="AQ1014">
            <v>0</v>
          </cell>
          <cell r="AR1014">
            <v>0</v>
          </cell>
          <cell r="AS1014">
            <v>0</v>
          </cell>
          <cell r="AT1014">
            <v>0</v>
          </cell>
          <cell r="AU1014">
            <v>0</v>
          </cell>
          <cell r="AV1014">
            <v>0</v>
          </cell>
          <cell r="AW1014">
            <v>0</v>
          </cell>
          <cell r="AX1014">
            <v>0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0</v>
          </cell>
          <cell r="BD1014">
            <v>0</v>
          </cell>
          <cell r="BE1014">
            <v>0</v>
          </cell>
          <cell r="BF1014">
            <v>0</v>
          </cell>
          <cell r="BG1014">
            <v>0</v>
          </cell>
          <cell r="BH1014">
            <v>0</v>
          </cell>
          <cell r="BI1014">
            <v>0</v>
          </cell>
          <cell r="BJ1014">
            <v>0</v>
          </cell>
          <cell r="BK1014">
            <v>0</v>
          </cell>
          <cell r="BL1014">
            <v>0</v>
          </cell>
          <cell r="BM1014">
            <v>0</v>
          </cell>
          <cell r="BN1014">
            <v>0</v>
          </cell>
          <cell r="BO1014">
            <v>0</v>
          </cell>
          <cell r="BP1014">
            <v>0</v>
          </cell>
          <cell r="BQ1014">
            <v>0</v>
          </cell>
          <cell r="BR1014">
            <v>0</v>
          </cell>
          <cell r="BS1014">
            <v>0</v>
          </cell>
          <cell r="BT1014">
            <v>0</v>
          </cell>
          <cell r="BU1014">
            <v>0</v>
          </cell>
          <cell r="BV1014">
            <v>0</v>
          </cell>
          <cell r="BW1014">
            <v>0</v>
          </cell>
          <cell r="BX1014">
            <v>0</v>
          </cell>
          <cell r="BY1014">
            <v>0</v>
          </cell>
          <cell r="BZ1014">
            <v>0</v>
          </cell>
          <cell r="CA1014">
            <v>0</v>
          </cell>
          <cell r="CB1014">
            <v>0</v>
          </cell>
          <cell r="CC1014">
            <v>0</v>
          </cell>
          <cell r="CD1014">
            <v>0</v>
          </cell>
          <cell r="CE1014">
            <v>0</v>
          </cell>
          <cell r="CF1014">
            <v>0</v>
          </cell>
          <cell r="CG1014">
            <v>0</v>
          </cell>
          <cell r="CH1014">
            <v>0</v>
          </cell>
          <cell r="CI1014">
            <v>0</v>
          </cell>
          <cell r="CJ1014">
            <v>0</v>
          </cell>
          <cell r="CK1014">
            <v>0</v>
          </cell>
          <cell r="CL1014">
            <v>0</v>
          </cell>
          <cell r="CM1014">
            <v>0</v>
          </cell>
          <cell r="CN1014">
            <v>0</v>
          </cell>
          <cell r="CO1014">
            <v>0</v>
          </cell>
          <cell r="CP1014">
            <v>0</v>
          </cell>
          <cell r="CQ1014">
            <v>0</v>
          </cell>
          <cell r="CR1014">
            <v>0</v>
          </cell>
          <cell r="CS1014">
            <v>0</v>
          </cell>
          <cell r="CT1014">
            <v>0</v>
          </cell>
          <cell r="CU1014">
            <v>0</v>
          </cell>
          <cell r="CV1014">
            <v>0</v>
          </cell>
          <cell r="CW1014">
            <v>0</v>
          </cell>
          <cell r="CX1014">
            <v>0</v>
          </cell>
          <cell r="CY1014">
            <v>0</v>
          </cell>
          <cell r="CZ1014">
            <v>0</v>
          </cell>
          <cell r="DA1014">
            <v>0</v>
          </cell>
          <cell r="DB1014">
            <v>0</v>
          </cell>
          <cell r="DC1014">
            <v>0</v>
          </cell>
          <cell r="DD1014">
            <v>0</v>
          </cell>
          <cell r="DE1014">
            <v>0</v>
          </cell>
          <cell r="DF1014">
            <v>0</v>
          </cell>
          <cell r="DG1014">
            <v>0</v>
          </cell>
          <cell r="DH1014">
            <v>0</v>
          </cell>
          <cell r="DI1014">
            <v>0</v>
          </cell>
          <cell r="DJ1014">
            <v>0</v>
          </cell>
          <cell r="DK1014">
            <v>0</v>
          </cell>
          <cell r="DL1014">
            <v>0</v>
          </cell>
          <cell r="DM1014">
            <v>0</v>
          </cell>
          <cell r="DN1014">
            <v>0</v>
          </cell>
          <cell r="DO1014">
            <v>0</v>
          </cell>
          <cell r="DP1014">
            <v>0</v>
          </cell>
          <cell r="DQ1014">
            <v>0</v>
          </cell>
          <cell r="DR1014">
            <v>0</v>
          </cell>
          <cell r="DS1014">
            <v>0</v>
          </cell>
          <cell r="DT1014">
            <v>0</v>
          </cell>
          <cell r="DU1014">
            <v>0</v>
          </cell>
          <cell r="DV1014">
            <v>0</v>
          </cell>
          <cell r="DW1014">
            <v>0</v>
          </cell>
          <cell r="DX1014">
            <v>0</v>
          </cell>
          <cell r="DY1014">
            <v>0</v>
          </cell>
          <cell r="DZ1014">
            <v>0</v>
          </cell>
          <cell r="EA1014">
            <v>0</v>
          </cell>
          <cell r="EB1014">
            <v>0</v>
          </cell>
          <cell r="EC1014">
            <v>0</v>
          </cell>
          <cell r="ED1014">
            <v>0</v>
          </cell>
        </row>
        <row r="1015">
          <cell r="F1015">
            <v>0</v>
          </cell>
          <cell r="G1015">
            <v>0</v>
          </cell>
          <cell r="H1015">
            <v>1.172637968947754E-2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1.2605806744005577E-2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  <cell r="AM1015">
            <v>0</v>
          </cell>
          <cell r="AN1015">
            <v>0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0</v>
          </cell>
          <cell r="AX1015">
            <v>0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0</v>
          </cell>
          <cell r="BD1015">
            <v>0</v>
          </cell>
          <cell r="BE1015">
            <v>0</v>
          </cell>
          <cell r="BF1015">
            <v>0</v>
          </cell>
          <cell r="BG1015">
            <v>0</v>
          </cell>
          <cell r="BH1015">
            <v>0</v>
          </cell>
          <cell r="BI1015">
            <v>0</v>
          </cell>
          <cell r="BJ1015">
            <v>0</v>
          </cell>
          <cell r="BK1015">
            <v>0</v>
          </cell>
          <cell r="BL1015">
            <v>0</v>
          </cell>
          <cell r="BM1015">
            <v>0</v>
          </cell>
          <cell r="BN1015">
            <v>0</v>
          </cell>
          <cell r="BO1015">
            <v>0</v>
          </cell>
          <cell r="BP1015">
            <v>0</v>
          </cell>
          <cell r="BQ1015">
            <v>0</v>
          </cell>
          <cell r="BR1015">
            <v>0</v>
          </cell>
          <cell r="BS1015">
            <v>0</v>
          </cell>
          <cell r="BT1015">
            <v>0</v>
          </cell>
          <cell r="BU1015">
            <v>0</v>
          </cell>
          <cell r="BV1015">
            <v>0</v>
          </cell>
          <cell r="BW1015">
            <v>0</v>
          </cell>
          <cell r="BX1015">
            <v>0</v>
          </cell>
          <cell r="BY1015">
            <v>0</v>
          </cell>
          <cell r="BZ1015">
            <v>0</v>
          </cell>
          <cell r="CA1015">
            <v>0</v>
          </cell>
          <cell r="CB1015">
            <v>0</v>
          </cell>
          <cell r="CC1015">
            <v>0</v>
          </cell>
          <cell r="CD1015">
            <v>0</v>
          </cell>
          <cell r="CE1015">
            <v>0</v>
          </cell>
          <cell r="CF1015">
            <v>0</v>
          </cell>
          <cell r="CG1015">
            <v>0</v>
          </cell>
          <cell r="CH1015">
            <v>0</v>
          </cell>
          <cell r="CI1015">
            <v>0</v>
          </cell>
          <cell r="CJ1015">
            <v>0</v>
          </cell>
          <cell r="CK1015">
            <v>0</v>
          </cell>
          <cell r="CL1015">
            <v>0</v>
          </cell>
          <cell r="CM1015">
            <v>0</v>
          </cell>
          <cell r="CN1015">
            <v>0</v>
          </cell>
          <cell r="CO1015">
            <v>0</v>
          </cell>
          <cell r="CP1015">
            <v>0</v>
          </cell>
          <cell r="CQ1015">
            <v>0</v>
          </cell>
          <cell r="CR1015">
            <v>0</v>
          </cell>
          <cell r="CS1015">
            <v>0</v>
          </cell>
          <cell r="CT1015">
            <v>0</v>
          </cell>
          <cell r="CU1015">
            <v>0</v>
          </cell>
          <cell r="CV1015">
            <v>0</v>
          </cell>
          <cell r="CW1015">
            <v>0</v>
          </cell>
          <cell r="CX1015">
            <v>0</v>
          </cell>
          <cell r="CY1015">
            <v>0</v>
          </cell>
          <cell r="CZ1015">
            <v>0</v>
          </cell>
          <cell r="DA1015">
            <v>0</v>
          </cell>
          <cell r="DB1015">
            <v>0</v>
          </cell>
          <cell r="DC1015">
            <v>0</v>
          </cell>
          <cell r="DD1015">
            <v>0</v>
          </cell>
          <cell r="DE1015">
            <v>0</v>
          </cell>
          <cell r="DF1015">
            <v>0</v>
          </cell>
          <cell r="DG1015">
            <v>0</v>
          </cell>
          <cell r="DH1015">
            <v>0</v>
          </cell>
          <cell r="DI1015">
            <v>0</v>
          </cell>
          <cell r="DJ1015">
            <v>0</v>
          </cell>
          <cell r="DK1015">
            <v>0</v>
          </cell>
          <cell r="DL1015">
            <v>0</v>
          </cell>
          <cell r="DM1015">
            <v>0</v>
          </cell>
          <cell r="DN1015">
            <v>0</v>
          </cell>
          <cell r="DO1015">
            <v>0</v>
          </cell>
          <cell r="DP1015">
            <v>0</v>
          </cell>
          <cell r="DQ1015">
            <v>0</v>
          </cell>
          <cell r="DR1015">
            <v>0</v>
          </cell>
          <cell r="DS1015">
            <v>0</v>
          </cell>
          <cell r="DT1015">
            <v>0</v>
          </cell>
          <cell r="DU1015">
            <v>0</v>
          </cell>
          <cell r="DV1015">
            <v>0</v>
          </cell>
          <cell r="DW1015">
            <v>0</v>
          </cell>
          <cell r="DX1015">
            <v>0</v>
          </cell>
          <cell r="DY1015">
            <v>0</v>
          </cell>
          <cell r="DZ1015">
            <v>0</v>
          </cell>
          <cell r="EA1015">
            <v>0</v>
          </cell>
          <cell r="EB1015">
            <v>0</v>
          </cell>
          <cell r="EC1015">
            <v>0</v>
          </cell>
          <cell r="ED1015">
            <v>0</v>
          </cell>
        </row>
        <row r="1016"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T1016">
            <v>0</v>
          </cell>
          <cell r="AU1016">
            <v>0</v>
          </cell>
          <cell r="AV1016">
            <v>0</v>
          </cell>
          <cell r="AW1016">
            <v>0</v>
          </cell>
          <cell r="AX1016">
            <v>0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0</v>
          </cell>
          <cell r="BD1016">
            <v>0</v>
          </cell>
          <cell r="BE1016">
            <v>0</v>
          </cell>
          <cell r="BF1016">
            <v>0</v>
          </cell>
          <cell r="BG1016">
            <v>0</v>
          </cell>
          <cell r="BH1016">
            <v>0</v>
          </cell>
          <cell r="BI1016">
            <v>0</v>
          </cell>
          <cell r="BJ1016">
            <v>0</v>
          </cell>
          <cell r="BK1016">
            <v>0</v>
          </cell>
          <cell r="BL1016">
            <v>0</v>
          </cell>
          <cell r="BM1016">
            <v>0</v>
          </cell>
          <cell r="BN1016">
            <v>0</v>
          </cell>
          <cell r="BO1016">
            <v>0</v>
          </cell>
          <cell r="BP1016">
            <v>0</v>
          </cell>
          <cell r="BQ1016">
            <v>0</v>
          </cell>
          <cell r="BR1016">
            <v>0</v>
          </cell>
          <cell r="BS1016">
            <v>0</v>
          </cell>
          <cell r="BT1016">
            <v>0</v>
          </cell>
          <cell r="BU1016">
            <v>0</v>
          </cell>
          <cell r="BV1016">
            <v>0</v>
          </cell>
          <cell r="BW1016">
            <v>0</v>
          </cell>
          <cell r="BX1016">
            <v>0</v>
          </cell>
          <cell r="BY1016">
            <v>0</v>
          </cell>
          <cell r="BZ1016">
            <v>0</v>
          </cell>
          <cell r="CA1016">
            <v>0</v>
          </cell>
          <cell r="CB1016">
            <v>0</v>
          </cell>
          <cell r="CC1016">
            <v>0</v>
          </cell>
          <cell r="CD1016">
            <v>0</v>
          </cell>
          <cell r="CE1016">
            <v>0</v>
          </cell>
          <cell r="CF1016">
            <v>0</v>
          </cell>
          <cell r="CG1016">
            <v>0</v>
          </cell>
          <cell r="CH1016">
            <v>0</v>
          </cell>
          <cell r="CI1016">
            <v>0</v>
          </cell>
          <cell r="CJ1016">
            <v>0</v>
          </cell>
          <cell r="CK1016">
            <v>0</v>
          </cell>
          <cell r="CL1016">
            <v>0</v>
          </cell>
          <cell r="CM1016">
            <v>0</v>
          </cell>
          <cell r="CN1016">
            <v>0</v>
          </cell>
          <cell r="CO1016">
            <v>0</v>
          </cell>
          <cell r="CP1016">
            <v>0</v>
          </cell>
          <cell r="CQ1016">
            <v>0</v>
          </cell>
          <cell r="CR1016">
            <v>0</v>
          </cell>
          <cell r="CS1016">
            <v>0</v>
          </cell>
          <cell r="CT1016">
            <v>0</v>
          </cell>
          <cell r="CU1016">
            <v>0</v>
          </cell>
          <cell r="CV1016">
            <v>0</v>
          </cell>
          <cell r="CW1016">
            <v>0</v>
          </cell>
          <cell r="CX1016">
            <v>0</v>
          </cell>
          <cell r="CY1016">
            <v>0</v>
          </cell>
          <cell r="CZ1016">
            <v>0</v>
          </cell>
          <cell r="DA1016">
            <v>0</v>
          </cell>
          <cell r="DB1016">
            <v>0</v>
          </cell>
          <cell r="DC1016">
            <v>0</v>
          </cell>
          <cell r="DD1016">
            <v>0</v>
          </cell>
          <cell r="DE1016">
            <v>0</v>
          </cell>
          <cell r="DF1016">
            <v>0</v>
          </cell>
          <cell r="DG1016">
            <v>0</v>
          </cell>
          <cell r="DH1016">
            <v>0</v>
          </cell>
          <cell r="DI1016">
            <v>0</v>
          </cell>
          <cell r="DJ1016">
            <v>0</v>
          </cell>
          <cell r="DK1016">
            <v>0</v>
          </cell>
          <cell r="DL1016">
            <v>0</v>
          </cell>
          <cell r="DM1016">
            <v>0</v>
          </cell>
          <cell r="DN1016">
            <v>0</v>
          </cell>
          <cell r="DO1016">
            <v>0</v>
          </cell>
          <cell r="DP1016">
            <v>0</v>
          </cell>
          <cell r="DQ1016">
            <v>0</v>
          </cell>
          <cell r="DR1016">
            <v>0</v>
          </cell>
          <cell r="DS1016">
            <v>0</v>
          </cell>
          <cell r="DT1016">
            <v>0</v>
          </cell>
          <cell r="DU1016">
            <v>0</v>
          </cell>
          <cell r="DV1016">
            <v>0</v>
          </cell>
          <cell r="DW1016">
            <v>0</v>
          </cell>
          <cell r="DX1016">
            <v>0</v>
          </cell>
          <cell r="DY1016">
            <v>0</v>
          </cell>
          <cell r="DZ1016">
            <v>0</v>
          </cell>
          <cell r="EA1016">
            <v>0</v>
          </cell>
          <cell r="EB1016">
            <v>0</v>
          </cell>
          <cell r="EC1016">
            <v>0</v>
          </cell>
          <cell r="ED1016">
            <v>0</v>
          </cell>
        </row>
        <row r="1017">
          <cell r="F1017">
            <v>0</v>
          </cell>
          <cell r="G1017">
            <v>0</v>
          </cell>
          <cell r="H1017">
            <v>3.8516976547722237E-2</v>
          </cell>
          <cell r="I1017">
            <v>0</v>
          </cell>
          <cell r="J1017">
            <v>0</v>
          </cell>
          <cell r="K1017">
            <v>1.2556193294098961E-2</v>
          </cell>
          <cell r="L1017">
            <v>0</v>
          </cell>
          <cell r="M1017">
            <v>0</v>
          </cell>
          <cell r="N1017">
            <v>1.9032541207401721E-2</v>
          </cell>
          <cell r="O1017">
            <v>2.627157947170744E-2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>
            <v>0</v>
          </cell>
          <cell r="AO1017">
            <v>0</v>
          </cell>
          <cell r="AP1017">
            <v>0</v>
          </cell>
          <cell r="AQ1017">
            <v>0</v>
          </cell>
          <cell r="AR1017">
            <v>0</v>
          </cell>
          <cell r="AS1017">
            <v>0</v>
          </cell>
          <cell r="AT1017">
            <v>0</v>
          </cell>
          <cell r="AU1017">
            <v>0</v>
          </cell>
          <cell r="AV1017">
            <v>0</v>
          </cell>
          <cell r="AW1017">
            <v>0</v>
          </cell>
          <cell r="AX1017">
            <v>0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0</v>
          </cell>
          <cell r="BD1017">
            <v>0</v>
          </cell>
          <cell r="BE1017">
            <v>0</v>
          </cell>
          <cell r="BF1017">
            <v>0</v>
          </cell>
          <cell r="BG1017">
            <v>0</v>
          </cell>
          <cell r="BH1017">
            <v>0</v>
          </cell>
          <cell r="BI1017">
            <v>0</v>
          </cell>
          <cell r="BJ1017">
            <v>0</v>
          </cell>
          <cell r="BK1017">
            <v>0</v>
          </cell>
          <cell r="BL1017">
            <v>0</v>
          </cell>
          <cell r="BM1017">
            <v>0</v>
          </cell>
          <cell r="BN1017">
            <v>0</v>
          </cell>
          <cell r="BO1017">
            <v>0</v>
          </cell>
          <cell r="BP1017">
            <v>0</v>
          </cell>
          <cell r="BQ1017">
            <v>0</v>
          </cell>
          <cell r="BR1017">
            <v>0</v>
          </cell>
          <cell r="BS1017">
            <v>0</v>
          </cell>
          <cell r="BT1017">
            <v>0</v>
          </cell>
          <cell r="BU1017">
            <v>0</v>
          </cell>
          <cell r="BV1017">
            <v>0</v>
          </cell>
          <cell r="BW1017">
            <v>0</v>
          </cell>
          <cell r="BX1017">
            <v>0</v>
          </cell>
          <cell r="BY1017">
            <v>0</v>
          </cell>
          <cell r="BZ1017">
            <v>0</v>
          </cell>
          <cell r="CA1017">
            <v>0</v>
          </cell>
          <cell r="CB1017">
            <v>0</v>
          </cell>
          <cell r="CC1017">
            <v>0</v>
          </cell>
          <cell r="CD1017">
            <v>0</v>
          </cell>
          <cell r="CE1017">
            <v>0</v>
          </cell>
          <cell r="CF1017">
            <v>0</v>
          </cell>
          <cell r="CG1017">
            <v>0</v>
          </cell>
          <cell r="CH1017">
            <v>0</v>
          </cell>
          <cell r="CI1017">
            <v>0</v>
          </cell>
          <cell r="CJ1017">
            <v>0</v>
          </cell>
          <cell r="CK1017">
            <v>0</v>
          </cell>
          <cell r="CL1017">
            <v>0</v>
          </cell>
          <cell r="CM1017">
            <v>0</v>
          </cell>
          <cell r="CN1017">
            <v>0</v>
          </cell>
          <cell r="CO1017">
            <v>0</v>
          </cell>
          <cell r="CP1017">
            <v>0</v>
          </cell>
          <cell r="CQ1017">
            <v>0</v>
          </cell>
          <cell r="CR1017">
            <v>0</v>
          </cell>
          <cell r="CS1017">
            <v>0</v>
          </cell>
          <cell r="CT1017">
            <v>0</v>
          </cell>
          <cell r="CU1017">
            <v>0</v>
          </cell>
          <cell r="CV1017">
            <v>0</v>
          </cell>
          <cell r="CW1017">
            <v>0</v>
          </cell>
          <cell r="CX1017">
            <v>0</v>
          </cell>
          <cell r="CY1017">
            <v>0</v>
          </cell>
          <cell r="CZ1017">
            <v>0</v>
          </cell>
          <cell r="DA1017">
            <v>0</v>
          </cell>
          <cell r="DB1017">
            <v>0</v>
          </cell>
          <cell r="DC1017">
            <v>0</v>
          </cell>
          <cell r="DD1017">
            <v>0</v>
          </cell>
          <cell r="DE1017">
            <v>0</v>
          </cell>
          <cell r="DF1017">
            <v>0</v>
          </cell>
          <cell r="DG1017">
            <v>0</v>
          </cell>
          <cell r="DH1017">
            <v>0</v>
          </cell>
          <cell r="DI1017">
            <v>0</v>
          </cell>
          <cell r="DJ1017">
            <v>0</v>
          </cell>
          <cell r="DK1017">
            <v>0</v>
          </cell>
          <cell r="DL1017">
            <v>0</v>
          </cell>
          <cell r="DM1017">
            <v>0</v>
          </cell>
          <cell r="DN1017">
            <v>0</v>
          </cell>
          <cell r="DO1017">
            <v>0</v>
          </cell>
          <cell r="DP1017">
            <v>0</v>
          </cell>
          <cell r="DQ1017">
            <v>0</v>
          </cell>
          <cell r="DR1017">
            <v>0</v>
          </cell>
          <cell r="DS1017">
            <v>0</v>
          </cell>
          <cell r="DT1017">
            <v>0</v>
          </cell>
          <cell r="DU1017">
            <v>0</v>
          </cell>
          <cell r="DV1017">
            <v>0</v>
          </cell>
          <cell r="DW1017">
            <v>0</v>
          </cell>
          <cell r="DX1017">
            <v>0</v>
          </cell>
          <cell r="DY1017">
            <v>0</v>
          </cell>
          <cell r="DZ1017">
            <v>0</v>
          </cell>
          <cell r="EA1017">
            <v>0</v>
          </cell>
          <cell r="EB1017">
            <v>0</v>
          </cell>
          <cell r="EC1017">
            <v>0</v>
          </cell>
          <cell r="ED1017">
            <v>0</v>
          </cell>
        </row>
        <row r="1018"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  <cell r="AG1018">
            <v>0</v>
          </cell>
          <cell r="AH1018">
            <v>0</v>
          </cell>
          <cell r="AI1018">
            <v>0</v>
          </cell>
          <cell r="AJ1018">
            <v>0</v>
          </cell>
          <cell r="AK1018">
            <v>0</v>
          </cell>
          <cell r="AL1018">
            <v>0</v>
          </cell>
          <cell r="AM1018">
            <v>0</v>
          </cell>
          <cell r="AN1018">
            <v>0</v>
          </cell>
          <cell r="AO1018">
            <v>0</v>
          </cell>
          <cell r="AP1018">
            <v>0</v>
          </cell>
          <cell r="AQ1018">
            <v>0</v>
          </cell>
          <cell r="AR1018">
            <v>0</v>
          </cell>
          <cell r="AS1018">
            <v>0</v>
          </cell>
          <cell r="AT1018">
            <v>0</v>
          </cell>
          <cell r="AU1018">
            <v>0</v>
          </cell>
          <cell r="AV1018">
            <v>0</v>
          </cell>
          <cell r="AW1018">
            <v>0</v>
          </cell>
          <cell r="AX1018">
            <v>0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0</v>
          </cell>
          <cell r="BD1018">
            <v>0</v>
          </cell>
          <cell r="BE1018">
            <v>0</v>
          </cell>
          <cell r="BF1018">
            <v>0</v>
          </cell>
          <cell r="BG1018">
            <v>0</v>
          </cell>
          <cell r="BH1018">
            <v>0</v>
          </cell>
          <cell r="BI1018">
            <v>0</v>
          </cell>
          <cell r="BJ1018">
            <v>0</v>
          </cell>
          <cell r="BK1018">
            <v>0</v>
          </cell>
          <cell r="BL1018">
            <v>0</v>
          </cell>
          <cell r="BM1018">
            <v>0</v>
          </cell>
          <cell r="BN1018">
            <v>0</v>
          </cell>
          <cell r="BO1018">
            <v>0</v>
          </cell>
          <cell r="BP1018">
            <v>0</v>
          </cell>
          <cell r="BQ1018">
            <v>0</v>
          </cell>
          <cell r="BR1018">
            <v>0</v>
          </cell>
          <cell r="BS1018">
            <v>0</v>
          </cell>
          <cell r="BT1018">
            <v>0</v>
          </cell>
          <cell r="BU1018">
            <v>0</v>
          </cell>
          <cell r="BV1018">
            <v>0</v>
          </cell>
          <cell r="BW1018">
            <v>0</v>
          </cell>
          <cell r="BX1018">
            <v>0</v>
          </cell>
          <cell r="BY1018">
            <v>0</v>
          </cell>
          <cell r="BZ1018">
            <v>0</v>
          </cell>
          <cell r="CA1018">
            <v>0</v>
          </cell>
          <cell r="CB1018">
            <v>0</v>
          </cell>
          <cell r="CC1018">
            <v>0</v>
          </cell>
          <cell r="CD1018">
            <v>0</v>
          </cell>
          <cell r="CE1018">
            <v>0</v>
          </cell>
          <cell r="CF1018">
            <v>0</v>
          </cell>
          <cell r="CG1018">
            <v>0</v>
          </cell>
          <cell r="CH1018">
            <v>0</v>
          </cell>
          <cell r="CI1018">
            <v>0</v>
          </cell>
          <cell r="CJ1018">
            <v>0</v>
          </cell>
          <cell r="CK1018">
            <v>0</v>
          </cell>
          <cell r="CL1018">
            <v>0</v>
          </cell>
          <cell r="CM1018">
            <v>0</v>
          </cell>
          <cell r="CN1018">
            <v>0</v>
          </cell>
          <cell r="CO1018">
            <v>0</v>
          </cell>
          <cell r="CP1018">
            <v>0</v>
          </cell>
          <cell r="CQ1018">
            <v>0</v>
          </cell>
          <cell r="CR1018">
            <v>0</v>
          </cell>
          <cell r="CS1018">
            <v>0</v>
          </cell>
          <cell r="CT1018">
            <v>0</v>
          </cell>
          <cell r="CU1018">
            <v>0</v>
          </cell>
          <cell r="CV1018">
            <v>0</v>
          </cell>
          <cell r="CW1018">
            <v>0</v>
          </cell>
          <cell r="CX1018">
            <v>0</v>
          </cell>
          <cell r="CY1018">
            <v>0</v>
          </cell>
          <cell r="CZ1018">
            <v>0</v>
          </cell>
          <cell r="DA1018">
            <v>0</v>
          </cell>
          <cell r="DB1018">
            <v>0</v>
          </cell>
          <cell r="DC1018">
            <v>0</v>
          </cell>
          <cell r="DD1018">
            <v>0</v>
          </cell>
          <cell r="DE1018">
            <v>0</v>
          </cell>
          <cell r="DF1018">
            <v>0</v>
          </cell>
          <cell r="DG1018">
            <v>0</v>
          </cell>
          <cell r="DH1018">
            <v>0</v>
          </cell>
          <cell r="DI1018">
            <v>0</v>
          </cell>
          <cell r="DJ1018">
            <v>0</v>
          </cell>
          <cell r="DK1018">
            <v>0</v>
          </cell>
          <cell r="DL1018">
            <v>0</v>
          </cell>
          <cell r="DM1018">
            <v>0</v>
          </cell>
          <cell r="DN1018">
            <v>0</v>
          </cell>
          <cell r="DO1018">
            <v>0</v>
          </cell>
          <cell r="DP1018">
            <v>0</v>
          </cell>
          <cell r="DQ1018">
            <v>0</v>
          </cell>
          <cell r="DR1018">
            <v>0</v>
          </cell>
          <cell r="DS1018">
            <v>0</v>
          </cell>
          <cell r="DT1018">
            <v>0</v>
          </cell>
          <cell r="DU1018">
            <v>0</v>
          </cell>
          <cell r="DV1018">
            <v>0</v>
          </cell>
          <cell r="DW1018">
            <v>0</v>
          </cell>
          <cell r="DX1018">
            <v>0</v>
          </cell>
          <cell r="DY1018">
            <v>0</v>
          </cell>
          <cell r="DZ1018">
            <v>0</v>
          </cell>
          <cell r="EA1018">
            <v>0</v>
          </cell>
          <cell r="EB1018">
            <v>0</v>
          </cell>
          <cell r="EC1018">
            <v>0</v>
          </cell>
          <cell r="ED1018">
            <v>0</v>
          </cell>
        </row>
        <row r="1019"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7.6751180422061083E-2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K1019">
            <v>0</v>
          </cell>
          <cell r="AL1019">
            <v>0</v>
          </cell>
          <cell r="AM1019">
            <v>0</v>
          </cell>
          <cell r="AN1019">
            <v>0</v>
          </cell>
          <cell r="AO1019">
            <v>0</v>
          </cell>
          <cell r="AP1019">
            <v>0</v>
          </cell>
          <cell r="AQ1019">
            <v>0</v>
          </cell>
          <cell r="AR1019">
            <v>0</v>
          </cell>
          <cell r="AS1019">
            <v>0</v>
          </cell>
          <cell r="AT1019">
            <v>0</v>
          </cell>
          <cell r="AU1019">
            <v>0</v>
          </cell>
          <cell r="AV1019">
            <v>0</v>
          </cell>
          <cell r="AW1019">
            <v>0</v>
          </cell>
          <cell r="AX1019">
            <v>0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0</v>
          </cell>
          <cell r="BD1019">
            <v>0</v>
          </cell>
          <cell r="BE1019">
            <v>0</v>
          </cell>
          <cell r="BF1019">
            <v>0</v>
          </cell>
          <cell r="BG1019">
            <v>0</v>
          </cell>
          <cell r="BH1019">
            <v>0</v>
          </cell>
          <cell r="BI1019">
            <v>0</v>
          </cell>
          <cell r="BJ1019">
            <v>0</v>
          </cell>
          <cell r="BK1019">
            <v>0</v>
          </cell>
          <cell r="BL1019">
            <v>0</v>
          </cell>
          <cell r="BM1019">
            <v>0</v>
          </cell>
          <cell r="BN1019">
            <v>0</v>
          </cell>
          <cell r="BO1019">
            <v>0</v>
          </cell>
          <cell r="BP1019">
            <v>0</v>
          </cell>
          <cell r="BQ1019">
            <v>0</v>
          </cell>
          <cell r="BR1019">
            <v>0</v>
          </cell>
          <cell r="BS1019">
            <v>0</v>
          </cell>
          <cell r="BT1019">
            <v>0</v>
          </cell>
          <cell r="BU1019">
            <v>0</v>
          </cell>
          <cell r="BV1019">
            <v>0</v>
          </cell>
          <cell r="BW1019">
            <v>0</v>
          </cell>
          <cell r="BX1019">
            <v>0</v>
          </cell>
          <cell r="BY1019">
            <v>0</v>
          </cell>
          <cell r="BZ1019">
            <v>0</v>
          </cell>
          <cell r="CA1019">
            <v>0</v>
          </cell>
          <cell r="CB1019">
            <v>0</v>
          </cell>
          <cell r="CC1019">
            <v>0</v>
          </cell>
          <cell r="CD1019">
            <v>0</v>
          </cell>
          <cell r="CE1019">
            <v>0</v>
          </cell>
          <cell r="CF1019">
            <v>0</v>
          </cell>
          <cell r="CG1019">
            <v>0</v>
          </cell>
          <cell r="CH1019">
            <v>0</v>
          </cell>
          <cell r="CI1019">
            <v>0</v>
          </cell>
          <cell r="CJ1019">
            <v>0</v>
          </cell>
          <cell r="CK1019">
            <v>0</v>
          </cell>
          <cell r="CL1019">
            <v>0</v>
          </cell>
          <cell r="CM1019">
            <v>0</v>
          </cell>
          <cell r="CN1019">
            <v>0</v>
          </cell>
          <cell r="CO1019">
            <v>0</v>
          </cell>
          <cell r="CP1019">
            <v>0</v>
          </cell>
          <cell r="CQ1019">
            <v>0</v>
          </cell>
          <cell r="CR1019">
            <v>0</v>
          </cell>
          <cell r="CS1019">
            <v>0</v>
          </cell>
          <cell r="CT1019">
            <v>0</v>
          </cell>
          <cell r="CU1019">
            <v>0</v>
          </cell>
          <cell r="CV1019">
            <v>0</v>
          </cell>
          <cell r="CW1019">
            <v>0</v>
          </cell>
          <cell r="CX1019">
            <v>0</v>
          </cell>
          <cell r="CY1019">
            <v>0</v>
          </cell>
          <cell r="CZ1019">
            <v>0</v>
          </cell>
          <cell r="DA1019">
            <v>0</v>
          </cell>
          <cell r="DB1019">
            <v>0</v>
          </cell>
          <cell r="DC1019">
            <v>0</v>
          </cell>
          <cell r="DD1019">
            <v>0</v>
          </cell>
          <cell r="DE1019">
            <v>0</v>
          </cell>
          <cell r="DF1019">
            <v>0</v>
          </cell>
          <cell r="DG1019">
            <v>0</v>
          </cell>
          <cell r="DH1019">
            <v>0</v>
          </cell>
          <cell r="DI1019">
            <v>0</v>
          </cell>
          <cell r="DJ1019">
            <v>0</v>
          </cell>
          <cell r="DK1019">
            <v>0</v>
          </cell>
          <cell r="DL1019">
            <v>0</v>
          </cell>
          <cell r="DM1019">
            <v>0</v>
          </cell>
          <cell r="DN1019">
            <v>0</v>
          </cell>
          <cell r="DO1019">
            <v>0</v>
          </cell>
          <cell r="DP1019">
            <v>0</v>
          </cell>
          <cell r="DQ1019">
            <v>0</v>
          </cell>
          <cell r="DR1019">
            <v>0</v>
          </cell>
          <cell r="DS1019">
            <v>0</v>
          </cell>
          <cell r="DT1019">
            <v>0</v>
          </cell>
          <cell r="DU1019">
            <v>0</v>
          </cell>
          <cell r="DV1019">
            <v>0</v>
          </cell>
          <cell r="DW1019">
            <v>0</v>
          </cell>
          <cell r="DX1019">
            <v>0</v>
          </cell>
          <cell r="DY1019">
            <v>0</v>
          </cell>
          <cell r="DZ1019">
            <v>0</v>
          </cell>
          <cell r="EA1019">
            <v>0</v>
          </cell>
          <cell r="EB1019">
            <v>0</v>
          </cell>
          <cell r="EC1019">
            <v>0</v>
          </cell>
          <cell r="ED1019">
            <v>0</v>
          </cell>
        </row>
        <row r="1020"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  <cell r="AL1020">
            <v>0</v>
          </cell>
          <cell r="AM1020">
            <v>0</v>
          </cell>
          <cell r="AN1020">
            <v>0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0</v>
          </cell>
          <cell r="AX1020">
            <v>0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0</v>
          </cell>
          <cell r="BD1020">
            <v>0</v>
          </cell>
          <cell r="BE1020">
            <v>0</v>
          </cell>
          <cell r="BF1020">
            <v>0</v>
          </cell>
          <cell r="BG1020">
            <v>0</v>
          </cell>
          <cell r="BH1020">
            <v>0</v>
          </cell>
          <cell r="BI1020">
            <v>0</v>
          </cell>
          <cell r="BJ1020">
            <v>0</v>
          </cell>
          <cell r="BK1020">
            <v>0</v>
          </cell>
          <cell r="BL1020">
            <v>0</v>
          </cell>
          <cell r="BM1020">
            <v>0</v>
          </cell>
          <cell r="BN1020">
            <v>0</v>
          </cell>
          <cell r="BO1020">
            <v>0</v>
          </cell>
          <cell r="BP1020">
            <v>0</v>
          </cell>
          <cell r="BQ1020">
            <v>0</v>
          </cell>
          <cell r="BR1020">
            <v>0</v>
          </cell>
          <cell r="BS1020">
            <v>0</v>
          </cell>
          <cell r="BT1020">
            <v>0</v>
          </cell>
          <cell r="BU1020">
            <v>0</v>
          </cell>
          <cell r="BV1020">
            <v>0</v>
          </cell>
          <cell r="BW1020">
            <v>0</v>
          </cell>
          <cell r="BX1020">
            <v>0</v>
          </cell>
          <cell r="BY1020">
            <v>0</v>
          </cell>
          <cell r="BZ1020">
            <v>0</v>
          </cell>
          <cell r="CA1020">
            <v>0</v>
          </cell>
          <cell r="CB1020">
            <v>0</v>
          </cell>
          <cell r="CC1020">
            <v>0</v>
          </cell>
          <cell r="CD1020">
            <v>0</v>
          </cell>
          <cell r="CE1020">
            <v>0</v>
          </cell>
          <cell r="CF1020">
            <v>0</v>
          </cell>
          <cell r="CG1020">
            <v>0</v>
          </cell>
          <cell r="CH1020">
            <v>0</v>
          </cell>
          <cell r="CI1020">
            <v>0</v>
          </cell>
          <cell r="CJ1020">
            <v>0</v>
          </cell>
          <cell r="CK1020">
            <v>0</v>
          </cell>
          <cell r="CL1020">
            <v>0</v>
          </cell>
          <cell r="CM1020">
            <v>0</v>
          </cell>
          <cell r="CN1020">
            <v>0</v>
          </cell>
          <cell r="CO1020">
            <v>0</v>
          </cell>
          <cell r="CP1020">
            <v>0</v>
          </cell>
          <cell r="CQ1020">
            <v>0</v>
          </cell>
          <cell r="CR1020">
            <v>0</v>
          </cell>
          <cell r="CS1020">
            <v>0</v>
          </cell>
          <cell r="CT1020">
            <v>0</v>
          </cell>
          <cell r="CU1020">
            <v>0</v>
          </cell>
          <cell r="CV1020">
            <v>0</v>
          </cell>
          <cell r="CW1020">
            <v>0</v>
          </cell>
          <cell r="CX1020">
            <v>0</v>
          </cell>
          <cell r="CY1020">
            <v>0</v>
          </cell>
          <cell r="CZ1020">
            <v>0</v>
          </cell>
          <cell r="DA1020">
            <v>0</v>
          </cell>
          <cell r="DB1020">
            <v>0</v>
          </cell>
          <cell r="DC1020">
            <v>0</v>
          </cell>
          <cell r="DD1020">
            <v>0</v>
          </cell>
          <cell r="DE1020">
            <v>0</v>
          </cell>
          <cell r="DF1020">
            <v>0</v>
          </cell>
          <cell r="DG1020">
            <v>0</v>
          </cell>
          <cell r="DH1020">
            <v>0</v>
          </cell>
          <cell r="DI1020">
            <v>0</v>
          </cell>
          <cell r="DJ1020">
            <v>0</v>
          </cell>
          <cell r="DK1020">
            <v>0</v>
          </cell>
          <cell r="DL1020">
            <v>0</v>
          </cell>
          <cell r="DM1020">
            <v>0</v>
          </cell>
          <cell r="DN1020">
            <v>0</v>
          </cell>
          <cell r="DO1020">
            <v>0</v>
          </cell>
          <cell r="DP1020">
            <v>0</v>
          </cell>
          <cell r="DQ1020">
            <v>0</v>
          </cell>
          <cell r="DR1020">
            <v>0</v>
          </cell>
          <cell r="DS1020">
            <v>0</v>
          </cell>
          <cell r="DT1020">
            <v>0</v>
          </cell>
          <cell r="DU1020">
            <v>0</v>
          </cell>
          <cell r="DV1020">
            <v>0</v>
          </cell>
          <cell r="DW1020">
            <v>0</v>
          </cell>
          <cell r="DX1020">
            <v>0</v>
          </cell>
          <cell r="DY1020">
            <v>0</v>
          </cell>
          <cell r="DZ1020">
            <v>0</v>
          </cell>
          <cell r="EA1020">
            <v>0</v>
          </cell>
          <cell r="EB1020">
            <v>0</v>
          </cell>
          <cell r="EC1020">
            <v>0</v>
          </cell>
          <cell r="ED1020">
            <v>0</v>
          </cell>
        </row>
        <row r="1021">
          <cell r="F1021">
            <v>0</v>
          </cell>
          <cell r="G1021">
            <v>0</v>
          </cell>
          <cell r="H1021">
            <v>1.0209163326905468E-2</v>
          </cell>
          <cell r="I1021">
            <v>2.8854841264784881E-3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1.937517216225082E-2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0</v>
          </cell>
          <cell r="AX1021">
            <v>0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0</v>
          </cell>
          <cell r="BD1021">
            <v>0</v>
          </cell>
          <cell r="BE1021">
            <v>0</v>
          </cell>
          <cell r="BF1021">
            <v>0</v>
          </cell>
          <cell r="BG1021">
            <v>0</v>
          </cell>
          <cell r="BH1021">
            <v>0</v>
          </cell>
          <cell r="BI1021">
            <v>0</v>
          </cell>
          <cell r="BJ1021">
            <v>0</v>
          </cell>
          <cell r="BK1021">
            <v>0</v>
          </cell>
          <cell r="BL1021">
            <v>0</v>
          </cell>
          <cell r="BM1021">
            <v>0</v>
          </cell>
          <cell r="BN1021">
            <v>0</v>
          </cell>
          <cell r="BO1021">
            <v>0</v>
          </cell>
          <cell r="BP1021">
            <v>0</v>
          </cell>
          <cell r="BQ1021">
            <v>0</v>
          </cell>
          <cell r="BR1021">
            <v>0</v>
          </cell>
          <cell r="BS1021">
            <v>0</v>
          </cell>
          <cell r="BT1021">
            <v>0</v>
          </cell>
          <cell r="BU1021">
            <v>0</v>
          </cell>
          <cell r="BV1021">
            <v>0</v>
          </cell>
          <cell r="BW1021">
            <v>0</v>
          </cell>
          <cell r="BX1021">
            <v>0</v>
          </cell>
          <cell r="BY1021">
            <v>0</v>
          </cell>
          <cell r="BZ1021">
            <v>0</v>
          </cell>
          <cell r="CA1021">
            <v>0</v>
          </cell>
          <cell r="CB1021">
            <v>0</v>
          </cell>
          <cell r="CC1021">
            <v>0</v>
          </cell>
          <cell r="CD1021">
            <v>0</v>
          </cell>
          <cell r="CE1021">
            <v>0</v>
          </cell>
          <cell r="CF1021">
            <v>0</v>
          </cell>
          <cell r="CG1021">
            <v>0</v>
          </cell>
          <cell r="CH1021">
            <v>0</v>
          </cell>
          <cell r="CI1021">
            <v>0</v>
          </cell>
          <cell r="CJ1021">
            <v>0</v>
          </cell>
          <cell r="CK1021">
            <v>0</v>
          </cell>
          <cell r="CL1021">
            <v>0</v>
          </cell>
          <cell r="CM1021">
            <v>0</v>
          </cell>
          <cell r="CN1021">
            <v>0</v>
          </cell>
          <cell r="CO1021">
            <v>0</v>
          </cell>
          <cell r="CP1021">
            <v>0</v>
          </cell>
          <cell r="CQ1021">
            <v>0</v>
          </cell>
          <cell r="CR1021">
            <v>0</v>
          </cell>
          <cell r="CS1021">
            <v>0</v>
          </cell>
          <cell r="CT1021">
            <v>0</v>
          </cell>
          <cell r="CU1021">
            <v>0</v>
          </cell>
          <cell r="CV1021">
            <v>0</v>
          </cell>
          <cell r="CW1021">
            <v>0</v>
          </cell>
          <cell r="CX1021">
            <v>0</v>
          </cell>
          <cell r="CY1021">
            <v>0</v>
          </cell>
          <cell r="CZ1021">
            <v>0</v>
          </cell>
          <cell r="DA1021">
            <v>0</v>
          </cell>
          <cell r="DB1021">
            <v>0</v>
          </cell>
          <cell r="DC1021">
            <v>0</v>
          </cell>
          <cell r="DD1021">
            <v>0</v>
          </cell>
          <cell r="DE1021">
            <v>0</v>
          </cell>
          <cell r="DF1021">
            <v>0</v>
          </cell>
          <cell r="DG1021">
            <v>0</v>
          </cell>
          <cell r="DH1021">
            <v>0</v>
          </cell>
          <cell r="DI1021">
            <v>0</v>
          </cell>
          <cell r="DJ1021">
            <v>0</v>
          </cell>
          <cell r="DK1021">
            <v>0</v>
          </cell>
          <cell r="DL1021">
            <v>0</v>
          </cell>
          <cell r="DM1021">
            <v>0</v>
          </cell>
          <cell r="DN1021">
            <v>0</v>
          </cell>
          <cell r="DO1021">
            <v>0</v>
          </cell>
          <cell r="DP1021">
            <v>0</v>
          </cell>
          <cell r="DQ1021">
            <v>0</v>
          </cell>
          <cell r="DR1021">
            <v>0</v>
          </cell>
          <cell r="DS1021">
            <v>0</v>
          </cell>
          <cell r="DT1021">
            <v>0</v>
          </cell>
          <cell r="DU1021">
            <v>0</v>
          </cell>
          <cell r="DV1021">
            <v>0</v>
          </cell>
          <cell r="DW1021">
            <v>0</v>
          </cell>
          <cell r="DX1021">
            <v>0</v>
          </cell>
          <cell r="DY1021">
            <v>0</v>
          </cell>
          <cell r="DZ1021">
            <v>0</v>
          </cell>
          <cell r="EA1021">
            <v>0</v>
          </cell>
          <cell r="EB1021">
            <v>0</v>
          </cell>
          <cell r="EC1021">
            <v>0</v>
          </cell>
          <cell r="ED1021">
            <v>0</v>
          </cell>
        </row>
        <row r="1022"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0</v>
          </cell>
          <cell r="AX1022">
            <v>0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0</v>
          </cell>
          <cell r="BD1022">
            <v>0</v>
          </cell>
          <cell r="BE1022">
            <v>0</v>
          </cell>
          <cell r="BF1022">
            <v>0</v>
          </cell>
          <cell r="BG1022">
            <v>0</v>
          </cell>
          <cell r="BH1022">
            <v>0</v>
          </cell>
          <cell r="BI1022">
            <v>0</v>
          </cell>
          <cell r="BJ1022">
            <v>0</v>
          </cell>
          <cell r="BK1022">
            <v>0</v>
          </cell>
          <cell r="BL1022">
            <v>0</v>
          </cell>
          <cell r="BM1022">
            <v>0</v>
          </cell>
          <cell r="BN1022">
            <v>0</v>
          </cell>
          <cell r="BO1022">
            <v>0</v>
          </cell>
          <cell r="BP1022">
            <v>0</v>
          </cell>
          <cell r="BQ1022">
            <v>0</v>
          </cell>
          <cell r="BR1022">
            <v>0</v>
          </cell>
          <cell r="BS1022">
            <v>0</v>
          </cell>
          <cell r="BT1022">
            <v>0</v>
          </cell>
          <cell r="BU1022">
            <v>0</v>
          </cell>
          <cell r="BV1022">
            <v>0</v>
          </cell>
          <cell r="BW1022">
            <v>0</v>
          </cell>
          <cell r="BX1022">
            <v>0</v>
          </cell>
          <cell r="BY1022">
            <v>0</v>
          </cell>
          <cell r="BZ1022">
            <v>0</v>
          </cell>
          <cell r="CA1022">
            <v>0</v>
          </cell>
          <cell r="CB1022">
            <v>0</v>
          </cell>
          <cell r="CC1022">
            <v>0</v>
          </cell>
          <cell r="CD1022">
            <v>0</v>
          </cell>
          <cell r="CE1022">
            <v>0</v>
          </cell>
          <cell r="CF1022">
            <v>0</v>
          </cell>
          <cell r="CG1022">
            <v>0</v>
          </cell>
          <cell r="CH1022">
            <v>0</v>
          </cell>
          <cell r="CI1022">
            <v>0</v>
          </cell>
          <cell r="CJ1022">
            <v>0</v>
          </cell>
          <cell r="CK1022">
            <v>0</v>
          </cell>
          <cell r="CL1022">
            <v>0</v>
          </cell>
          <cell r="CM1022">
            <v>0</v>
          </cell>
          <cell r="CN1022">
            <v>0</v>
          </cell>
          <cell r="CO1022">
            <v>0</v>
          </cell>
          <cell r="CP1022">
            <v>0</v>
          </cell>
          <cell r="CQ1022">
            <v>0</v>
          </cell>
          <cell r="CR1022">
            <v>0</v>
          </cell>
          <cell r="CS1022">
            <v>0</v>
          </cell>
          <cell r="CT1022">
            <v>0</v>
          </cell>
          <cell r="CU1022">
            <v>0</v>
          </cell>
          <cell r="CV1022">
            <v>0</v>
          </cell>
          <cell r="CW1022">
            <v>0</v>
          </cell>
          <cell r="CX1022">
            <v>0</v>
          </cell>
          <cell r="CY1022">
            <v>0</v>
          </cell>
          <cell r="CZ1022">
            <v>0</v>
          </cell>
          <cell r="DA1022">
            <v>0</v>
          </cell>
          <cell r="DB1022">
            <v>0</v>
          </cell>
          <cell r="DC1022">
            <v>0</v>
          </cell>
          <cell r="DD1022">
            <v>0</v>
          </cell>
          <cell r="DE1022">
            <v>0</v>
          </cell>
          <cell r="DF1022">
            <v>0</v>
          </cell>
          <cell r="DG1022">
            <v>0</v>
          </cell>
          <cell r="DH1022">
            <v>0</v>
          </cell>
          <cell r="DI1022">
            <v>0</v>
          </cell>
          <cell r="DJ1022">
            <v>0</v>
          </cell>
          <cell r="DK1022">
            <v>0</v>
          </cell>
          <cell r="DL1022">
            <v>0</v>
          </cell>
          <cell r="DM1022">
            <v>0</v>
          </cell>
          <cell r="DN1022">
            <v>0</v>
          </cell>
          <cell r="DO1022">
            <v>0</v>
          </cell>
          <cell r="DP1022">
            <v>0</v>
          </cell>
          <cell r="DQ1022">
            <v>0</v>
          </cell>
          <cell r="DR1022">
            <v>0</v>
          </cell>
          <cell r="DS1022">
            <v>0</v>
          </cell>
          <cell r="DT1022">
            <v>0</v>
          </cell>
          <cell r="DU1022">
            <v>0</v>
          </cell>
          <cell r="DV1022">
            <v>0</v>
          </cell>
          <cell r="DW1022">
            <v>0</v>
          </cell>
          <cell r="DX1022">
            <v>0</v>
          </cell>
          <cell r="DY1022">
            <v>0</v>
          </cell>
          <cell r="DZ1022">
            <v>0</v>
          </cell>
          <cell r="EA1022">
            <v>0</v>
          </cell>
          <cell r="EB1022">
            <v>0</v>
          </cell>
          <cell r="EC1022">
            <v>0</v>
          </cell>
          <cell r="ED1022">
            <v>0</v>
          </cell>
        </row>
        <row r="1023"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O1023">
            <v>0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T1023">
            <v>0</v>
          </cell>
          <cell r="AU1023">
            <v>0</v>
          </cell>
          <cell r="AV1023">
            <v>0</v>
          </cell>
          <cell r="AW1023">
            <v>0</v>
          </cell>
          <cell r="AX1023">
            <v>0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0</v>
          </cell>
          <cell r="BD1023">
            <v>0</v>
          </cell>
          <cell r="BE1023">
            <v>0</v>
          </cell>
          <cell r="BF1023">
            <v>0</v>
          </cell>
          <cell r="BG1023">
            <v>0</v>
          </cell>
          <cell r="BH1023">
            <v>0</v>
          </cell>
          <cell r="BI1023">
            <v>0</v>
          </cell>
          <cell r="BJ1023">
            <v>0</v>
          </cell>
          <cell r="BK1023">
            <v>0</v>
          </cell>
          <cell r="BL1023">
            <v>0</v>
          </cell>
          <cell r="BM1023">
            <v>0</v>
          </cell>
          <cell r="BN1023">
            <v>0</v>
          </cell>
          <cell r="BO1023">
            <v>0</v>
          </cell>
          <cell r="BP1023">
            <v>0</v>
          </cell>
          <cell r="BQ1023">
            <v>0</v>
          </cell>
          <cell r="BR1023">
            <v>0</v>
          </cell>
          <cell r="BS1023">
            <v>0</v>
          </cell>
          <cell r="BT1023">
            <v>0</v>
          </cell>
          <cell r="BU1023">
            <v>0</v>
          </cell>
          <cell r="BV1023">
            <v>0</v>
          </cell>
          <cell r="BW1023">
            <v>0</v>
          </cell>
          <cell r="BX1023">
            <v>0</v>
          </cell>
          <cell r="BY1023">
            <v>0</v>
          </cell>
          <cell r="BZ1023">
            <v>0</v>
          </cell>
          <cell r="CA1023">
            <v>0</v>
          </cell>
          <cell r="CB1023">
            <v>0</v>
          </cell>
          <cell r="CC1023">
            <v>0</v>
          </cell>
          <cell r="CD1023">
            <v>0</v>
          </cell>
          <cell r="CE1023">
            <v>0</v>
          </cell>
          <cell r="CF1023">
            <v>0</v>
          </cell>
          <cell r="CG1023">
            <v>0</v>
          </cell>
          <cell r="CH1023">
            <v>0</v>
          </cell>
          <cell r="CI1023">
            <v>0</v>
          </cell>
          <cell r="CJ1023">
            <v>0</v>
          </cell>
          <cell r="CK1023">
            <v>0</v>
          </cell>
          <cell r="CL1023">
            <v>0</v>
          </cell>
          <cell r="CM1023">
            <v>0</v>
          </cell>
          <cell r="CN1023">
            <v>0</v>
          </cell>
          <cell r="CO1023">
            <v>0</v>
          </cell>
          <cell r="CP1023">
            <v>0</v>
          </cell>
          <cell r="CQ1023">
            <v>0</v>
          </cell>
          <cell r="CR1023">
            <v>0</v>
          </cell>
          <cell r="CS1023">
            <v>0</v>
          </cell>
          <cell r="CT1023">
            <v>0</v>
          </cell>
          <cell r="CU1023">
            <v>0</v>
          </cell>
          <cell r="CV1023">
            <v>0</v>
          </cell>
          <cell r="CW1023">
            <v>0</v>
          </cell>
          <cell r="CX1023">
            <v>0</v>
          </cell>
          <cell r="CY1023">
            <v>0</v>
          </cell>
          <cell r="CZ1023">
            <v>0</v>
          </cell>
          <cell r="DA1023">
            <v>0</v>
          </cell>
          <cell r="DB1023">
            <v>0</v>
          </cell>
          <cell r="DC1023">
            <v>0</v>
          </cell>
          <cell r="DD1023">
            <v>0</v>
          </cell>
          <cell r="DE1023">
            <v>0</v>
          </cell>
          <cell r="DF1023">
            <v>0</v>
          </cell>
          <cell r="DG1023">
            <v>0</v>
          </cell>
          <cell r="DH1023">
            <v>0</v>
          </cell>
          <cell r="DI1023">
            <v>0</v>
          </cell>
          <cell r="DJ1023">
            <v>0</v>
          </cell>
          <cell r="DK1023">
            <v>0</v>
          </cell>
          <cell r="DL1023">
            <v>0</v>
          </cell>
          <cell r="DM1023">
            <v>0</v>
          </cell>
          <cell r="DN1023">
            <v>0</v>
          </cell>
          <cell r="DO1023">
            <v>0</v>
          </cell>
          <cell r="DP1023">
            <v>0</v>
          </cell>
          <cell r="DQ1023">
            <v>0</v>
          </cell>
          <cell r="DR1023">
            <v>0</v>
          </cell>
          <cell r="DS1023">
            <v>0</v>
          </cell>
          <cell r="DT1023">
            <v>0</v>
          </cell>
          <cell r="DU1023">
            <v>0</v>
          </cell>
          <cell r="DV1023">
            <v>0</v>
          </cell>
          <cell r="DW1023">
            <v>0</v>
          </cell>
          <cell r="DX1023">
            <v>0</v>
          </cell>
          <cell r="DY1023">
            <v>0</v>
          </cell>
          <cell r="DZ1023">
            <v>0</v>
          </cell>
          <cell r="EA1023">
            <v>0</v>
          </cell>
          <cell r="EB1023">
            <v>0</v>
          </cell>
          <cell r="EC1023">
            <v>0</v>
          </cell>
          <cell r="ED1023">
            <v>0</v>
          </cell>
        </row>
        <row r="1024"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P1024">
            <v>0</v>
          </cell>
          <cell r="AQ1024">
            <v>0</v>
          </cell>
          <cell r="AR1024">
            <v>0</v>
          </cell>
          <cell r="AS1024">
            <v>0</v>
          </cell>
          <cell r="AT1024">
            <v>0</v>
          </cell>
          <cell r="AU1024">
            <v>0</v>
          </cell>
          <cell r="AV1024">
            <v>0</v>
          </cell>
          <cell r="AW1024">
            <v>0</v>
          </cell>
          <cell r="AX1024">
            <v>0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0</v>
          </cell>
          <cell r="BD1024">
            <v>0</v>
          </cell>
          <cell r="BE1024">
            <v>0</v>
          </cell>
          <cell r="BF1024">
            <v>0</v>
          </cell>
          <cell r="BG1024">
            <v>0</v>
          </cell>
          <cell r="BH1024">
            <v>0</v>
          </cell>
          <cell r="BI1024">
            <v>0</v>
          </cell>
          <cell r="BJ1024">
            <v>0</v>
          </cell>
          <cell r="BK1024">
            <v>0</v>
          </cell>
          <cell r="BL1024">
            <v>0</v>
          </cell>
          <cell r="BM1024">
            <v>0</v>
          </cell>
          <cell r="BN1024">
            <v>0</v>
          </cell>
          <cell r="BO1024">
            <v>0</v>
          </cell>
          <cell r="BP1024">
            <v>0</v>
          </cell>
          <cell r="BQ1024">
            <v>0</v>
          </cell>
          <cell r="BR1024">
            <v>0</v>
          </cell>
          <cell r="BS1024">
            <v>0</v>
          </cell>
          <cell r="BT1024">
            <v>0</v>
          </cell>
          <cell r="BU1024">
            <v>0</v>
          </cell>
          <cell r="BV1024">
            <v>0</v>
          </cell>
          <cell r="BW1024">
            <v>0</v>
          </cell>
          <cell r="BX1024">
            <v>0</v>
          </cell>
          <cell r="BY1024">
            <v>0</v>
          </cell>
          <cell r="BZ1024">
            <v>0</v>
          </cell>
          <cell r="CA1024">
            <v>0</v>
          </cell>
          <cell r="CB1024">
            <v>0</v>
          </cell>
          <cell r="CC1024">
            <v>0</v>
          </cell>
          <cell r="CD1024">
            <v>0</v>
          </cell>
          <cell r="CE1024">
            <v>0</v>
          </cell>
          <cell r="CF1024">
            <v>0</v>
          </cell>
          <cell r="CG1024">
            <v>0</v>
          </cell>
          <cell r="CH1024">
            <v>0</v>
          </cell>
          <cell r="CI1024">
            <v>0</v>
          </cell>
          <cell r="CJ1024">
            <v>0</v>
          </cell>
          <cell r="CK1024">
            <v>0</v>
          </cell>
          <cell r="CL1024">
            <v>0</v>
          </cell>
          <cell r="CM1024">
            <v>0</v>
          </cell>
          <cell r="CN1024">
            <v>0</v>
          </cell>
          <cell r="CO1024">
            <v>0</v>
          </cell>
          <cell r="CP1024">
            <v>0</v>
          </cell>
          <cell r="CQ1024">
            <v>0</v>
          </cell>
          <cell r="CR1024">
            <v>0</v>
          </cell>
          <cell r="CS1024">
            <v>0</v>
          </cell>
          <cell r="CT1024">
            <v>0</v>
          </cell>
          <cell r="CU1024">
            <v>0</v>
          </cell>
          <cell r="CV1024">
            <v>0</v>
          </cell>
          <cell r="CW1024">
            <v>0</v>
          </cell>
          <cell r="CX1024">
            <v>0</v>
          </cell>
          <cell r="CY1024">
            <v>0</v>
          </cell>
          <cell r="CZ1024">
            <v>0</v>
          </cell>
          <cell r="DA1024">
            <v>0</v>
          </cell>
          <cell r="DB1024">
            <v>0</v>
          </cell>
          <cell r="DC1024">
            <v>0</v>
          </cell>
          <cell r="DD1024">
            <v>0</v>
          </cell>
          <cell r="DE1024">
            <v>0</v>
          </cell>
          <cell r="DF1024">
            <v>0</v>
          </cell>
          <cell r="DG1024">
            <v>0</v>
          </cell>
          <cell r="DH1024">
            <v>0</v>
          </cell>
          <cell r="DI1024">
            <v>0</v>
          </cell>
          <cell r="DJ1024">
            <v>0</v>
          </cell>
          <cell r="DK1024">
            <v>0</v>
          </cell>
          <cell r="DL1024">
            <v>0</v>
          </cell>
          <cell r="DM1024">
            <v>0</v>
          </cell>
          <cell r="DN1024">
            <v>0</v>
          </cell>
          <cell r="DO1024">
            <v>0</v>
          </cell>
          <cell r="DP1024">
            <v>0</v>
          </cell>
          <cell r="DQ1024">
            <v>0</v>
          </cell>
          <cell r="DR1024">
            <v>0</v>
          </cell>
          <cell r="DS1024">
            <v>0</v>
          </cell>
          <cell r="DT1024">
            <v>0</v>
          </cell>
          <cell r="DU1024">
            <v>0</v>
          </cell>
          <cell r="DV1024">
            <v>0</v>
          </cell>
          <cell r="DW1024">
            <v>0</v>
          </cell>
          <cell r="DX1024">
            <v>0</v>
          </cell>
          <cell r="DY1024">
            <v>0</v>
          </cell>
          <cell r="DZ1024">
            <v>0</v>
          </cell>
          <cell r="EA1024">
            <v>0</v>
          </cell>
          <cell r="EB1024">
            <v>0</v>
          </cell>
          <cell r="EC1024">
            <v>0</v>
          </cell>
          <cell r="ED1024">
            <v>0</v>
          </cell>
        </row>
        <row r="1025"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O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T1025">
            <v>0</v>
          </cell>
          <cell r="AU1025">
            <v>0</v>
          </cell>
          <cell r="AV1025">
            <v>0</v>
          </cell>
          <cell r="AW1025">
            <v>0</v>
          </cell>
          <cell r="AX1025">
            <v>0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0</v>
          </cell>
          <cell r="BD1025">
            <v>0</v>
          </cell>
          <cell r="BE1025">
            <v>0</v>
          </cell>
          <cell r="BF1025">
            <v>0</v>
          </cell>
          <cell r="BG1025">
            <v>0</v>
          </cell>
          <cell r="BH1025">
            <v>0</v>
          </cell>
          <cell r="BI1025">
            <v>0</v>
          </cell>
          <cell r="BJ1025">
            <v>0</v>
          </cell>
          <cell r="BK1025">
            <v>0</v>
          </cell>
          <cell r="BL1025">
            <v>0</v>
          </cell>
          <cell r="BM1025">
            <v>0</v>
          </cell>
          <cell r="BN1025">
            <v>0</v>
          </cell>
          <cell r="BO1025">
            <v>0</v>
          </cell>
          <cell r="BP1025">
            <v>0</v>
          </cell>
          <cell r="BQ1025">
            <v>0</v>
          </cell>
          <cell r="BR1025">
            <v>0</v>
          </cell>
          <cell r="BS1025">
            <v>0</v>
          </cell>
          <cell r="BT1025">
            <v>0</v>
          </cell>
          <cell r="BU1025">
            <v>0</v>
          </cell>
          <cell r="BV1025">
            <v>0</v>
          </cell>
          <cell r="BW1025">
            <v>0</v>
          </cell>
          <cell r="BX1025">
            <v>0</v>
          </cell>
          <cell r="BY1025">
            <v>0</v>
          </cell>
          <cell r="BZ1025">
            <v>0</v>
          </cell>
          <cell r="CA1025">
            <v>0</v>
          </cell>
          <cell r="CB1025">
            <v>0</v>
          </cell>
          <cell r="CC1025">
            <v>0</v>
          </cell>
          <cell r="CD1025">
            <v>0</v>
          </cell>
          <cell r="CE1025">
            <v>0</v>
          </cell>
          <cell r="CF1025">
            <v>0</v>
          </cell>
          <cell r="CG1025">
            <v>0</v>
          </cell>
          <cell r="CH1025">
            <v>0</v>
          </cell>
          <cell r="CI1025">
            <v>0</v>
          </cell>
          <cell r="CJ1025">
            <v>0</v>
          </cell>
          <cell r="CK1025">
            <v>0</v>
          </cell>
          <cell r="CL1025">
            <v>0</v>
          </cell>
          <cell r="CM1025">
            <v>0</v>
          </cell>
          <cell r="CN1025">
            <v>0</v>
          </cell>
          <cell r="CO1025">
            <v>0</v>
          </cell>
          <cell r="CP1025">
            <v>0</v>
          </cell>
          <cell r="CQ1025">
            <v>0</v>
          </cell>
          <cell r="CR1025">
            <v>0</v>
          </cell>
          <cell r="CS1025">
            <v>0</v>
          </cell>
          <cell r="CT1025">
            <v>0</v>
          </cell>
          <cell r="CU1025">
            <v>0</v>
          </cell>
          <cell r="CV1025">
            <v>0</v>
          </cell>
          <cell r="CW1025">
            <v>0</v>
          </cell>
          <cell r="CX1025">
            <v>0</v>
          </cell>
          <cell r="CY1025">
            <v>0</v>
          </cell>
          <cell r="CZ1025">
            <v>0</v>
          </cell>
          <cell r="DA1025">
            <v>0</v>
          </cell>
          <cell r="DB1025">
            <v>0</v>
          </cell>
          <cell r="DC1025">
            <v>0</v>
          </cell>
          <cell r="DD1025">
            <v>0</v>
          </cell>
          <cell r="DE1025">
            <v>0</v>
          </cell>
          <cell r="DF1025">
            <v>0</v>
          </cell>
          <cell r="DG1025">
            <v>0</v>
          </cell>
          <cell r="DH1025">
            <v>0</v>
          </cell>
          <cell r="DI1025">
            <v>0</v>
          </cell>
          <cell r="DJ1025">
            <v>0</v>
          </cell>
          <cell r="DK1025">
            <v>0</v>
          </cell>
          <cell r="DL1025">
            <v>0</v>
          </cell>
          <cell r="DM1025">
            <v>0</v>
          </cell>
          <cell r="DN1025">
            <v>0</v>
          </cell>
          <cell r="DO1025">
            <v>0</v>
          </cell>
          <cell r="DP1025">
            <v>0</v>
          </cell>
          <cell r="DQ1025">
            <v>0</v>
          </cell>
          <cell r="DR1025">
            <v>0</v>
          </cell>
          <cell r="DS1025">
            <v>0</v>
          </cell>
          <cell r="DT1025">
            <v>0</v>
          </cell>
          <cell r="DU1025">
            <v>0</v>
          </cell>
          <cell r="DV1025">
            <v>0</v>
          </cell>
          <cell r="DW1025">
            <v>0</v>
          </cell>
          <cell r="DX1025">
            <v>0</v>
          </cell>
          <cell r="DY1025">
            <v>0</v>
          </cell>
          <cell r="DZ1025">
            <v>0</v>
          </cell>
          <cell r="EA1025">
            <v>0</v>
          </cell>
          <cell r="EB1025">
            <v>0</v>
          </cell>
          <cell r="EC1025">
            <v>0</v>
          </cell>
          <cell r="ED1025">
            <v>0</v>
          </cell>
        </row>
        <row r="1026"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0</v>
          </cell>
          <cell r="AL1026">
            <v>0</v>
          </cell>
          <cell r="AM1026">
            <v>0</v>
          </cell>
          <cell r="AN1026">
            <v>0</v>
          </cell>
          <cell r="AO1026">
            <v>0</v>
          </cell>
          <cell r="AP1026">
            <v>0</v>
          </cell>
          <cell r="AQ1026">
            <v>0</v>
          </cell>
          <cell r="AR1026">
            <v>0</v>
          </cell>
          <cell r="AS1026">
            <v>0</v>
          </cell>
          <cell r="AT1026">
            <v>0</v>
          </cell>
          <cell r="AU1026">
            <v>0</v>
          </cell>
          <cell r="AV1026">
            <v>0</v>
          </cell>
          <cell r="AW1026">
            <v>0</v>
          </cell>
          <cell r="AX1026">
            <v>0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0</v>
          </cell>
          <cell r="BD1026">
            <v>0</v>
          </cell>
          <cell r="BE1026">
            <v>0</v>
          </cell>
          <cell r="BF1026">
            <v>0</v>
          </cell>
          <cell r="BG1026">
            <v>0</v>
          </cell>
          <cell r="BH1026">
            <v>0</v>
          </cell>
          <cell r="BI1026">
            <v>0</v>
          </cell>
          <cell r="BJ1026">
            <v>0</v>
          </cell>
          <cell r="BK1026">
            <v>0</v>
          </cell>
          <cell r="BL1026">
            <v>0</v>
          </cell>
          <cell r="BM1026">
            <v>0</v>
          </cell>
          <cell r="BN1026">
            <v>0</v>
          </cell>
          <cell r="BO1026">
            <v>0</v>
          </cell>
          <cell r="BP1026">
            <v>0</v>
          </cell>
          <cell r="BQ1026">
            <v>0</v>
          </cell>
          <cell r="BR1026">
            <v>0</v>
          </cell>
          <cell r="BS1026">
            <v>0</v>
          </cell>
          <cell r="BT1026">
            <v>0</v>
          </cell>
          <cell r="BU1026">
            <v>0</v>
          </cell>
          <cell r="BV1026">
            <v>0</v>
          </cell>
          <cell r="BW1026">
            <v>0</v>
          </cell>
          <cell r="BX1026">
            <v>0</v>
          </cell>
          <cell r="BY1026">
            <v>0</v>
          </cell>
          <cell r="BZ1026">
            <v>0</v>
          </cell>
          <cell r="CA1026">
            <v>0</v>
          </cell>
          <cell r="CB1026">
            <v>0</v>
          </cell>
          <cell r="CC1026">
            <v>0</v>
          </cell>
          <cell r="CD1026">
            <v>0</v>
          </cell>
          <cell r="CE1026">
            <v>0</v>
          </cell>
          <cell r="CF1026">
            <v>0</v>
          </cell>
          <cell r="CG1026">
            <v>0</v>
          </cell>
          <cell r="CH1026">
            <v>0</v>
          </cell>
          <cell r="CI1026">
            <v>0</v>
          </cell>
          <cell r="CJ1026">
            <v>0</v>
          </cell>
          <cell r="CK1026">
            <v>0</v>
          </cell>
          <cell r="CL1026">
            <v>0</v>
          </cell>
          <cell r="CM1026">
            <v>0</v>
          </cell>
          <cell r="CN1026">
            <v>0</v>
          </cell>
          <cell r="CO1026">
            <v>0</v>
          </cell>
          <cell r="CP1026">
            <v>0</v>
          </cell>
          <cell r="CQ1026">
            <v>0</v>
          </cell>
          <cell r="CR1026">
            <v>0</v>
          </cell>
          <cell r="CS1026">
            <v>0</v>
          </cell>
          <cell r="CT1026">
            <v>0</v>
          </cell>
          <cell r="CU1026">
            <v>0</v>
          </cell>
          <cell r="CV1026">
            <v>0</v>
          </cell>
          <cell r="CW1026">
            <v>0</v>
          </cell>
          <cell r="CX1026">
            <v>0</v>
          </cell>
          <cell r="CY1026">
            <v>0</v>
          </cell>
          <cell r="CZ1026">
            <v>0</v>
          </cell>
          <cell r="DA1026">
            <v>0</v>
          </cell>
          <cell r="DB1026">
            <v>0</v>
          </cell>
          <cell r="DC1026">
            <v>0</v>
          </cell>
          <cell r="DD1026">
            <v>0</v>
          </cell>
          <cell r="DE1026">
            <v>0</v>
          </cell>
          <cell r="DF1026">
            <v>0</v>
          </cell>
          <cell r="DG1026">
            <v>0</v>
          </cell>
          <cell r="DH1026">
            <v>0</v>
          </cell>
          <cell r="DI1026">
            <v>0</v>
          </cell>
          <cell r="DJ1026">
            <v>0</v>
          </cell>
          <cell r="DK1026">
            <v>0</v>
          </cell>
          <cell r="DL1026">
            <v>0</v>
          </cell>
          <cell r="DM1026">
            <v>0</v>
          </cell>
          <cell r="DN1026">
            <v>0</v>
          </cell>
          <cell r="DO1026">
            <v>0</v>
          </cell>
          <cell r="DP1026">
            <v>0</v>
          </cell>
          <cell r="DQ1026">
            <v>0</v>
          </cell>
          <cell r="DR1026">
            <v>0</v>
          </cell>
          <cell r="DS1026">
            <v>0</v>
          </cell>
          <cell r="DT1026">
            <v>0</v>
          </cell>
          <cell r="DU1026">
            <v>0</v>
          </cell>
          <cell r="DV1026">
            <v>0</v>
          </cell>
          <cell r="DW1026">
            <v>0</v>
          </cell>
          <cell r="DX1026">
            <v>0</v>
          </cell>
          <cell r="DY1026">
            <v>0</v>
          </cell>
          <cell r="DZ1026">
            <v>0</v>
          </cell>
          <cell r="EA1026">
            <v>0</v>
          </cell>
          <cell r="EB1026">
            <v>0</v>
          </cell>
          <cell r="EC1026">
            <v>0</v>
          </cell>
          <cell r="ED1026">
            <v>0</v>
          </cell>
        </row>
        <row r="1027"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  <cell r="AM1027">
            <v>0</v>
          </cell>
          <cell r="AN1027">
            <v>0</v>
          </cell>
          <cell r="AO1027">
            <v>0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0</v>
          </cell>
          <cell r="AX1027">
            <v>0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0</v>
          </cell>
          <cell r="BD1027">
            <v>0</v>
          </cell>
          <cell r="BE1027">
            <v>0</v>
          </cell>
          <cell r="BF1027">
            <v>0</v>
          </cell>
          <cell r="BG1027">
            <v>0</v>
          </cell>
          <cell r="BH1027">
            <v>0</v>
          </cell>
          <cell r="BI1027">
            <v>0</v>
          </cell>
          <cell r="BJ1027">
            <v>0</v>
          </cell>
          <cell r="BK1027">
            <v>0</v>
          </cell>
          <cell r="BL1027">
            <v>0</v>
          </cell>
          <cell r="BM1027">
            <v>0</v>
          </cell>
          <cell r="BN1027">
            <v>0</v>
          </cell>
          <cell r="BO1027">
            <v>0</v>
          </cell>
          <cell r="BP1027">
            <v>0</v>
          </cell>
          <cell r="BQ1027">
            <v>0</v>
          </cell>
          <cell r="BR1027">
            <v>0</v>
          </cell>
          <cell r="BS1027">
            <v>0</v>
          </cell>
          <cell r="BT1027">
            <v>0</v>
          </cell>
          <cell r="BU1027">
            <v>0</v>
          </cell>
          <cell r="BV1027">
            <v>0</v>
          </cell>
          <cell r="BW1027">
            <v>0</v>
          </cell>
          <cell r="BX1027">
            <v>0</v>
          </cell>
          <cell r="BY1027">
            <v>0</v>
          </cell>
          <cell r="BZ1027">
            <v>0</v>
          </cell>
          <cell r="CA1027">
            <v>0</v>
          </cell>
          <cell r="CB1027">
            <v>0</v>
          </cell>
          <cell r="CC1027">
            <v>0</v>
          </cell>
          <cell r="CD1027">
            <v>0</v>
          </cell>
          <cell r="CE1027">
            <v>0</v>
          </cell>
          <cell r="CF1027">
            <v>0</v>
          </cell>
          <cell r="CG1027">
            <v>0</v>
          </cell>
          <cell r="CH1027">
            <v>0</v>
          </cell>
          <cell r="CI1027">
            <v>0</v>
          </cell>
          <cell r="CJ1027">
            <v>0</v>
          </cell>
          <cell r="CK1027">
            <v>0</v>
          </cell>
          <cell r="CL1027">
            <v>0</v>
          </cell>
          <cell r="CM1027">
            <v>0</v>
          </cell>
          <cell r="CN1027">
            <v>0</v>
          </cell>
          <cell r="CO1027">
            <v>0</v>
          </cell>
          <cell r="CP1027">
            <v>0</v>
          </cell>
          <cell r="CQ1027">
            <v>0</v>
          </cell>
          <cell r="CR1027">
            <v>0</v>
          </cell>
          <cell r="CS1027">
            <v>0</v>
          </cell>
          <cell r="CT1027">
            <v>0</v>
          </cell>
          <cell r="CU1027">
            <v>0</v>
          </cell>
          <cell r="CV1027">
            <v>0</v>
          </cell>
          <cell r="CW1027">
            <v>0</v>
          </cell>
          <cell r="CX1027">
            <v>0</v>
          </cell>
          <cell r="CY1027">
            <v>0</v>
          </cell>
          <cell r="CZ1027">
            <v>0</v>
          </cell>
          <cell r="DA1027">
            <v>0</v>
          </cell>
          <cell r="DB1027">
            <v>0</v>
          </cell>
          <cell r="DC1027">
            <v>0</v>
          </cell>
          <cell r="DD1027">
            <v>0</v>
          </cell>
          <cell r="DE1027">
            <v>0</v>
          </cell>
          <cell r="DF1027">
            <v>0</v>
          </cell>
          <cell r="DG1027">
            <v>0</v>
          </cell>
          <cell r="DH1027">
            <v>0</v>
          </cell>
          <cell r="DI1027">
            <v>0</v>
          </cell>
          <cell r="DJ1027">
            <v>0</v>
          </cell>
          <cell r="DK1027">
            <v>0</v>
          </cell>
          <cell r="DL1027">
            <v>0</v>
          </cell>
          <cell r="DM1027">
            <v>0</v>
          </cell>
          <cell r="DN1027">
            <v>0</v>
          </cell>
          <cell r="DO1027">
            <v>0</v>
          </cell>
          <cell r="DP1027">
            <v>0</v>
          </cell>
          <cell r="DQ1027">
            <v>0</v>
          </cell>
          <cell r="DR1027">
            <v>0</v>
          </cell>
          <cell r="DS1027">
            <v>0</v>
          </cell>
          <cell r="DT1027">
            <v>0</v>
          </cell>
          <cell r="DU1027">
            <v>0</v>
          </cell>
          <cell r="DV1027">
            <v>0</v>
          </cell>
          <cell r="DW1027">
            <v>0</v>
          </cell>
          <cell r="DX1027">
            <v>0</v>
          </cell>
          <cell r="DY1027">
            <v>0</v>
          </cell>
          <cell r="DZ1027">
            <v>0</v>
          </cell>
          <cell r="EA1027">
            <v>0</v>
          </cell>
          <cell r="EB1027">
            <v>0</v>
          </cell>
          <cell r="EC1027">
            <v>0</v>
          </cell>
          <cell r="ED1027">
            <v>0</v>
          </cell>
        </row>
        <row r="1028"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K1028">
            <v>0</v>
          </cell>
          <cell r="AL1028">
            <v>0</v>
          </cell>
          <cell r="AM1028">
            <v>0</v>
          </cell>
          <cell r="AN1028">
            <v>0</v>
          </cell>
          <cell r="AO1028">
            <v>0</v>
          </cell>
          <cell r="AP1028">
            <v>0</v>
          </cell>
          <cell r="AQ1028">
            <v>0</v>
          </cell>
          <cell r="AR1028">
            <v>0</v>
          </cell>
          <cell r="AS1028">
            <v>0</v>
          </cell>
          <cell r="AT1028">
            <v>0</v>
          </cell>
          <cell r="AU1028">
            <v>0</v>
          </cell>
          <cell r="AV1028">
            <v>0</v>
          </cell>
          <cell r="AW1028">
            <v>0</v>
          </cell>
          <cell r="AX1028">
            <v>0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0</v>
          </cell>
          <cell r="BD1028">
            <v>0</v>
          </cell>
          <cell r="BE1028">
            <v>0</v>
          </cell>
          <cell r="BF1028">
            <v>0</v>
          </cell>
          <cell r="BG1028">
            <v>0</v>
          </cell>
          <cell r="BH1028">
            <v>0</v>
          </cell>
          <cell r="BI1028">
            <v>0</v>
          </cell>
          <cell r="BJ1028">
            <v>0</v>
          </cell>
          <cell r="BK1028">
            <v>0</v>
          </cell>
          <cell r="BL1028">
            <v>0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  <cell r="BQ1028">
            <v>0</v>
          </cell>
          <cell r="BR1028">
            <v>0</v>
          </cell>
          <cell r="BS1028">
            <v>0</v>
          </cell>
          <cell r="BT1028">
            <v>0</v>
          </cell>
          <cell r="BU1028">
            <v>0</v>
          </cell>
          <cell r="BV1028">
            <v>0</v>
          </cell>
          <cell r="BW1028">
            <v>0</v>
          </cell>
          <cell r="BX1028">
            <v>0</v>
          </cell>
          <cell r="BY1028">
            <v>0</v>
          </cell>
          <cell r="BZ1028">
            <v>0</v>
          </cell>
          <cell r="CA1028">
            <v>0</v>
          </cell>
          <cell r="CB1028">
            <v>0</v>
          </cell>
          <cell r="CC1028">
            <v>0</v>
          </cell>
          <cell r="CD1028">
            <v>0</v>
          </cell>
          <cell r="CE1028">
            <v>0</v>
          </cell>
          <cell r="CF1028">
            <v>0</v>
          </cell>
          <cell r="CG1028">
            <v>0</v>
          </cell>
          <cell r="CH1028">
            <v>0</v>
          </cell>
          <cell r="CI1028">
            <v>0</v>
          </cell>
          <cell r="CJ1028">
            <v>0</v>
          </cell>
          <cell r="CK1028">
            <v>0</v>
          </cell>
          <cell r="CL1028">
            <v>0</v>
          </cell>
          <cell r="CM1028">
            <v>0</v>
          </cell>
          <cell r="CN1028">
            <v>0</v>
          </cell>
          <cell r="CO1028">
            <v>0</v>
          </cell>
          <cell r="CP1028">
            <v>0</v>
          </cell>
          <cell r="CQ1028">
            <v>0</v>
          </cell>
          <cell r="CR1028">
            <v>0</v>
          </cell>
          <cell r="CS1028">
            <v>0</v>
          </cell>
          <cell r="CT1028">
            <v>0</v>
          </cell>
          <cell r="CU1028">
            <v>0</v>
          </cell>
          <cell r="CV1028">
            <v>0</v>
          </cell>
          <cell r="CW1028">
            <v>0</v>
          </cell>
          <cell r="CX1028">
            <v>0</v>
          </cell>
          <cell r="CY1028">
            <v>0</v>
          </cell>
          <cell r="CZ1028">
            <v>0</v>
          </cell>
          <cell r="DA1028">
            <v>0</v>
          </cell>
          <cell r="DB1028">
            <v>0</v>
          </cell>
          <cell r="DC1028">
            <v>0</v>
          </cell>
          <cell r="DD1028">
            <v>0</v>
          </cell>
          <cell r="DE1028">
            <v>0</v>
          </cell>
          <cell r="DF1028">
            <v>0</v>
          </cell>
          <cell r="DG1028">
            <v>0</v>
          </cell>
          <cell r="DH1028">
            <v>0</v>
          </cell>
          <cell r="DI1028">
            <v>0</v>
          </cell>
          <cell r="DJ1028">
            <v>0</v>
          </cell>
          <cell r="DK1028">
            <v>0</v>
          </cell>
          <cell r="DL1028">
            <v>0</v>
          </cell>
          <cell r="DM1028">
            <v>0</v>
          </cell>
          <cell r="DN1028">
            <v>0</v>
          </cell>
          <cell r="DO1028">
            <v>0</v>
          </cell>
          <cell r="DP1028">
            <v>0</v>
          </cell>
          <cell r="DQ1028">
            <v>0</v>
          </cell>
          <cell r="DR1028">
            <v>0</v>
          </cell>
          <cell r="DS1028">
            <v>0</v>
          </cell>
          <cell r="DT1028">
            <v>0</v>
          </cell>
          <cell r="DU1028">
            <v>0</v>
          </cell>
          <cell r="DV1028">
            <v>0</v>
          </cell>
          <cell r="DW1028">
            <v>0</v>
          </cell>
          <cell r="DX1028">
            <v>0</v>
          </cell>
          <cell r="DY1028">
            <v>0</v>
          </cell>
          <cell r="DZ1028">
            <v>0</v>
          </cell>
          <cell r="EA1028">
            <v>0</v>
          </cell>
          <cell r="EB1028">
            <v>0</v>
          </cell>
          <cell r="EC1028">
            <v>0</v>
          </cell>
          <cell r="ED1028">
            <v>0</v>
          </cell>
        </row>
        <row r="1029"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0</v>
          </cell>
          <cell r="AL1029">
            <v>0</v>
          </cell>
          <cell r="AM1029">
            <v>0</v>
          </cell>
          <cell r="AN1029">
            <v>0</v>
          </cell>
          <cell r="AO1029">
            <v>0</v>
          </cell>
          <cell r="AP1029">
            <v>0</v>
          </cell>
          <cell r="AQ1029">
            <v>0</v>
          </cell>
          <cell r="AR1029">
            <v>0</v>
          </cell>
          <cell r="AS1029">
            <v>0</v>
          </cell>
          <cell r="AT1029">
            <v>0</v>
          </cell>
          <cell r="AU1029">
            <v>0</v>
          </cell>
          <cell r="AV1029">
            <v>0</v>
          </cell>
          <cell r="AW1029">
            <v>0</v>
          </cell>
          <cell r="AX1029">
            <v>0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0</v>
          </cell>
          <cell r="BD1029">
            <v>0</v>
          </cell>
          <cell r="BE1029">
            <v>0</v>
          </cell>
          <cell r="BF1029">
            <v>0</v>
          </cell>
          <cell r="BG1029">
            <v>0</v>
          </cell>
          <cell r="BH1029">
            <v>0</v>
          </cell>
          <cell r="BI1029">
            <v>0</v>
          </cell>
          <cell r="BJ1029">
            <v>0</v>
          </cell>
          <cell r="BK1029">
            <v>0</v>
          </cell>
          <cell r="BL1029">
            <v>0</v>
          </cell>
          <cell r="BM1029">
            <v>0</v>
          </cell>
          <cell r="BN1029">
            <v>0</v>
          </cell>
          <cell r="BO1029">
            <v>0</v>
          </cell>
          <cell r="BP1029">
            <v>0</v>
          </cell>
          <cell r="BQ1029">
            <v>0</v>
          </cell>
          <cell r="BR1029">
            <v>0</v>
          </cell>
          <cell r="BS1029">
            <v>0</v>
          </cell>
          <cell r="BT1029">
            <v>0</v>
          </cell>
          <cell r="BU1029">
            <v>0</v>
          </cell>
          <cell r="BV1029">
            <v>0</v>
          </cell>
          <cell r="BW1029">
            <v>0</v>
          </cell>
          <cell r="BX1029">
            <v>0</v>
          </cell>
          <cell r="BY1029">
            <v>0</v>
          </cell>
          <cell r="BZ1029">
            <v>0</v>
          </cell>
          <cell r="CA1029">
            <v>0</v>
          </cell>
          <cell r="CB1029">
            <v>0</v>
          </cell>
          <cell r="CC1029">
            <v>0</v>
          </cell>
          <cell r="CD1029">
            <v>0</v>
          </cell>
          <cell r="CE1029">
            <v>0</v>
          </cell>
          <cell r="CF1029">
            <v>0</v>
          </cell>
          <cell r="CG1029">
            <v>0</v>
          </cell>
          <cell r="CH1029">
            <v>0</v>
          </cell>
          <cell r="CI1029">
            <v>0</v>
          </cell>
          <cell r="CJ1029">
            <v>0</v>
          </cell>
          <cell r="CK1029">
            <v>0</v>
          </cell>
          <cell r="CL1029">
            <v>0</v>
          </cell>
          <cell r="CM1029">
            <v>0</v>
          </cell>
          <cell r="CN1029">
            <v>0</v>
          </cell>
          <cell r="CO1029">
            <v>0</v>
          </cell>
          <cell r="CP1029">
            <v>0</v>
          </cell>
          <cell r="CQ1029">
            <v>0</v>
          </cell>
          <cell r="CR1029">
            <v>0</v>
          </cell>
          <cell r="CS1029">
            <v>0</v>
          </cell>
          <cell r="CT1029">
            <v>0</v>
          </cell>
          <cell r="CU1029">
            <v>0</v>
          </cell>
          <cell r="CV1029">
            <v>0</v>
          </cell>
          <cell r="CW1029">
            <v>0</v>
          </cell>
          <cell r="CX1029">
            <v>0</v>
          </cell>
          <cell r="CY1029">
            <v>0</v>
          </cell>
          <cell r="CZ1029">
            <v>0</v>
          </cell>
          <cell r="DA1029">
            <v>0</v>
          </cell>
          <cell r="DB1029">
            <v>0</v>
          </cell>
          <cell r="DC1029">
            <v>0</v>
          </cell>
          <cell r="DD1029">
            <v>0</v>
          </cell>
          <cell r="DE1029">
            <v>0</v>
          </cell>
          <cell r="DF1029">
            <v>0</v>
          </cell>
          <cell r="DG1029">
            <v>0</v>
          </cell>
          <cell r="DH1029">
            <v>0</v>
          </cell>
          <cell r="DI1029">
            <v>0</v>
          </cell>
          <cell r="DJ1029">
            <v>0</v>
          </cell>
          <cell r="DK1029">
            <v>0</v>
          </cell>
          <cell r="DL1029">
            <v>0</v>
          </cell>
          <cell r="DM1029">
            <v>0</v>
          </cell>
          <cell r="DN1029">
            <v>0</v>
          </cell>
          <cell r="DO1029">
            <v>0</v>
          </cell>
          <cell r="DP1029">
            <v>0</v>
          </cell>
          <cell r="DQ1029">
            <v>0</v>
          </cell>
          <cell r="DR1029">
            <v>0</v>
          </cell>
          <cell r="DS1029">
            <v>0</v>
          </cell>
          <cell r="DT1029">
            <v>0</v>
          </cell>
          <cell r="DU1029">
            <v>0</v>
          </cell>
          <cell r="DV1029">
            <v>0</v>
          </cell>
          <cell r="DW1029">
            <v>0</v>
          </cell>
          <cell r="DX1029">
            <v>0</v>
          </cell>
          <cell r="DY1029">
            <v>0</v>
          </cell>
          <cell r="DZ1029">
            <v>0</v>
          </cell>
          <cell r="EA1029">
            <v>0</v>
          </cell>
          <cell r="EB1029">
            <v>0</v>
          </cell>
          <cell r="EC1029">
            <v>0</v>
          </cell>
          <cell r="ED1029">
            <v>0</v>
          </cell>
        </row>
        <row r="1030"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  <cell r="AM1030">
            <v>0</v>
          </cell>
          <cell r="AN1030">
            <v>0</v>
          </cell>
          <cell r="AO1030">
            <v>0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0</v>
          </cell>
          <cell r="BD1030">
            <v>0</v>
          </cell>
          <cell r="BE1030">
            <v>0</v>
          </cell>
          <cell r="BF1030">
            <v>0</v>
          </cell>
          <cell r="BG1030">
            <v>0</v>
          </cell>
          <cell r="BH1030">
            <v>0</v>
          </cell>
          <cell r="BI1030">
            <v>0</v>
          </cell>
          <cell r="BJ1030">
            <v>0</v>
          </cell>
          <cell r="BK1030">
            <v>0</v>
          </cell>
          <cell r="BL1030">
            <v>0</v>
          </cell>
          <cell r="BM1030">
            <v>0</v>
          </cell>
          <cell r="BN1030">
            <v>0</v>
          </cell>
          <cell r="BO1030">
            <v>0</v>
          </cell>
          <cell r="BP1030">
            <v>0</v>
          </cell>
          <cell r="BQ1030">
            <v>0</v>
          </cell>
          <cell r="BR1030">
            <v>0</v>
          </cell>
          <cell r="BS1030">
            <v>0</v>
          </cell>
          <cell r="BT1030">
            <v>0</v>
          </cell>
          <cell r="BU1030">
            <v>0</v>
          </cell>
          <cell r="BV1030">
            <v>0</v>
          </cell>
          <cell r="BW1030">
            <v>0</v>
          </cell>
          <cell r="BX1030">
            <v>0</v>
          </cell>
          <cell r="BY1030">
            <v>0</v>
          </cell>
          <cell r="BZ1030">
            <v>0</v>
          </cell>
          <cell r="CA1030">
            <v>0</v>
          </cell>
          <cell r="CB1030">
            <v>0</v>
          </cell>
          <cell r="CC1030">
            <v>0</v>
          </cell>
          <cell r="CD1030">
            <v>0</v>
          </cell>
          <cell r="CE1030">
            <v>0</v>
          </cell>
          <cell r="CF1030">
            <v>0</v>
          </cell>
          <cell r="CG1030">
            <v>0</v>
          </cell>
          <cell r="CH1030">
            <v>0</v>
          </cell>
          <cell r="CI1030">
            <v>0</v>
          </cell>
          <cell r="CJ1030">
            <v>0</v>
          </cell>
          <cell r="CK1030">
            <v>0</v>
          </cell>
          <cell r="CL1030">
            <v>0</v>
          </cell>
          <cell r="CM1030">
            <v>0</v>
          </cell>
          <cell r="CN1030">
            <v>0</v>
          </cell>
          <cell r="CO1030">
            <v>0</v>
          </cell>
          <cell r="CP1030">
            <v>0</v>
          </cell>
          <cell r="CQ1030">
            <v>0</v>
          </cell>
          <cell r="CR1030">
            <v>0</v>
          </cell>
          <cell r="CS1030">
            <v>0</v>
          </cell>
          <cell r="CT1030">
            <v>0</v>
          </cell>
          <cell r="CU1030">
            <v>0</v>
          </cell>
          <cell r="CV1030">
            <v>0</v>
          </cell>
          <cell r="CW1030">
            <v>0</v>
          </cell>
          <cell r="CX1030">
            <v>0</v>
          </cell>
          <cell r="CY1030">
            <v>0</v>
          </cell>
          <cell r="CZ1030">
            <v>0</v>
          </cell>
          <cell r="DA1030">
            <v>0</v>
          </cell>
          <cell r="DB1030">
            <v>0</v>
          </cell>
          <cell r="DC1030">
            <v>0</v>
          </cell>
          <cell r="DD1030">
            <v>0</v>
          </cell>
          <cell r="DE1030">
            <v>0</v>
          </cell>
          <cell r="DF1030">
            <v>0</v>
          </cell>
          <cell r="DG1030">
            <v>0</v>
          </cell>
          <cell r="DH1030">
            <v>0</v>
          </cell>
          <cell r="DI1030">
            <v>0</v>
          </cell>
          <cell r="DJ1030">
            <v>0</v>
          </cell>
          <cell r="DK1030">
            <v>0</v>
          </cell>
          <cell r="DL1030">
            <v>0</v>
          </cell>
          <cell r="DM1030">
            <v>0</v>
          </cell>
          <cell r="DN1030">
            <v>0</v>
          </cell>
          <cell r="DO1030">
            <v>0</v>
          </cell>
          <cell r="DP1030">
            <v>0</v>
          </cell>
          <cell r="DQ1030">
            <v>0</v>
          </cell>
          <cell r="DR1030">
            <v>0</v>
          </cell>
          <cell r="DS1030">
            <v>0</v>
          </cell>
          <cell r="DT1030">
            <v>0</v>
          </cell>
          <cell r="DU1030">
            <v>0</v>
          </cell>
          <cell r="DV1030">
            <v>0</v>
          </cell>
          <cell r="DW1030">
            <v>0</v>
          </cell>
          <cell r="DX1030">
            <v>0</v>
          </cell>
          <cell r="DY1030">
            <v>0</v>
          </cell>
          <cell r="DZ1030">
            <v>0</v>
          </cell>
          <cell r="EA1030">
            <v>0</v>
          </cell>
          <cell r="EB1030">
            <v>0</v>
          </cell>
          <cell r="EC1030">
            <v>0</v>
          </cell>
          <cell r="ED1030">
            <v>0</v>
          </cell>
        </row>
        <row r="1031"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  <cell r="AL1031">
            <v>0</v>
          </cell>
          <cell r="AM1031">
            <v>0</v>
          </cell>
          <cell r="AN1031">
            <v>0</v>
          </cell>
          <cell r="AO1031">
            <v>0</v>
          </cell>
          <cell r="AP1031">
            <v>0</v>
          </cell>
          <cell r="AQ1031">
            <v>0</v>
          </cell>
          <cell r="AR1031">
            <v>0</v>
          </cell>
          <cell r="AS1031">
            <v>0</v>
          </cell>
          <cell r="AT1031">
            <v>0</v>
          </cell>
          <cell r="AU1031">
            <v>0</v>
          </cell>
          <cell r="AV1031">
            <v>0</v>
          </cell>
          <cell r="AW1031">
            <v>0</v>
          </cell>
          <cell r="AX1031">
            <v>0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0</v>
          </cell>
          <cell r="BD1031">
            <v>0</v>
          </cell>
          <cell r="BE1031">
            <v>0</v>
          </cell>
          <cell r="BF1031">
            <v>0</v>
          </cell>
          <cell r="BG1031">
            <v>0</v>
          </cell>
          <cell r="BH1031">
            <v>0</v>
          </cell>
          <cell r="BI1031">
            <v>0</v>
          </cell>
          <cell r="BJ1031">
            <v>0</v>
          </cell>
          <cell r="BK1031">
            <v>0</v>
          </cell>
          <cell r="BL1031">
            <v>0</v>
          </cell>
          <cell r="BM1031">
            <v>0</v>
          </cell>
          <cell r="BN1031">
            <v>0</v>
          </cell>
          <cell r="BO1031">
            <v>0</v>
          </cell>
          <cell r="BP1031">
            <v>0</v>
          </cell>
          <cell r="BQ1031">
            <v>0</v>
          </cell>
          <cell r="BR1031">
            <v>0</v>
          </cell>
          <cell r="BS1031">
            <v>0</v>
          </cell>
          <cell r="BT1031">
            <v>0</v>
          </cell>
          <cell r="BU1031">
            <v>0</v>
          </cell>
          <cell r="BV1031">
            <v>0</v>
          </cell>
          <cell r="BW1031">
            <v>0</v>
          </cell>
          <cell r="BX1031">
            <v>0</v>
          </cell>
          <cell r="BY1031">
            <v>0</v>
          </cell>
          <cell r="BZ1031">
            <v>0</v>
          </cell>
          <cell r="CA1031">
            <v>0</v>
          </cell>
          <cell r="CB1031">
            <v>0</v>
          </cell>
          <cell r="CC1031">
            <v>0</v>
          </cell>
          <cell r="CD1031">
            <v>0</v>
          </cell>
          <cell r="CE1031">
            <v>0</v>
          </cell>
          <cell r="CF1031">
            <v>0</v>
          </cell>
          <cell r="CG1031">
            <v>0</v>
          </cell>
          <cell r="CH1031">
            <v>0</v>
          </cell>
          <cell r="CI1031">
            <v>0</v>
          </cell>
          <cell r="CJ1031">
            <v>0</v>
          </cell>
          <cell r="CK1031">
            <v>0</v>
          </cell>
          <cell r="CL1031">
            <v>0</v>
          </cell>
          <cell r="CM1031">
            <v>0</v>
          </cell>
          <cell r="CN1031">
            <v>0</v>
          </cell>
          <cell r="CO1031">
            <v>0</v>
          </cell>
          <cell r="CP1031">
            <v>0</v>
          </cell>
          <cell r="CQ1031">
            <v>0</v>
          </cell>
          <cell r="CR1031">
            <v>0</v>
          </cell>
          <cell r="CS1031">
            <v>0</v>
          </cell>
          <cell r="CT1031">
            <v>0</v>
          </cell>
          <cell r="CU1031">
            <v>0</v>
          </cell>
          <cell r="CV1031">
            <v>0</v>
          </cell>
          <cell r="CW1031">
            <v>0</v>
          </cell>
          <cell r="CX1031">
            <v>0</v>
          </cell>
          <cell r="CY1031">
            <v>0</v>
          </cell>
          <cell r="CZ1031">
            <v>0</v>
          </cell>
          <cell r="DA1031">
            <v>0</v>
          </cell>
          <cell r="DB1031">
            <v>0</v>
          </cell>
          <cell r="DC1031">
            <v>0</v>
          </cell>
          <cell r="DD1031">
            <v>0</v>
          </cell>
          <cell r="DE1031">
            <v>0</v>
          </cell>
          <cell r="DF1031">
            <v>0</v>
          </cell>
          <cell r="DG1031">
            <v>0</v>
          </cell>
          <cell r="DH1031">
            <v>0</v>
          </cell>
          <cell r="DI1031">
            <v>0</v>
          </cell>
          <cell r="DJ1031">
            <v>0</v>
          </cell>
          <cell r="DK1031">
            <v>0</v>
          </cell>
          <cell r="DL1031">
            <v>0</v>
          </cell>
          <cell r="DM1031">
            <v>0</v>
          </cell>
          <cell r="DN1031">
            <v>0</v>
          </cell>
          <cell r="DO1031">
            <v>0</v>
          </cell>
          <cell r="DP1031">
            <v>0</v>
          </cell>
          <cell r="DQ1031">
            <v>0</v>
          </cell>
          <cell r="DR1031">
            <v>0</v>
          </cell>
          <cell r="DS1031">
            <v>0</v>
          </cell>
          <cell r="DT1031">
            <v>0</v>
          </cell>
          <cell r="DU1031">
            <v>0</v>
          </cell>
          <cell r="DV1031">
            <v>0</v>
          </cell>
          <cell r="DW1031">
            <v>0</v>
          </cell>
          <cell r="DX1031">
            <v>0</v>
          </cell>
          <cell r="DY1031">
            <v>0</v>
          </cell>
          <cell r="DZ1031">
            <v>0</v>
          </cell>
          <cell r="EA1031">
            <v>0</v>
          </cell>
          <cell r="EB1031">
            <v>0</v>
          </cell>
          <cell r="EC1031">
            <v>0</v>
          </cell>
          <cell r="ED1031">
            <v>0</v>
          </cell>
        </row>
        <row r="1032"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O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0</v>
          </cell>
          <cell r="AW1032">
            <v>0</v>
          </cell>
          <cell r="AX1032">
            <v>0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0</v>
          </cell>
          <cell r="BD1032">
            <v>0</v>
          </cell>
          <cell r="BE1032">
            <v>0</v>
          </cell>
          <cell r="BF1032">
            <v>0</v>
          </cell>
          <cell r="BG1032">
            <v>0</v>
          </cell>
          <cell r="BH1032">
            <v>0</v>
          </cell>
          <cell r="BI1032">
            <v>0</v>
          </cell>
          <cell r="BJ1032">
            <v>0</v>
          </cell>
          <cell r="BK1032">
            <v>0</v>
          </cell>
          <cell r="BL1032">
            <v>0</v>
          </cell>
          <cell r="BM1032">
            <v>0</v>
          </cell>
          <cell r="BN1032">
            <v>0</v>
          </cell>
          <cell r="BO1032">
            <v>0</v>
          </cell>
          <cell r="BP1032">
            <v>0</v>
          </cell>
          <cell r="BQ1032">
            <v>0</v>
          </cell>
          <cell r="BR1032">
            <v>0</v>
          </cell>
          <cell r="BS1032">
            <v>0</v>
          </cell>
          <cell r="BT1032">
            <v>0</v>
          </cell>
          <cell r="BU1032">
            <v>0</v>
          </cell>
          <cell r="BV1032">
            <v>0</v>
          </cell>
          <cell r="BW1032">
            <v>0</v>
          </cell>
          <cell r="BX1032">
            <v>0</v>
          </cell>
          <cell r="BY1032">
            <v>0</v>
          </cell>
          <cell r="BZ1032">
            <v>0</v>
          </cell>
          <cell r="CA1032">
            <v>0</v>
          </cell>
          <cell r="CB1032">
            <v>0</v>
          </cell>
          <cell r="CC1032">
            <v>0</v>
          </cell>
          <cell r="CD1032">
            <v>0</v>
          </cell>
          <cell r="CE1032">
            <v>0</v>
          </cell>
          <cell r="CF1032">
            <v>0</v>
          </cell>
          <cell r="CG1032">
            <v>0</v>
          </cell>
          <cell r="CH1032">
            <v>0</v>
          </cell>
          <cell r="CI1032">
            <v>0</v>
          </cell>
          <cell r="CJ1032">
            <v>0</v>
          </cell>
          <cell r="CK1032">
            <v>0</v>
          </cell>
          <cell r="CL1032">
            <v>0</v>
          </cell>
          <cell r="CM1032">
            <v>0</v>
          </cell>
          <cell r="CN1032">
            <v>0</v>
          </cell>
          <cell r="CO1032">
            <v>0</v>
          </cell>
          <cell r="CP1032">
            <v>0</v>
          </cell>
          <cell r="CQ1032">
            <v>0</v>
          </cell>
          <cell r="CR1032">
            <v>0</v>
          </cell>
          <cell r="CS1032">
            <v>0</v>
          </cell>
          <cell r="CT1032">
            <v>0</v>
          </cell>
          <cell r="CU1032">
            <v>0</v>
          </cell>
          <cell r="CV1032">
            <v>0</v>
          </cell>
          <cell r="CW1032">
            <v>0</v>
          </cell>
          <cell r="CX1032">
            <v>0</v>
          </cell>
          <cell r="CY1032">
            <v>0</v>
          </cell>
          <cell r="CZ1032">
            <v>0</v>
          </cell>
          <cell r="DA1032">
            <v>0</v>
          </cell>
          <cell r="DB1032">
            <v>0</v>
          </cell>
          <cell r="DC1032">
            <v>0</v>
          </cell>
          <cell r="DD1032">
            <v>0</v>
          </cell>
          <cell r="DE1032">
            <v>0</v>
          </cell>
          <cell r="DF1032">
            <v>0</v>
          </cell>
          <cell r="DG1032">
            <v>0</v>
          </cell>
          <cell r="DH1032">
            <v>0</v>
          </cell>
          <cell r="DI1032">
            <v>0</v>
          </cell>
          <cell r="DJ1032">
            <v>0</v>
          </cell>
          <cell r="DK1032">
            <v>0</v>
          </cell>
          <cell r="DL1032">
            <v>0</v>
          </cell>
          <cell r="DM1032">
            <v>0</v>
          </cell>
          <cell r="DN1032">
            <v>0</v>
          </cell>
          <cell r="DO1032">
            <v>0</v>
          </cell>
          <cell r="DP1032">
            <v>0</v>
          </cell>
          <cell r="DQ1032">
            <v>0</v>
          </cell>
          <cell r="DR1032">
            <v>0</v>
          </cell>
          <cell r="DS1032">
            <v>0</v>
          </cell>
          <cell r="DT1032">
            <v>0</v>
          </cell>
          <cell r="DU1032">
            <v>0</v>
          </cell>
          <cell r="DV1032">
            <v>0</v>
          </cell>
          <cell r="DW1032">
            <v>0</v>
          </cell>
          <cell r="DX1032">
            <v>0</v>
          </cell>
          <cell r="DY1032">
            <v>0</v>
          </cell>
          <cell r="DZ1032">
            <v>0</v>
          </cell>
          <cell r="EA1032">
            <v>0</v>
          </cell>
          <cell r="EB1032">
            <v>0</v>
          </cell>
          <cell r="EC1032">
            <v>0</v>
          </cell>
          <cell r="ED1032">
            <v>0</v>
          </cell>
        </row>
        <row r="1033"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O1033">
            <v>0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0</v>
          </cell>
          <cell r="AX1033">
            <v>0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0</v>
          </cell>
          <cell r="BD1033">
            <v>0</v>
          </cell>
          <cell r="BE1033">
            <v>0</v>
          </cell>
          <cell r="BF1033">
            <v>0</v>
          </cell>
          <cell r="BG1033">
            <v>0</v>
          </cell>
          <cell r="BH1033">
            <v>0</v>
          </cell>
          <cell r="BI1033">
            <v>0</v>
          </cell>
          <cell r="BJ1033">
            <v>0</v>
          </cell>
          <cell r="BK1033">
            <v>0</v>
          </cell>
          <cell r="BL1033">
            <v>0</v>
          </cell>
          <cell r="BM1033">
            <v>0</v>
          </cell>
          <cell r="BN1033">
            <v>0</v>
          </cell>
          <cell r="BO1033">
            <v>0</v>
          </cell>
          <cell r="BP1033">
            <v>0</v>
          </cell>
          <cell r="BQ1033">
            <v>0</v>
          </cell>
          <cell r="BR1033">
            <v>0</v>
          </cell>
          <cell r="BS1033">
            <v>0</v>
          </cell>
          <cell r="BT1033">
            <v>0</v>
          </cell>
          <cell r="BU1033">
            <v>0</v>
          </cell>
          <cell r="BV1033">
            <v>0</v>
          </cell>
          <cell r="BW1033">
            <v>0</v>
          </cell>
          <cell r="BX1033">
            <v>0</v>
          </cell>
          <cell r="BY1033">
            <v>0</v>
          </cell>
          <cell r="BZ1033">
            <v>0</v>
          </cell>
          <cell r="CA1033">
            <v>0</v>
          </cell>
          <cell r="CB1033">
            <v>0</v>
          </cell>
          <cell r="CC1033">
            <v>0</v>
          </cell>
          <cell r="CD1033">
            <v>0</v>
          </cell>
          <cell r="CE1033">
            <v>0</v>
          </cell>
          <cell r="CF1033">
            <v>0</v>
          </cell>
          <cell r="CG1033">
            <v>0</v>
          </cell>
          <cell r="CH1033">
            <v>0</v>
          </cell>
          <cell r="CI1033">
            <v>0</v>
          </cell>
          <cell r="CJ1033">
            <v>0</v>
          </cell>
          <cell r="CK1033">
            <v>0</v>
          </cell>
          <cell r="CL1033">
            <v>0</v>
          </cell>
          <cell r="CM1033">
            <v>0</v>
          </cell>
          <cell r="CN1033">
            <v>0</v>
          </cell>
          <cell r="CO1033">
            <v>0</v>
          </cell>
          <cell r="CP1033">
            <v>0</v>
          </cell>
          <cell r="CQ1033">
            <v>0</v>
          </cell>
          <cell r="CR1033">
            <v>0</v>
          </cell>
          <cell r="CS1033">
            <v>0</v>
          </cell>
          <cell r="CT1033">
            <v>0</v>
          </cell>
          <cell r="CU1033">
            <v>0</v>
          </cell>
          <cell r="CV1033">
            <v>0</v>
          </cell>
          <cell r="CW1033">
            <v>0</v>
          </cell>
          <cell r="CX1033">
            <v>0</v>
          </cell>
          <cell r="CY1033">
            <v>0</v>
          </cell>
          <cell r="CZ1033">
            <v>0</v>
          </cell>
          <cell r="DA1033">
            <v>0</v>
          </cell>
          <cell r="DB1033">
            <v>0</v>
          </cell>
          <cell r="DC1033">
            <v>0</v>
          </cell>
          <cell r="DD1033">
            <v>0</v>
          </cell>
          <cell r="DE1033">
            <v>0</v>
          </cell>
          <cell r="DF1033">
            <v>0</v>
          </cell>
          <cell r="DG1033">
            <v>0</v>
          </cell>
          <cell r="DH1033">
            <v>0</v>
          </cell>
          <cell r="DI1033">
            <v>0</v>
          </cell>
          <cell r="DJ1033">
            <v>0</v>
          </cell>
          <cell r="DK1033">
            <v>0</v>
          </cell>
          <cell r="DL1033">
            <v>0</v>
          </cell>
          <cell r="DM1033">
            <v>0</v>
          </cell>
          <cell r="DN1033">
            <v>0</v>
          </cell>
          <cell r="DO1033">
            <v>0</v>
          </cell>
          <cell r="DP1033">
            <v>0</v>
          </cell>
          <cell r="DQ1033">
            <v>0</v>
          </cell>
          <cell r="DR1033">
            <v>0</v>
          </cell>
          <cell r="DS1033">
            <v>0</v>
          </cell>
          <cell r="DT1033">
            <v>0</v>
          </cell>
          <cell r="DU1033">
            <v>0</v>
          </cell>
          <cell r="DV1033">
            <v>0</v>
          </cell>
          <cell r="DW1033">
            <v>0</v>
          </cell>
          <cell r="DX1033">
            <v>0</v>
          </cell>
          <cell r="DY1033">
            <v>0</v>
          </cell>
          <cell r="DZ1033">
            <v>0</v>
          </cell>
          <cell r="EA1033">
            <v>0</v>
          </cell>
          <cell r="EB1033">
            <v>0</v>
          </cell>
          <cell r="EC1033">
            <v>0</v>
          </cell>
          <cell r="ED1033">
            <v>0</v>
          </cell>
        </row>
        <row r="1034"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  <cell r="AL1034">
            <v>0</v>
          </cell>
          <cell r="AM1034">
            <v>0</v>
          </cell>
          <cell r="AN1034">
            <v>0</v>
          </cell>
          <cell r="AO1034">
            <v>0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T1034">
            <v>0</v>
          </cell>
          <cell r="AU1034">
            <v>0</v>
          </cell>
          <cell r="AV1034">
            <v>0</v>
          </cell>
          <cell r="AW1034">
            <v>0</v>
          </cell>
          <cell r="AX1034">
            <v>0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0</v>
          </cell>
          <cell r="BD1034">
            <v>0</v>
          </cell>
          <cell r="BE1034">
            <v>0</v>
          </cell>
          <cell r="BF1034">
            <v>0</v>
          </cell>
          <cell r="BG1034">
            <v>0</v>
          </cell>
          <cell r="BH1034">
            <v>0</v>
          </cell>
          <cell r="BI1034">
            <v>0</v>
          </cell>
          <cell r="BJ1034">
            <v>0</v>
          </cell>
          <cell r="BK1034">
            <v>0</v>
          </cell>
          <cell r="BL1034">
            <v>0</v>
          </cell>
          <cell r="BM1034">
            <v>0</v>
          </cell>
          <cell r="BN1034">
            <v>0</v>
          </cell>
          <cell r="BO1034">
            <v>0</v>
          </cell>
          <cell r="BP1034">
            <v>0</v>
          </cell>
          <cell r="BQ1034">
            <v>0</v>
          </cell>
          <cell r="BR1034">
            <v>0</v>
          </cell>
          <cell r="BS1034">
            <v>0</v>
          </cell>
          <cell r="BT1034">
            <v>0</v>
          </cell>
          <cell r="BU1034">
            <v>0</v>
          </cell>
          <cell r="BV1034">
            <v>0</v>
          </cell>
          <cell r="BW1034">
            <v>0</v>
          </cell>
          <cell r="BX1034">
            <v>0</v>
          </cell>
          <cell r="BY1034">
            <v>0</v>
          </cell>
          <cell r="BZ1034">
            <v>0</v>
          </cell>
          <cell r="CA1034">
            <v>0</v>
          </cell>
          <cell r="CB1034">
            <v>0</v>
          </cell>
          <cell r="CC1034">
            <v>0</v>
          </cell>
          <cell r="CD1034">
            <v>0</v>
          </cell>
          <cell r="CE1034">
            <v>0</v>
          </cell>
          <cell r="CF1034">
            <v>0</v>
          </cell>
          <cell r="CG1034">
            <v>0</v>
          </cell>
          <cell r="CH1034">
            <v>0</v>
          </cell>
          <cell r="CI1034">
            <v>0</v>
          </cell>
          <cell r="CJ1034">
            <v>0</v>
          </cell>
          <cell r="CK1034">
            <v>0</v>
          </cell>
          <cell r="CL1034">
            <v>0</v>
          </cell>
          <cell r="CM1034">
            <v>0</v>
          </cell>
          <cell r="CN1034">
            <v>0</v>
          </cell>
          <cell r="CO1034">
            <v>0</v>
          </cell>
          <cell r="CP1034">
            <v>0</v>
          </cell>
          <cell r="CQ1034">
            <v>0</v>
          </cell>
          <cell r="CR1034">
            <v>0</v>
          </cell>
          <cell r="CS1034">
            <v>0</v>
          </cell>
          <cell r="CT1034">
            <v>0</v>
          </cell>
          <cell r="CU1034">
            <v>0</v>
          </cell>
          <cell r="CV1034">
            <v>0</v>
          </cell>
          <cell r="CW1034">
            <v>0</v>
          </cell>
          <cell r="CX1034">
            <v>0</v>
          </cell>
          <cell r="CY1034">
            <v>0</v>
          </cell>
          <cell r="CZ1034">
            <v>0</v>
          </cell>
          <cell r="DA1034">
            <v>0</v>
          </cell>
          <cell r="DB1034">
            <v>0</v>
          </cell>
          <cell r="DC1034">
            <v>0</v>
          </cell>
          <cell r="DD1034">
            <v>0</v>
          </cell>
          <cell r="DE1034">
            <v>0</v>
          </cell>
          <cell r="DF1034">
            <v>0</v>
          </cell>
          <cell r="DG1034">
            <v>0</v>
          </cell>
          <cell r="DH1034">
            <v>0</v>
          </cell>
          <cell r="DI1034">
            <v>0</v>
          </cell>
          <cell r="DJ1034">
            <v>0</v>
          </cell>
          <cell r="DK1034">
            <v>0</v>
          </cell>
          <cell r="DL1034">
            <v>0</v>
          </cell>
          <cell r="DM1034">
            <v>0</v>
          </cell>
          <cell r="DN1034">
            <v>0</v>
          </cell>
          <cell r="DO1034">
            <v>0</v>
          </cell>
          <cell r="DP1034">
            <v>0</v>
          </cell>
          <cell r="DQ1034">
            <v>0</v>
          </cell>
          <cell r="DR1034">
            <v>0</v>
          </cell>
          <cell r="DS1034">
            <v>0</v>
          </cell>
          <cell r="DT1034">
            <v>0</v>
          </cell>
          <cell r="DU1034">
            <v>0</v>
          </cell>
          <cell r="DV1034">
            <v>0</v>
          </cell>
          <cell r="DW1034">
            <v>0</v>
          </cell>
          <cell r="DX1034">
            <v>0</v>
          </cell>
          <cell r="DY1034">
            <v>0</v>
          </cell>
          <cell r="DZ1034">
            <v>0</v>
          </cell>
          <cell r="EA1034">
            <v>0</v>
          </cell>
          <cell r="EB1034">
            <v>0</v>
          </cell>
          <cell r="EC1034">
            <v>0</v>
          </cell>
          <cell r="ED1034">
            <v>0</v>
          </cell>
        </row>
        <row r="1035"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0</v>
          </cell>
          <cell r="BD1035">
            <v>0</v>
          </cell>
          <cell r="BE1035">
            <v>0</v>
          </cell>
          <cell r="BF1035">
            <v>0</v>
          </cell>
          <cell r="BG1035">
            <v>0</v>
          </cell>
          <cell r="BH1035">
            <v>0</v>
          </cell>
          <cell r="BI1035">
            <v>0</v>
          </cell>
          <cell r="BJ1035">
            <v>0</v>
          </cell>
          <cell r="BK1035">
            <v>0</v>
          </cell>
          <cell r="BL1035">
            <v>0</v>
          </cell>
          <cell r="BM1035">
            <v>0</v>
          </cell>
          <cell r="BN1035">
            <v>0</v>
          </cell>
          <cell r="BO1035">
            <v>0</v>
          </cell>
          <cell r="BP1035">
            <v>0</v>
          </cell>
          <cell r="BQ1035">
            <v>0</v>
          </cell>
          <cell r="BR1035">
            <v>0</v>
          </cell>
          <cell r="BS1035">
            <v>0</v>
          </cell>
          <cell r="BT1035">
            <v>0</v>
          </cell>
          <cell r="BU1035">
            <v>0</v>
          </cell>
          <cell r="BV1035">
            <v>0</v>
          </cell>
          <cell r="BW1035">
            <v>0</v>
          </cell>
          <cell r="BX1035">
            <v>0</v>
          </cell>
          <cell r="BY1035">
            <v>0</v>
          </cell>
          <cell r="BZ1035">
            <v>0</v>
          </cell>
          <cell r="CA1035">
            <v>0</v>
          </cell>
          <cell r="CB1035">
            <v>0</v>
          </cell>
          <cell r="CC1035">
            <v>0</v>
          </cell>
          <cell r="CD1035">
            <v>0</v>
          </cell>
          <cell r="CE1035">
            <v>0</v>
          </cell>
          <cell r="CF1035">
            <v>0</v>
          </cell>
          <cell r="CG1035">
            <v>0</v>
          </cell>
          <cell r="CH1035">
            <v>0</v>
          </cell>
          <cell r="CI1035">
            <v>0</v>
          </cell>
          <cell r="CJ1035">
            <v>0</v>
          </cell>
          <cell r="CK1035">
            <v>0</v>
          </cell>
          <cell r="CL1035">
            <v>0</v>
          </cell>
          <cell r="CM1035">
            <v>0</v>
          </cell>
          <cell r="CN1035">
            <v>0</v>
          </cell>
          <cell r="CO1035">
            <v>0</v>
          </cell>
          <cell r="CP1035">
            <v>0</v>
          </cell>
          <cell r="CQ1035">
            <v>0</v>
          </cell>
          <cell r="CR1035">
            <v>0</v>
          </cell>
          <cell r="CS1035">
            <v>0</v>
          </cell>
          <cell r="CT1035">
            <v>0</v>
          </cell>
          <cell r="CU1035">
            <v>0</v>
          </cell>
          <cell r="CV1035">
            <v>0</v>
          </cell>
          <cell r="CW1035">
            <v>0</v>
          </cell>
          <cell r="CX1035">
            <v>0</v>
          </cell>
          <cell r="CY1035">
            <v>0</v>
          </cell>
          <cell r="CZ1035">
            <v>0</v>
          </cell>
          <cell r="DA1035">
            <v>0</v>
          </cell>
          <cell r="DB1035">
            <v>0</v>
          </cell>
          <cell r="DC1035">
            <v>0</v>
          </cell>
          <cell r="DD1035">
            <v>0</v>
          </cell>
          <cell r="DE1035">
            <v>0</v>
          </cell>
          <cell r="DF1035">
            <v>0</v>
          </cell>
          <cell r="DG1035">
            <v>0</v>
          </cell>
          <cell r="DH1035">
            <v>0</v>
          </cell>
          <cell r="DI1035">
            <v>0</v>
          </cell>
          <cell r="DJ1035">
            <v>0</v>
          </cell>
          <cell r="DK1035">
            <v>0</v>
          </cell>
          <cell r="DL1035">
            <v>0</v>
          </cell>
          <cell r="DM1035">
            <v>0</v>
          </cell>
          <cell r="DN1035">
            <v>0</v>
          </cell>
          <cell r="DO1035">
            <v>0</v>
          </cell>
          <cell r="DP1035">
            <v>0</v>
          </cell>
          <cell r="DQ1035">
            <v>0</v>
          </cell>
          <cell r="DR1035">
            <v>0</v>
          </cell>
          <cell r="DS1035">
            <v>0</v>
          </cell>
          <cell r="DT1035">
            <v>0</v>
          </cell>
          <cell r="DU1035">
            <v>0</v>
          </cell>
          <cell r="DV1035">
            <v>0</v>
          </cell>
          <cell r="DW1035">
            <v>0</v>
          </cell>
          <cell r="DX1035">
            <v>0</v>
          </cell>
          <cell r="DY1035">
            <v>0</v>
          </cell>
          <cell r="DZ1035">
            <v>0</v>
          </cell>
          <cell r="EA1035">
            <v>0</v>
          </cell>
          <cell r="EB1035">
            <v>0</v>
          </cell>
          <cell r="EC1035">
            <v>0</v>
          </cell>
          <cell r="ED1035">
            <v>0</v>
          </cell>
        </row>
        <row r="1036"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0</v>
          </cell>
          <cell r="AX1036">
            <v>0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0</v>
          </cell>
          <cell r="BD1036">
            <v>0</v>
          </cell>
          <cell r="BE1036">
            <v>0</v>
          </cell>
          <cell r="BF1036">
            <v>0</v>
          </cell>
          <cell r="BG1036">
            <v>0</v>
          </cell>
          <cell r="BH1036">
            <v>0</v>
          </cell>
          <cell r="BI1036">
            <v>0</v>
          </cell>
          <cell r="BJ1036">
            <v>0</v>
          </cell>
          <cell r="BK1036">
            <v>0</v>
          </cell>
          <cell r="BL1036">
            <v>0</v>
          </cell>
          <cell r="BM1036">
            <v>0</v>
          </cell>
          <cell r="BN1036">
            <v>0</v>
          </cell>
          <cell r="BO1036">
            <v>0</v>
          </cell>
          <cell r="BP1036">
            <v>0</v>
          </cell>
          <cell r="BQ1036">
            <v>0</v>
          </cell>
          <cell r="BR1036">
            <v>0</v>
          </cell>
          <cell r="BS1036">
            <v>0</v>
          </cell>
          <cell r="BT1036">
            <v>0</v>
          </cell>
          <cell r="BU1036">
            <v>0</v>
          </cell>
          <cell r="BV1036">
            <v>0</v>
          </cell>
          <cell r="BW1036">
            <v>0</v>
          </cell>
          <cell r="BX1036">
            <v>0</v>
          </cell>
          <cell r="BY1036">
            <v>0</v>
          </cell>
          <cell r="BZ1036">
            <v>0</v>
          </cell>
          <cell r="CA1036">
            <v>0</v>
          </cell>
          <cell r="CB1036">
            <v>0</v>
          </cell>
          <cell r="CC1036">
            <v>0</v>
          </cell>
          <cell r="CD1036">
            <v>0</v>
          </cell>
          <cell r="CE1036">
            <v>0</v>
          </cell>
          <cell r="CF1036">
            <v>0</v>
          </cell>
          <cell r="CG1036">
            <v>0</v>
          </cell>
          <cell r="CH1036">
            <v>0</v>
          </cell>
          <cell r="CI1036">
            <v>0</v>
          </cell>
          <cell r="CJ1036">
            <v>0</v>
          </cell>
          <cell r="CK1036">
            <v>0</v>
          </cell>
          <cell r="CL1036">
            <v>0</v>
          </cell>
          <cell r="CM1036">
            <v>0</v>
          </cell>
          <cell r="CN1036">
            <v>0</v>
          </cell>
          <cell r="CO1036">
            <v>0</v>
          </cell>
          <cell r="CP1036">
            <v>0</v>
          </cell>
          <cell r="CQ1036">
            <v>0</v>
          </cell>
          <cell r="CR1036">
            <v>0</v>
          </cell>
          <cell r="CS1036">
            <v>0</v>
          </cell>
          <cell r="CT1036">
            <v>0</v>
          </cell>
          <cell r="CU1036">
            <v>0</v>
          </cell>
          <cell r="CV1036">
            <v>0</v>
          </cell>
          <cell r="CW1036">
            <v>0</v>
          </cell>
          <cell r="CX1036">
            <v>0</v>
          </cell>
          <cell r="CY1036">
            <v>0</v>
          </cell>
          <cell r="CZ1036">
            <v>0</v>
          </cell>
          <cell r="DA1036">
            <v>0</v>
          </cell>
          <cell r="DB1036">
            <v>0</v>
          </cell>
          <cell r="DC1036">
            <v>0</v>
          </cell>
          <cell r="DD1036">
            <v>0</v>
          </cell>
          <cell r="DE1036">
            <v>0</v>
          </cell>
          <cell r="DF1036">
            <v>0</v>
          </cell>
          <cell r="DG1036">
            <v>0</v>
          </cell>
          <cell r="DH1036">
            <v>0</v>
          </cell>
          <cell r="DI1036">
            <v>0</v>
          </cell>
          <cell r="DJ1036">
            <v>0</v>
          </cell>
          <cell r="DK1036">
            <v>0</v>
          </cell>
          <cell r="DL1036">
            <v>0</v>
          </cell>
          <cell r="DM1036">
            <v>0</v>
          </cell>
          <cell r="DN1036">
            <v>0</v>
          </cell>
          <cell r="DO1036">
            <v>0</v>
          </cell>
          <cell r="DP1036">
            <v>0</v>
          </cell>
          <cell r="DQ1036">
            <v>0</v>
          </cell>
          <cell r="DR1036">
            <v>0</v>
          </cell>
          <cell r="DS1036">
            <v>0</v>
          </cell>
          <cell r="DT1036">
            <v>0</v>
          </cell>
          <cell r="DU1036">
            <v>0</v>
          </cell>
          <cell r="DV1036">
            <v>0</v>
          </cell>
          <cell r="DW1036">
            <v>0</v>
          </cell>
          <cell r="DX1036">
            <v>0</v>
          </cell>
          <cell r="DY1036">
            <v>0</v>
          </cell>
          <cell r="DZ1036">
            <v>0</v>
          </cell>
          <cell r="EA1036">
            <v>0</v>
          </cell>
          <cell r="EB1036">
            <v>0</v>
          </cell>
          <cell r="EC1036">
            <v>0</v>
          </cell>
          <cell r="ED1036">
            <v>0</v>
          </cell>
        </row>
        <row r="1037">
          <cell r="F1037">
            <v>5.1260553775236417E-2</v>
          </cell>
          <cell r="G1037">
            <v>5.9532091845454715E-2</v>
          </cell>
          <cell r="H1037">
            <v>-1.6836963714268904E-2</v>
          </cell>
          <cell r="I1037">
            <v>3.7749799922536909E-2</v>
          </cell>
          <cell r="J1037">
            <v>-3.7918492605371057E-2</v>
          </cell>
          <cell r="K1037">
            <v>0.1038878740959035</v>
          </cell>
          <cell r="L1037">
            <v>9.4097056454387484E-3</v>
          </cell>
          <cell r="M1037">
            <v>2.9645988934419165E-2</v>
          </cell>
          <cell r="N1037">
            <v>6.6762788656234306E-2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0</v>
          </cell>
          <cell r="AX1037">
            <v>0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0</v>
          </cell>
          <cell r="BD1037">
            <v>0</v>
          </cell>
          <cell r="BE1037">
            <v>0</v>
          </cell>
          <cell r="BF1037">
            <v>0</v>
          </cell>
          <cell r="BG1037">
            <v>0</v>
          </cell>
          <cell r="BH1037">
            <v>0</v>
          </cell>
          <cell r="BI1037">
            <v>0</v>
          </cell>
          <cell r="BJ1037">
            <v>0</v>
          </cell>
          <cell r="BK1037">
            <v>0</v>
          </cell>
          <cell r="BL1037">
            <v>0</v>
          </cell>
          <cell r="BM1037">
            <v>0</v>
          </cell>
          <cell r="BN1037">
            <v>0</v>
          </cell>
          <cell r="BO1037">
            <v>0</v>
          </cell>
          <cell r="BP1037">
            <v>0</v>
          </cell>
          <cell r="BQ1037">
            <v>0</v>
          </cell>
          <cell r="BR1037">
            <v>0</v>
          </cell>
          <cell r="BS1037">
            <v>0</v>
          </cell>
          <cell r="BT1037">
            <v>0</v>
          </cell>
          <cell r="BU1037">
            <v>0</v>
          </cell>
          <cell r="BV1037">
            <v>0</v>
          </cell>
          <cell r="BW1037">
            <v>0</v>
          </cell>
          <cell r="BX1037">
            <v>0</v>
          </cell>
          <cell r="BY1037">
            <v>0</v>
          </cell>
          <cell r="BZ1037">
            <v>0</v>
          </cell>
          <cell r="CA1037">
            <v>0</v>
          </cell>
          <cell r="CB1037">
            <v>0</v>
          </cell>
          <cell r="CC1037">
            <v>0</v>
          </cell>
          <cell r="CD1037">
            <v>0</v>
          </cell>
          <cell r="CE1037">
            <v>0</v>
          </cell>
          <cell r="CF1037">
            <v>0</v>
          </cell>
          <cell r="CG1037">
            <v>0</v>
          </cell>
          <cell r="CH1037">
            <v>0</v>
          </cell>
          <cell r="CI1037">
            <v>0</v>
          </cell>
          <cell r="CJ1037">
            <v>0</v>
          </cell>
          <cell r="CK1037">
            <v>0</v>
          </cell>
          <cell r="CL1037">
            <v>0</v>
          </cell>
          <cell r="CM1037">
            <v>0</v>
          </cell>
          <cell r="CN1037">
            <v>0</v>
          </cell>
          <cell r="CO1037">
            <v>0</v>
          </cell>
          <cell r="CP1037">
            <v>0</v>
          </cell>
          <cell r="CQ1037">
            <v>0</v>
          </cell>
          <cell r="CR1037">
            <v>0</v>
          </cell>
          <cell r="CS1037">
            <v>0</v>
          </cell>
          <cell r="CT1037">
            <v>0</v>
          </cell>
          <cell r="CU1037">
            <v>0</v>
          </cell>
          <cell r="CV1037">
            <v>0</v>
          </cell>
          <cell r="CW1037">
            <v>0</v>
          </cell>
          <cell r="CX1037">
            <v>0</v>
          </cell>
          <cell r="CY1037">
            <v>0</v>
          </cell>
          <cell r="CZ1037">
            <v>0</v>
          </cell>
          <cell r="DA1037">
            <v>0</v>
          </cell>
          <cell r="DB1037">
            <v>0</v>
          </cell>
          <cell r="DC1037">
            <v>0</v>
          </cell>
          <cell r="DD1037">
            <v>0</v>
          </cell>
          <cell r="DE1037">
            <v>0</v>
          </cell>
          <cell r="DF1037">
            <v>0</v>
          </cell>
          <cell r="DG1037">
            <v>0</v>
          </cell>
          <cell r="DH1037">
            <v>0</v>
          </cell>
          <cell r="DI1037">
            <v>0</v>
          </cell>
          <cell r="DJ1037">
            <v>0</v>
          </cell>
          <cell r="DK1037">
            <v>0</v>
          </cell>
          <cell r="DL1037">
            <v>0</v>
          </cell>
          <cell r="DM1037">
            <v>0</v>
          </cell>
          <cell r="DN1037">
            <v>0</v>
          </cell>
          <cell r="DO1037">
            <v>0</v>
          </cell>
          <cell r="DP1037">
            <v>0</v>
          </cell>
          <cell r="DQ1037">
            <v>0</v>
          </cell>
          <cell r="DR1037">
            <v>0</v>
          </cell>
          <cell r="DS1037">
            <v>0</v>
          </cell>
          <cell r="DT1037">
            <v>0</v>
          </cell>
          <cell r="DU1037">
            <v>0</v>
          </cell>
          <cell r="DV1037">
            <v>0</v>
          </cell>
          <cell r="DW1037">
            <v>0</v>
          </cell>
          <cell r="DX1037">
            <v>0</v>
          </cell>
          <cell r="DY1037">
            <v>0</v>
          </cell>
          <cell r="DZ1037">
            <v>0</v>
          </cell>
          <cell r="EA1037">
            <v>0</v>
          </cell>
          <cell r="EB1037">
            <v>0</v>
          </cell>
          <cell r="EC1037">
            <v>0</v>
          </cell>
          <cell r="ED1037">
            <v>0</v>
          </cell>
        </row>
        <row r="1038"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P1038">
            <v>0</v>
          </cell>
          <cell r="AQ1038">
            <v>0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0</v>
          </cell>
          <cell r="AX1038">
            <v>0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0</v>
          </cell>
          <cell r="BD1038">
            <v>0</v>
          </cell>
          <cell r="BE1038">
            <v>0</v>
          </cell>
          <cell r="BF1038">
            <v>0</v>
          </cell>
          <cell r="BG1038">
            <v>0</v>
          </cell>
          <cell r="BH1038">
            <v>0</v>
          </cell>
          <cell r="BI1038">
            <v>0</v>
          </cell>
          <cell r="BJ1038">
            <v>0</v>
          </cell>
          <cell r="BK1038">
            <v>0</v>
          </cell>
          <cell r="BL1038">
            <v>0</v>
          </cell>
          <cell r="BM1038">
            <v>0</v>
          </cell>
          <cell r="BN1038">
            <v>0</v>
          </cell>
          <cell r="BO1038">
            <v>0</v>
          </cell>
          <cell r="BP1038">
            <v>0</v>
          </cell>
          <cell r="BQ1038">
            <v>0</v>
          </cell>
          <cell r="BR1038">
            <v>0</v>
          </cell>
          <cell r="BS1038">
            <v>0</v>
          </cell>
          <cell r="BT1038">
            <v>0</v>
          </cell>
          <cell r="BU1038">
            <v>0</v>
          </cell>
          <cell r="BV1038">
            <v>0</v>
          </cell>
          <cell r="BW1038">
            <v>0</v>
          </cell>
          <cell r="BX1038">
            <v>0</v>
          </cell>
          <cell r="BY1038">
            <v>0</v>
          </cell>
          <cell r="BZ1038">
            <v>0</v>
          </cell>
          <cell r="CA1038">
            <v>0</v>
          </cell>
          <cell r="CB1038">
            <v>0</v>
          </cell>
          <cell r="CC1038">
            <v>0</v>
          </cell>
          <cell r="CD1038">
            <v>0</v>
          </cell>
          <cell r="CE1038">
            <v>0</v>
          </cell>
          <cell r="CF1038">
            <v>0</v>
          </cell>
          <cell r="CG1038">
            <v>0</v>
          </cell>
          <cell r="CH1038">
            <v>0</v>
          </cell>
          <cell r="CI1038">
            <v>0</v>
          </cell>
          <cell r="CJ1038">
            <v>0</v>
          </cell>
          <cell r="CK1038">
            <v>0</v>
          </cell>
          <cell r="CL1038">
            <v>0</v>
          </cell>
          <cell r="CM1038">
            <v>0</v>
          </cell>
          <cell r="CN1038">
            <v>0</v>
          </cell>
          <cell r="CO1038">
            <v>0</v>
          </cell>
          <cell r="CP1038">
            <v>0</v>
          </cell>
          <cell r="CQ1038">
            <v>0</v>
          </cell>
          <cell r="CR1038">
            <v>0</v>
          </cell>
          <cell r="CS1038">
            <v>0</v>
          </cell>
          <cell r="CT1038">
            <v>0</v>
          </cell>
          <cell r="CU1038">
            <v>0</v>
          </cell>
          <cell r="CV1038">
            <v>0</v>
          </cell>
          <cell r="CW1038">
            <v>0</v>
          </cell>
          <cell r="CX1038">
            <v>0</v>
          </cell>
          <cell r="CY1038">
            <v>0</v>
          </cell>
          <cell r="CZ1038">
            <v>0</v>
          </cell>
          <cell r="DA1038">
            <v>0</v>
          </cell>
          <cell r="DB1038">
            <v>0</v>
          </cell>
          <cell r="DC1038">
            <v>0</v>
          </cell>
          <cell r="DD1038">
            <v>0</v>
          </cell>
          <cell r="DE1038">
            <v>0</v>
          </cell>
          <cell r="DF1038">
            <v>0</v>
          </cell>
          <cell r="DG1038">
            <v>0</v>
          </cell>
          <cell r="DH1038">
            <v>0</v>
          </cell>
          <cell r="DI1038">
            <v>0</v>
          </cell>
          <cell r="DJ1038">
            <v>0</v>
          </cell>
          <cell r="DK1038">
            <v>0</v>
          </cell>
          <cell r="DL1038">
            <v>0</v>
          </cell>
          <cell r="DM1038">
            <v>0</v>
          </cell>
          <cell r="DN1038">
            <v>0</v>
          </cell>
          <cell r="DO1038">
            <v>0</v>
          </cell>
          <cell r="DP1038">
            <v>0</v>
          </cell>
          <cell r="DQ1038">
            <v>0</v>
          </cell>
          <cell r="DR1038">
            <v>0</v>
          </cell>
          <cell r="DS1038">
            <v>0</v>
          </cell>
          <cell r="DT1038">
            <v>0</v>
          </cell>
          <cell r="DU1038">
            <v>0</v>
          </cell>
          <cell r="DV1038">
            <v>0</v>
          </cell>
          <cell r="DW1038">
            <v>0</v>
          </cell>
          <cell r="DX1038">
            <v>0</v>
          </cell>
          <cell r="DY1038">
            <v>0</v>
          </cell>
          <cell r="DZ1038">
            <v>0</v>
          </cell>
          <cell r="EA1038">
            <v>0</v>
          </cell>
          <cell r="EB1038">
            <v>0</v>
          </cell>
          <cell r="EC1038">
            <v>0</v>
          </cell>
          <cell r="ED1038">
            <v>0</v>
          </cell>
        </row>
        <row r="1039"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0</v>
          </cell>
          <cell r="AX1039">
            <v>0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0</v>
          </cell>
          <cell r="BD1039">
            <v>0</v>
          </cell>
          <cell r="BE1039">
            <v>0</v>
          </cell>
          <cell r="BF1039">
            <v>0</v>
          </cell>
          <cell r="BG1039">
            <v>0</v>
          </cell>
          <cell r="BH1039">
            <v>0</v>
          </cell>
          <cell r="BI1039">
            <v>0</v>
          </cell>
          <cell r="BJ1039">
            <v>0</v>
          </cell>
          <cell r="BK1039">
            <v>0</v>
          </cell>
          <cell r="BL1039">
            <v>0</v>
          </cell>
          <cell r="BM1039">
            <v>0</v>
          </cell>
          <cell r="BN1039">
            <v>0</v>
          </cell>
          <cell r="BO1039">
            <v>0</v>
          </cell>
          <cell r="BP1039">
            <v>0</v>
          </cell>
          <cell r="BQ1039">
            <v>0</v>
          </cell>
          <cell r="BR1039">
            <v>0</v>
          </cell>
          <cell r="BS1039">
            <v>0</v>
          </cell>
          <cell r="BT1039">
            <v>0</v>
          </cell>
          <cell r="BU1039">
            <v>0</v>
          </cell>
          <cell r="BV1039">
            <v>0</v>
          </cell>
          <cell r="BW1039">
            <v>0</v>
          </cell>
          <cell r="BX1039">
            <v>0</v>
          </cell>
          <cell r="BY1039">
            <v>0</v>
          </cell>
          <cell r="BZ1039">
            <v>0</v>
          </cell>
          <cell r="CA1039">
            <v>0</v>
          </cell>
          <cell r="CB1039">
            <v>0</v>
          </cell>
          <cell r="CC1039">
            <v>0</v>
          </cell>
          <cell r="CD1039">
            <v>0</v>
          </cell>
          <cell r="CE1039">
            <v>0</v>
          </cell>
          <cell r="CF1039">
            <v>0</v>
          </cell>
          <cell r="CG1039">
            <v>0</v>
          </cell>
          <cell r="CH1039">
            <v>0</v>
          </cell>
          <cell r="CI1039">
            <v>0</v>
          </cell>
          <cell r="CJ1039">
            <v>0</v>
          </cell>
          <cell r="CK1039">
            <v>0</v>
          </cell>
          <cell r="CL1039">
            <v>0</v>
          </cell>
          <cell r="CM1039">
            <v>0</v>
          </cell>
          <cell r="CN1039">
            <v>0</v>
          </cell>
          <cell r="CO1039">
            <v>0</v>
          </cell>
          <cell r="CP1039">
            <v>0</v>
          </cell>
          <cell r="CQ1039">
            <v>0</v>
          </cell>
          <cell r="CR1039">
            <v>0</v>
          </cell>
          <cell r="CS1039">
            <v>0</v>
          </cell>
          <cell r="CT1039">
            <v>0</v>
          </cell>
          <cell r="CU1039">
            <v>0</v>
          </cell>
          <cell r="CV1039">
            <v>0</v>
          </cell>
          <cell r="CW1039">
            <v>0</v>
          </cell>
          <cell r="CX1039">
            <v>0</v>
          </cell>
          <cell r="CY1039">
            <v>0</v>
          </cell>
          <cell r="CZ1039">
            <v>0</v>
          </cell>
          <cell r="DA1039">
            <v>0</v>
          </cell>
          <cell r="DB1039">
            <v>0</v>
          </cell>
          <cell r="DC1039">
            <v>0</v>
          </cell>
          <cell r="DD1039">
            <v>0</v>
          </cell>
          <cell r="DE1039">
            <v>0</v>
          </cell>
          <cell r="DF1039">
            <v>0</v>
          </cell>
          <cell r="DG1039">
            <v>0</v>
          </cell>
          <cell r="DH1039">
            <v>0</v>
          </cell>
          <cell r="DI1039">
            <v>0</v>
          </cell>
          <cell r="DJ1039">
            <v>0</v>
          </cell>
          <cell r="DK1039">
            <v>0</v>
          </cell>
          <cell r="DL1039">
            <v>0</v>
          </cell>
          <cell r="DM1039">
            <v>0</v>
          </cell>
          <cell r="DN1039">
            <v>0</v>
          </cell>
          <cell r="DO1039">
            <v>0</v>
          </cell>
          <cell r="DP1039">
            <v>0</v>
          </cell>
          <cell r="DQ1039">
            <v>0</v>
          </cell>
          <cell r="DR1039">
            <v>0</v>
          </cell>
          <cell r="DS1039">
            <v>0</v>
          </cell>
          <cell r="DT1039">
            <v>0</v>
          </cell>
          <cell r="DU1039">
            <v>0</v>
          </cell>
          <cell r="DV1039">
            <v>0</v>
          </cell>
          <cell r="DW1039">
            <v>0</v>
          </cell>
          <cell r="DX1039">
            <v>0</v>
          </cell>
          <cell r="DY1039">
            <v>0</v>
          </cell>
          <cell r="DZ1039">
            <v>0</v>
          </cell>
          <cell r="EA1039">
            <v>0</v>
          </cell>
          <cell r="EB1039">
            <v>0</v>
          </cell>
          <cell r="EC1039">
            <v>0</v>
          </cell>
          <cell r="ED1039">
            <v>0</v>
          </cell>
        </row>
        <row r="1040"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P1040">
            <v>0</v>
          </cell>
          <cell r="AQ1040">
            <v>0</v>
          </cell>
          <cell r="AR1040">
            <v>0</v>
          </cell>
          <cell r="AS1040">
            <v>0</v>
          </cell>
          <cell r="AT1040">
            <v>0</v>
          </cell>
          <cell r="AU1040">
            <v>0</v>
          </cell>
          <cell r="AV1040">
            <v>0</v>
          </cell>
          <cell r="AW1040">
            <v>0</v>
          </cell>
          <cell r="AX1040">
            <v>0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0</v>
          </cell>
          <cell r="BD1040">
            <v>0</v>
          </cell>
          <cell r="BE1040">
            <v>0</v>
          </cell>
          <cell r="BF1040">
            <v>0</v>
          </cell>
          <cell r="BG1040">
            <v>0</v>
          </cell>
          <cell r="BH1040">
            <v>0</v>
          </cell>
          <cell r="BI1040">
            <v>0</v>
          </cell>
          <cell r="BJ1040">
            <v>0</v>
          </cell>
          <cell r="BK1040">
            <v>0</v>
          </cell>
          <cell r="BL1040">
            <v>0</v>
          </cell>
          <cell r="BM1040">
            <v>0</v>
          </cell>
          <cell r="BN1040">
            <v>0</v>
          </cell>
          <cell r="BO1040">
            <v>0</v>
          </cell>
          <cell r="BP1040">
            <v>0</v>
          </cell>
          <cell r="BQ1040">
            <v>0</v>
          </cell>
          <cell r="BR1040">
            <v>0</v>
          </cell>
          <cell r="BS1040">
            <v>0</v>
          </cell>
          <cell r="BT1040">
            <v>0</v>
          </cell>
          <cell r="BU1040">
            <v>0</v>
          </cell>
          <cell r="BV1040">
            <v>0</v>
          </cell>
          <cell r="BW1040">
            <v>0</v>
          </cell>
          <cell r="BX1040">
            <v>0</v>
          </cell>
          <cell r="BY1040">
            <v>0</v>
          </cell>
          <cell r="BZ1040">
            <v>0</v>
          </cell>
          <cell r="CA1040">
            <v>0</v>
          </cell>
          <cell r="CB1040">
            <v>0</v>
          </cell>
          <cell r="CC1040">
            <v>0</v>
          </cell>
          <cell r="CD1040">
            <v>0</v>
          </cell>
          <cell r="CE1040">
            <v>0</v>
          </cell>
          <cell r="CF1040">
            <v>0</v>
          </cell>
          <cell r="CG1040">
            <v>0</v>
          </cell>
          <cell r="CH1040">
            <v>0</v>
          </cell>
          <cell r="CI1040">
            <v>0</v>
          </cell>
          <cell r="CJ1040">
            <v>0</v>
          </cell>
          <cell r="CK1040">
            <v>0</v>
          </cell>
          <cell r="CL1040">
            <v>0</v>
          </cell>
          <cell r="CM1040">
            <v>0</v>
          </cell>
          <cell r="CN1040">
            <v>0</v>
          </cell>
          <cell r="CO1040">
            <v>0</v>
          </cell>
          <cell r="CP1040">
            <v>0</v>
          </cell>
          <cell r="CQ1040">
            <v>0</v>
          </cell>
          <cell r="CR1040">
            <v>0</v>
          </cell>
          <cell r="CS1040">
            <v>0</v>
          </cell>
          <cell r="CT1040">
            <v>0</v>
          </cell>
          <cell r="CU1040">
            <v>0</v>
          </cell>
          <cell r="CV1040">
            <v>0</v>
          </cell>
          <cell r="CW1040">
            <v>0</v>
          </cell>
          <cell r="CX1040">
            <v>0</v>
          </cell>
          <cell r="CY1040">
            <v>0</v>
          </cell>
          <cell r="CZ1040">
            <v>0</v>
          </cell>
          <cell r="DA1040">
            <v>0</v>
          </cell>
          <cell r="DB1040">
            <v>0</v>
          </cell>
          <cell r="DC1040">
            <v>0</v>
          </cell>
          <cell r="DD1040">
            <v>0</v>
          </cell>
          <cell r="DE1040">
            <v>0</v>
          </cell>
          <cell r="DF1040">
            <v>0</v>
          </cell>
          <cell r="DG1040">
            <v>0</v>
          </cell>
          <cell r="DH1040">
            <v>0</v>
          </cell>
          <cell r="DI1040">
            <v>0</v>
          </cell>
          <cell r="DJ1040">
            <v>0</v>
          </cell>
          <cell r="DK1040">
            <v>0</v>
          </cell>
          <cell r="DL1040">
            <v>0</v>
          </cell>
          <cell r="DM1040">
            <v>0</v>
          </cell>
          <cell r="DN1040">
            <v>0</v>
          </cell>
          <cell r="DO1040">
            <v>0</v>
          </cell>
          <cell r="DP1040">
            <v>0</v>
          </cell>
          <cell r="DQ1040">
            <v>0</v>
          </cell>
          <cell r="DR1040">
            <v>0</v>
          </cell>
          <cell r="DS1040">
            <v>0</v>
          </cell>
          <cell r="DT1040">
            <v>0</v>
          </cell>
          <cell r="DU1040">
            <v>0</v>
          </cell>
          <cell r="DV1040">
            <v>0</v>
          </cell>
          <cell r="DW1040">
            <v>0</v>
          </cell>
          <cell r="DX1040">
            <v>0</v>
          </cell>
          <cell r="DY1040">
            <v>0</v>
          </cell>
          <cell r="DZ1040">
            <v>0</v>
          </cell>
          <cell r="EA1040">
            <v>0</v>
          </cell>
          <cell r="EB1040">
            <v>0</v>
          </cell>
          <cell r="EC1040">
            <v>0</v>
          </cell>
          <cell r="ED1040">
            <v>0</v>
          </cell>
        </row>
        <row r="1041"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O1041">
            <v>0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T1041">
            <v>0</v>
          </cell>
          <cell r="AU1041">
            <v>0</v>
          </cell>
          <cell r="AV1041">
            <v>0</v>
          </cell>
          <cell r="AW1041">
            <v>0</v>
          </cell>
          <cell r="AX1041">
            <v>0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0</v>
          </cell>
          <cell r="BD1041">
            <v>0</v>
          </cell>
          <cell r="BE1041">
            <v>0</v>
          </cell>
          <cell r="BF1041">
            <v>0</v>
          </cell>
          <cell r="BG1041">
            <v>0</v>
          </cell>
          <cell r="BH1041">
            <v>0</v>
          </cell>
          <cell r="BI1041">
            <v>0</v>
          </cell>
          <cell r="BJ1041">
            <v>0</v>
          </cell>
          <cell r="BK1041">
            <v>0</v>
          </cell>
          <cell r="BL1041">
            <v>0</v>
          </cell>
          <cell r="BM1041">
            <v>0</v>
          </cell>
          <cell r="BN1041">
            <v>0</v>
          </cell>
          <cell r="BO1041">
            <v>0</v>
          </cell>
          <cell r="BP1041">
            <v>0</v>
          </cell>
          <cell r="BQ1041">
            <v>0</v>
          </cell>
          <cell r="BR1041">
            <v>0</v>
          </cell>
          <cell r="BS1041">
            <v>0</v>
          </cell>
          <cell r="BT1041">
            <v>0</v>
          </cell>
          <cell r="BU1041">
            <v>0</v>
          </cell>
          <cell r="BV1041">
            <v>0</v>
          </cell>
          <cell r="BW1041">
            <v>0</v>
          </cell>
          <cell r="BX1041">
            <v>0</v>
          </cell>
          <cell r="BY1041">
            <v>0</v>
          </cell>
          <cell r="BZ1041">
            <v>0</v>
          </cell>
          <cell r="CA1041">
            <v>0</v>
          </cell>
          <cell r="CB1041">
            <v>0</v>
          </cell>
          <cell r="CC1041">
            <v>0</v>
          </cell>
          <cell r="CD1041">
            <v>0</v>
          </cell>
          <cell r="CE1041">
            <v>0</v>
          </cell>
          <cell r="CF1041">
            <v>0</v>
          </cell>
          <cell r="CG1041">
            <v>0</v>
          </cell>
          <cell r="CH1041">
            <v>0</v>
          </cell>
          <cell r="CI1041">
            <v>0</v>
          </cell>
          <cell r="CJ1041">
            <v>0</v>
          </cell>
          <cell r="CK1041">
            <v>0</v>
          </cell>
          <cell r="CL1041">
            <v>0</v>
          </cell>
          <cell r="CM1041">
            <v>0</v>
          </cell>
          <cell r="CN1041">
            <v>0</v>
          </cell>
          <cell r="CO1041">
            <v>0</v>
          </cell>
          <cell r="CP1041">
            <v>0</v>
          </cell>
          <cell r="CQ1041">
            <v>0</v>
          </cell>
          <cell r="CR1041">
            <v>0</v>
          </cell>
          <cell r="CS1041">
            <v>0</v>
          </cell>
          <cell r="CT1041">
            <v>0</v>
          </cell>
          <cell r="CU1041">
            <v>0</v>
          </cell>
          <cell r="CV1041">
            <v>0</v>
          </cell>
          <cell r="CW1041">
            <v>0</v>
          </cell>
          <cell r="CX1041">
            <v>0</v>
          </cell>
          <cell r="CY1041">
            <v>0</v>
          </cell>
          <cell r="CZ1041">
            <v>0</v>
          </cell>
          <cell r="DA1041">
            <v>0</v>
          </cell>
          <cell r="DB1041">
            <v>0</v>
          </cell>
          <cell r="DC1041">
            <v>0</v>
          </cell>
          <cell r="DD1041">
            <v>0</v>
          </cell>
          <cell r="DE1041">
            <v>0</v>
          </cell>
          <cell r="DF1041">
            <v>0</v>
          </cell>
          <cell r="DG1041">
            <v>0</v>
          </cell>
          <cell r="DH1041">
            <v>0</v>
          </cell>
          <cell r="DI1041">
            <v>0</v>
          </cell>
          <cell r="DJ1041">
            <v>0</v>
          </cell>
          <cell r="DK1041">
            <v>0</v>
          </cell>
          <cell r="DL1041">
            <v>0</v>
          </cell>
          <cell r="DM1041">
            <v>0</v>
          </cell>
          <cell r="DN1041">
            <v>0</v>
          </cell>
          <cell r="DO1041">
            <v>0</v>
          </cell>
          <cell r="DP1041">
            <v>0</v>
          </cell>
          <cell r="DQ1041">
            <v>0</v>
          </cell>
          <cell r="DR1041">
            <v>0</v>
          </cell>
          <cell r="DS1041">
            <v>0</v>
          </cell>
          <cell r="DT1041">
            <v>0</v>
          </cell>
          <cell r="DU1041">
            <v>0</v>
          </cell>
          <cell r="DV1041">
            <v>0</v>
          </cell>
          <cell r="DW1041">
            <v>0</v>
          </cell>
          <cell r="DX1041">
            <v>0</v>
          </cell>
          <cell r="DY1041">
            <v>0</v>
          </cell>
          <cell r="DZ1041">
            <v>0</v>
          </cell>
          <cell r="EA1041">
            <v>0</v>
          </cell>
          <cell r="EB1041">
            <v>0</v>
          </cell>
          <cell r="EC1041">
            <v>0</v>
          </cell>
          <cell r="ED1041">
            <v>0</v>
          </cell>
        </row>
        <row r="1042"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O1042">
            <v>0</v>
          </cell>
          <cell r="AP1042">
            <v>0</v>
          </cell>
          <cell r="AQ1042">
            <v>0</v>
          </cell>
          <cell r="AR1042">
            <v>0</v>
          </cell>
          <cell r="AS1042">
            <v>0</v>
          </cell>
          <cell r="AT1042">
            <v>0</v>
          </cell>
          <cell r="AU1042">
            <v>0</v>
          </cell>
          <cell r="AV1042">
            <v>0</v>
          </cell>
          <cell r="AW1042">
            <v>0</v>
          </cell>
          <cell r="AX1042">
            <v>0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0</v>
          </cell>
          <cell r="BD1042">
            <v>0</v>
          </cell>
          <cell r="BE1042">
            <v>0</v>
          </cell>
          <cell r="BF1042">
            <v>0</v>
          </cell>
          <cell r="BG1042">
            <v>0</v>
          </cell>
          <cell r="BH1042">
            <v>0</v>
          </cell>
          <cell r="BI1042">
            <v>0</v>
          </cell>
          <cell r="BJ1042">
            <v>0</v>
          </cell>
          <cell r="BK1042">
            <v>0</v>
          </cell>
          <cell r="BL1042">
            <v>0</v>
          </cell>
          <cell r="BM1042">
            <v>0</v>
          </cell>
          <cell r="BN1042">
            <v>0</v>
          </cell>
          <cell r="BO1042">
            <v>0</v>
          </cell>
          <cell r="BP1042">
            <v>0</v>
          </cell>
          <cell r="BQ1042">
            <v>0</v>
          </cell>
          <cell r="BR1042">
            <v>0</v>
          </cell>
          <cell r="BS1042">
            <v>0</v>
          </cell>
          <cell r="BT1042">
            <v>0</v>
          </cell>
          <cell r="BU1042">
            <v>0</v>
          </cell>
          <cell r="BV1042">
            <v>0</v>
          </cell>
          <cell r="BW1042">
            <v>0</v>
          </cell>
          <cell r="BX1042">
            <v>0</v>
          </cell>
          <cell r="BY1042">
            <v>0</v>
          </cell>
          <cell r="BZ1042">
            <v>0</v>
          </cell>
          <cell r="CA1042">
            <v>0</v>
          </cell>
          <cell r="CB1042">
            <v>0</v>
          </cell>
          <cell r="CC1042">
            <v>0</v>
          </cell>
          <cell r="CD1042">
            <v>0</v>
          </cell>
          <cell r="CE1042">
            <v>0</v>
          </cell>
          <cell r="CF1042">
            <v>0</v>
          </cell>
          <cell r="CG1042">
            <v>0</v>
          </cell>
          <cell r="CH1042">
            <v>0</v>
          </cell>
          <cell r="CI1042">
            <v>0</v>
          </cell>
          <cell r="CJ1042">
            <v>0</v>
          </cell>
          <cell r="CK1042">
            <v>0</v>
          </cell>
          <cell r="CL1042">
            <v>0</v>
          </cell>
          <cell r="CM1042">
            <v>0</v>
          </cell>
          <cell r="CN1042">
            <v>0</v>
          </cell>
          <cell r="CO1042">
            <v>0</v>
          </cell>
          <cell r="CP1042">
            <v>0</v>
          </cell>
          <cell r="CQ1042">
            <v>0</v>
          </cell>
          <cell r="CR1042">
            <v>0</v>
          </cell>
          <cell r="CS1042">
            <v>0</v>
          </cell>
          <cell r="CT1042">
            <v>0</v>
          </cell>
          <cell r="CU1042">
            <v>0</v>
          </cell>
          <cell r="CV1042">
            <v>0</v>
          </cell>
          <cell r="CW1042">
            <v>0</v>
          </cell>
          <cell r="CX1042">
            <v>0</v>
          </cell>
          <cell r="CY1042">
            <v>0</v>
          </cell>
          <cell r="CZ1042">
            <v>0</v>
          </cell>
          <cell r="DA1042">
            <v>0</v>
          </cell>
          <cell r="DB1042">
            <v>0</v>
          </cell>
          <cell r="DC1042">
            <v>0</v>
          </cell>
          <cell r="DD1042">
            <v>0</v>
          </cell>
          <cell r="DE1042">
            <v>0</v>
          </cell>
          <cell r="DF1042">
            <v>0</v>
          </cell>
          <cell r="DG1042">
            <v>0</v>
          </cell>
          <cell r="DH1042">
            <v>0</v>
          </cell>
          <cell r="DI1042">
            <v>0</v>
          </cell>
          <cell r="DJ1042">
            <v>0</v>
          </cell>
          <cell r="DK1042">
            <v>0</v>
          </cell>
          <cell r="DL1042">
            <v>0</v>
          </cell>
          <cell r="DM1042">
            <v>0</v>
          </cell>
          <cell r="DN1042">
            <v>0</v>
          </cell>
          <cell r="DO1042">
            <v>0</v>
          </cell>
          <cell r="DP1042">
            <v>0</v>
          </cell>
          <cell r="DQ1042">
            <v>0</v>
          </cell>
          <cell r="DR1042">
            <v>0</v>
          </cell>
          <cell r="DS1042">
            <v>0</v>
          </cell>
          <cell r="DT1042">
            <v>0</v>
          </cell>
          <cell r="DU1042">
            <v>0</v>
          </cell>
          <cell r="DV1042">
            <v>0</v>
          </cell>
          <cell r="DW1042">
            <v>0</v>
          </cell>
          <cell r="DX1042">
            <v>0</v>
          </cell>
          <cell r="DY1042">
            <v>0</v>
          </cell>
          <cell r="DZ1042">
            <v>0</v>
          </cell>
          <cell r="EA1042">
            <v>0</v>
          </cell>
          <cell r="EB1042">
            <v>0</v>
          </cell>
          <cell r="EC1042">
            <v>0</v>
          </cell>
          <cell r="ED1042">
            <v>0</v>
          </cell>
        </row>
        <row r="1044">
          <cell r="F1044">
            <v>7.2406014267230034E-3</v>
          </cell>
          <cell r="G1044">
            <v>5.2708200958662133E-3</v>
          </cell>
          <cell r="H1044">
            <v>8.7850936907400978E-3</v>
          </cell>
          <cell r="I1044">
            <v>2.2308606033689671E-3</v>
          </cell>
          <cell r="J1044">
            <v>-1.8417621962569797E-3</v>
          </cell>
          <cell r="K1044">
            <v>6.0468775550006626E-3</v>
          </cell>
          <cell r="L1044">
            <v>3.5805310274383828E-4</v>
          </cell>
          <cell r="M1044">
            <v>1.3383984832131546E-3</v>
          </cell>
          <cell r="N1044">
            <v>5.6770520767699395E-3</v>
          </cell>
          <cell r="O1044">
            <v>1.6783895209563582E-2</v>
          </cell>
          <cell r="P1044">
            <v>0</v>
          </cell>
          <cell r="Q1044">
            <v>0</v>
          </cell>
          <cell r="R1044">
            <v>8.0817395109846757E-3</v>
          </cell>
          <cell r="S1044">
            <v>2.9466076592541413E-3</v>
          </cell>
          <cell r="T1044">
            <v>1.5365167837906313E-2</v>
          </cell>
          <cell r="U1044">
            <v>7.3354530526827944E-3</v>
          </cell>
          <cell r="V1044">
            <v>9.557583321388563E-3</v>
          </cell>
          <cell r="W1044">
            <v>2.5124811652830203E-2</v>
          </cell>
          <cell r="X1044">
            <v>6.2318552657742998E-3</v>
          </cell>
          <cell r="Y1044">
            <v>2.0771511044372915E-3</v>
          </cell>
          <cell r="Z1044">
            <v>0</v>
          </cell>
          <cell r="AA1044">
            <v>1.1216478375715155E-2</v>
          </cell>
          <cell r="AB1044">
            <v>9.0925218848312284E-3</v>
          </cell>
          <cell r="AC1044">
            <v>4.6829759786248815E-3</v>
          </cell>
          <cell r="AD1044">
            <v>3.191176652329375E-3</v>
          </cell>
          <cell r="AE1044">
            <v>5.7300657935144272E-3</v>
          </cell>
          <cell r="AF1044">
            <v>1.7141655634560493E-3</v>
          </cell>
          <cell r="AG1044">
            <v>1.1945851132885821E-2</v>
          </cell>
          <cell r="AH1044">
            <v>9.4447499901164633E-3</v>
          </cell>
          <cell r="AI1044">
            <v>1.529649219425977E-2</v>
          </cell>
          <cell r="AJ1044">
            <v>8.5978161870770009E-3</v>
          </cell>
          <cell r="AK1044">
            <v>8.5228881394598943E-3</v>
          </cell>
          <cell r="AL1044">
            <v>3.373431390798487E-4</v>
          </cell>
          <cell r="AM1044">
            <v>3.2709533407100366E-3</v>
          </cell>
          <cell r="AN1044">
            <v>8.2838380912093612E-3</v>
          </cell>
          <cell r="AO1044">
            <v>-5.452940144010654E-4</v>
          </cell>
          <cell r="AP1044">
            <v>-7.9901806984139512E-6</v>
          </cell>
          <cell r="AQ1044">
            <v>8.977403667387307E-4</v>
          </cell>
          <cell r="AR1044">
            <v>8.0984288587515607E-3</v>
          </cell>
          <cell r="AS1044">
            <v>4.1217288991290957E-3</v>
          </cell>
          <cell r="AT1044">
            <v>1.1457006069583997E-2</v>
          </cell>
          <cell r="AU1044">
            <v>1.2547804759023506E-2</v>
          </cell>
          <cell r="AV1044">
            <v>1.3046692428311246E-2</v>
          </cell>
          <cell r="AW1044">
            <v>1.6608505454058786E-2</v>
          </cell>
          <cell r="AX1044">
            <v>3.4792801065250956E-3</v>
          </cell>
          <cell r="AY1044">
            <v>1.5139112883417738E-3</v>
          </cell>
          <cell r="AZ1044">
            <v>1.0475189338876589E-2</v>
          </cell>
          <cell r="BA1044">
            <v>6.2471801485344258E-3</v>
          </cell>
          <cell r="BB1044">
            <v>1.035332300622116E-2</v>
          </cell>
          <cell r="BC1044">
            <v>5.0985095376958611E-3</v>
          </cell>
          <cell r="BD1044">
            <v>3.0964559563884109E-3</v>
          </cell>
          <cell r="BE1044">
            <v>1.0800110107638261E-3</v>
          </cell>
          <cell r="BF1044">
            <v>0</v>
          </cell>
          <cell r="BG1044">
            <v>0</v>
          </cell>
          <cell r="BH1044">
            <v>0</v>
          </cell>
          <cell r="BI1044">
            <v>2.9286389446454564E-3</v>
          </cell>
          <cell r="BJ1044">
            <v>1.2139535013929503E-2</v>
          </cell>
          <cell r="BK1044">
            <v>1.8326823754790666E-3</v>
          </cell>
          <cell r="BL1044">
            <v>4.7188822920674056E-4</v>
          </cell>
          <cell r="BM1044">
            <v>0</v>
          </cell>
          <cell r="BN1044">
            <v>0</v>
          </cell>
          <cell r="BO1044">
            <v>-6.4914341003046161E-3</v>
          </cell>
          <cell r="BP1044">
            <v>0</v>
          </cell>
          <cell r="BQ1044">
            <v>0</v>
          </cell>
          <cell r="BR1044">
            <v>2.2301328323237612E-3</v>
          </cell>
          <cell r="BS1044">
            <v>0</v>
          </cell>
          <cell r="BT1044">
            <v>0</v>
          </cell>
          <cell r="BU1044">
            <v>0</v>
          </cell>
          <cell r="BV1044">
            <v>1.9293303442545096E-2</v>
          </cell>
          <cell r="BW1044">
            <v>1.6068401775228836E-3</v>
          </cell>
          <cell r="BX1044">
            <v>6.1328037011065817E-4</v>
          </cell>
          <cell r="BY1044">
            <v>3.4418530711377571E-4</v>
          </cell>
          <cell r="BZ1044">
            <v>0</v>
          </cell>
          <cell r="CA1044">
            <v>-3.5950473223067547E-4</v>
          </cell>
          <cell r="CB1044">
            <v>2.3952410455052586E-3</v>
          </cell>
          <cell r="CC1044">
            <v>0</v>
          </cell>
          <cell r="CD1044">
            <v>0</v>
          </cell>
          <cell r="CE1044">
            <v>1.7503480907592461E-3</v>
          </cell>
          <cell r="CF1044">
            <v>0</v>
          </cell>
          <cell r="CG1044">
            <v>0</v>
          </cell>
          <cell r="CH1044">
            <v>3.3410229892041343E-3</v>
          </cell>
          <cell r="CI1044">
            <v>7.4192154472996208E-4</v>
          </cell>
          <cell r="CJ1044">
            <v>1.2580128388648859E-2</v>
          </cell>
          <cell r="CK1044">
            <v>1.7423518965316021E-3</v>
          </cell>
          <cell r="CL1044">
            <v>0</v>
          </cell>
          <cell r="CM1044">
            <v>4.1226402014160612E-4</v>
          </cell>
          <cell r="CN1044">
            <v>2.8958719624938567E-4</v>
          </cell>
          <cell r="CO1044">
            <v>0</v>
          </cell>
          <cell r="CP1044">
            <v>0</v>
          </cell>
          <cell r="CQ1044">
            <v>0</v>
          </cell>
          <cell r="CR1044">
            <v>2.4204503867650828E-3</v>
          </cell>
          <cell r="CS1044">
            <v>0</v>
          </cell>
          <cell r="CT1044">
            <v>6.9709799060291289E-4</v>
          </cell>
          <cell r="CU1044">
            <v>0</v>
          </cell>
          <cell r="CV1044">
            <v>3.3785515894280138E-3</v>
          </cell>
          <cell r="CW1044">
            <v>1.2205433695626766E-2</v>
          </cell>
          <cell r="CX1044">
            <v>3.680121974234396E-3</v>
          </cell>
          <cell r="CY1044">
            <v>2.8697952442868768E-3</v>
          </cell>
          <cell r="CZ1044">
            <v>-2.3375640711265078E-4</v>
          </cell>
          <cell r="DA1044">
            <v>3.354341751105494E-3</v>
          </cell>
          <cell r="DB1044">
            <v>5.6272065670270877E-4</v>
          </cell>
          <cell r="DC1044">
            <v>0</v>
          </cell>
          <cell r="DD1044">
            <v>0</v>
          </cell>
          <cell r="DE1044">
            <v>1.4252758977676194E-2</v>
          </cell>
          <cell r="DF1044">
            <v>0</v>
          </cell>
          <cell r="DG1044">
            <v>0</v>
          </cell>
          <cell r="DH1044">
            <v>2.905031475890496E-4</v>
          </cell>
          <cell r="DI1044">
            <v>8.3279774710902643E-3</v>
          </cell>
          <cell r="DJ1044">
            <v>7.4184558951770896E-3</v>
          </cell>
          <cell r="DK1044">
            <v>2.0569241658918713E-3</v>
          </cell>
          <cell r="DL1044">
            <v>5.1677045016162992E-3</v>
          </cell>
          <cell r="DM1044">
            <v>-2.8562884705252145E-4</v>
          </cell>
          <cell r="DN1044">
            <v>5.35519344232398E-2</v>
          </cell>
          <cell r="DO1044">
            <v>1.5009321113211627E-2</v>
          </cell>
          <cell r="DP1044">
            <v>0</v>
          </cell>
          <cell r="DQ1044">
            <v>0</v>
          </cell>
          <cell r="DR1044">
            <v>0</v>
          </cell>
          <cell r="DS1044">
            <v>0</v>
          </cell>
          <cell r="DT1044">
            <v>0</v>
          </cell>
          <cell r="DU1044">
            <v>0</v>
          </cell>
          <cell r="DV1044">
            <v>0</v>
          </cell>
          <cell r="DW1044">
            <v>0</v>
          </cell>
          <cell r="DX1044">
            <v>0</v>
          </cell>
          <cell r="DY1044">
            <v>0</v>
          </cell>
          <cell r="DZ1044">
            <v>0</v>
          </cell>
          <cell r="EA1044">
            <v>0</v>
          </cell>
          <cell r="EB1044">
            <v>0</v>
          </cell>
          <cell r="EC1044">
            <v>0</v>
          </cell>
          <cell r="ED1044">
            <v>0</v>
          </cell>
        </row>
        <row r="1047"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P1047">
            <v>0</v>
          </cell>
          <cell r="AQ1047">
            <v>0</v>
          </cell>
          <cell r="AR1047">
            <v>0</v>
          </cell>
          <cell r="AS1047">
            <v>0</v>
          </cell>
          <cell r="AT1047">
            <v>0</v>
          </cell>
          <cell r="AU1047">
            <v>0</v>
          </cell>
          <cell r="AV1047">
            <v>0</v>
          </cell>
          <cell r="AW1047">
            <v>0</v>
          </cell>
          <cell r="AX1047">
            <v>0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0</v>
          </cell>
          <cell r="BD1047">
            <v>0</v>
          </cell>
          <cell r="BE1047">
            <v>0</v>
          </cell>
          <cell r="BF1047">
            <v>0</v>
          </cell>
          <cell r="BG1047">
            <v>0</v>
          </cell>
          <cell r="BH1047">
            <v>0</v>
          </cell>
          <cell r="BI1047">
            <v>0</v>
          </cell>
          <cell r="BJ1047">
            <v>0</v>
          </cell>
          <cell r="BK1047">
            <v>0</v>
          </cell>
          <cell r="BL1047">
            <v>0</v>
          </cell>
          <cell r="BM1047">
            <v>0</v>
          </cell>
          <cell r="BN1047">
            <v>0</v>
          </cell>
          <cell r="BO1047">
            <v>0</v>
          </cell>
          <cell r="BP1047">
            <v>0</v>
          </cell>
          <cell r="BQ1047">
            <v>0</v>
          </cell>
          <cell r="BR1047">
            <v>0</v>
          </cell>
          <cell r="BS1047">
            <v>0</v>
          </cell>
          <cell r="BT1047">
            <v>0</v>
          </cell>
          <cell r="BU1047">
            <v>0</v>
          </cell>
          <cell r="BV1047">
            <v>0</v>
          </cell>
          <cell r="BW1047">
            <v>0</v>
          </cell>
          <cell r="BX1047">
            <v>0</v>
          </cell>
          <cell r="BY1047">
            <v>0</v>
          </cell>
          <cell r="BZ1047">
            <v>0</v>
          </cell>
          <cell r="CA1047">
            <v>0</v>
          </cell>
          <cell r="CB1047">
            <v>0</v>
          </cell>
          <cell r="CC1047">
            <v>0</v>
          </cell>
          <cell r="CD1047">
            <v>0</v>
          </cell>
          <cell r="CE1047">
            <v>0</v>
          </cell>
          <cell r="CF1047">
            <v>0</v>
          </cell>
          <cell r="CG1047">
            <v>0</v>
          </cell>
          <cell r="CH1047">
            <v>0</v>
          </cell>
          <cell r="CI1047">
            <v>0</v>
          </cell>
          <cell r="CJ1047">
            <v>0</v>
          </cell>
          <cell r="CK1047">
            <v>0</v>
          </cell>
          <cell r="CL1047">
            <v>0</v>
          </cell>
          <cell r="CM1047">
            <v>0</v>
          </cell>
          <cell r="CN1047">
            <v>0</v>
          </cell>
          <cell r="CO1047">
            <v>0</v>
          </cell>
          <cell r="CP1047">
            <v>0</v>
          </cell>
          <cell r="CQ1047">
            <v>0</v>
          </cell>
          <cell r="CR1047">
            <v>0</v>
          </cell>
          <cell r="CS1047">
            <v>0</v>
          </cell>
          <cell r="CT1047">
            <v>0</v>
          </cell>
          <cell r="CU1047">
            <v>0</v>
          </cell>
          <cell r="CV1047">
            <v>0</v>
          </cell>
          <cell r="CW1047">
            <v>0</v>
          </cell>
          <cell r="CX1047">
            <v>0</v>
          </cell>
          <cell r="CY1047">
            <v>0</v>
          </cell>
          <cell r="CZ1047">
            <v>0</v>
          </cell>
          <cell r="DA1047">
            <v>0</v>
          </cell>
          <cell r="DB1047">
            <v>0</v>
          </cell>
          <cell r="DC1047">
            <v>0</v>
          </cell>
          <cell r="DD1047">
            <v>0</v>
          </cell>
          <cell r="DE1047">
            <v>0</v>
          </cell>
          <cell r="DF1047">
            <v>0</v>
          </cell>
          <cell r="DG1047">
            <v>0</v>
          </cell>
          <cell r="DH1047">
            <v>0</v>
          </cell>
          <cell r="DI1047">
            <v>0</v>
          </cell>
          <cell r="DJ1047">
            <v>0</v>
          </cell>
          <cell r="DK1047">
            <v>0</v>
          </cell>
          <cell r="DL1047">
            <v>0</v>
          </cell>
          <cell r="DM1047">
            <v>0</v>
          </cell>
          <cell r="DN1047">
            <v>0</v>
          </cell>
          <cell r="DO1047">
            <v>0</v>
          </cell>
          <cell r="DP1047">
            <v>0</v>
          </cell>
          <cell r="DQ1047">
            <v>0</v>
          </cell>
          <cell r="DR1047">
            <v>0</v>
          </cell>
          <cell r="DS1047">
            <v>0</v>
          </cell>
          <cell r="DT1047">
            <v>0</v>
          </cell>
          <cell r="DU1047">
            <v>0</v>
          </cell>
          <cell r="DV1047">
            <v>0</v>
          </cell>
          <cell r="DW1047">
            <v>0</v>
          </cell>
          <cell r="DX1047">
            <v>0</v>
          </cell>
          <cell r="DY1047">
            <v>0</v>
          </cell>
          <cell r="DZ1047">
            <v>0</v>
          </cell>
          <cell r="EA1047">
            <v>0</v>
          </cell>
          <cell r="EB1047">
            <v>0</v>
          </cell>
          <cell r="EC1047">
            <v>0</v>
          </cell>
          <cell r="ED1047">
            <v>0</v>
          </cell>
        </row>
        <row r="1048"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P1048">
            <v>0</v>
          </cell>
          <cell r="AQ1048">
            <v>0</v>
          </cell>
          <cell r="AR1048">
            <v>0</v>
          </cell>
          <cell r="AS1048">
            <v>0</v>
          </cell>
          <cell r="AT1048">
            <v>0</v>
          </cell>
          <cell r="AU1048">
            <v>0</v>
          </cell>
          <cell r="AV1048">
            <v>0</v>
          </cell>
          <cell r="AW1048">
            <v>0</v>
          </cell>
          <cell r="AX1048">
            <v>0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0</v>
          </cell>
          <cell r="BD1048">
            <v>0</v>
          </cell>
          <cell r="BE1048">
            <v>0</v>
          </cell>
          <cell r="BF1048">
            <v>0</v>
          </cell>
          <cell r="BG1048">
            <v>0</v>
          </cell>
          <cell r="BH1048">
            <v>0</v>
          </cell>
          <cell r="BI1048">
            <v>0</v>
          </cell>
          <cell r="BJ1048">
            <v>0</v>
          </cell>
          <cell r="BK1048">
            <v>0</v>
          </cell>
          <cell r="BL1048">
            <v>0</v>
          </cell>
          <cell r="BM1048">
            <v>0</v>
          </cell>
          <cell r="BN1048">
            <v>0</v>
          </cell>
          <cell r="BO1048">
            <v>0</v>
          </cell>
          <cell r="BP1048">
            <v>0</v>
          </cell>
          <cell r="BQ1048">
            <v>0</v>
          </cell>
          <cell r="BR1048">
            <v>0</v>
          </cell>
          <cell r="BS1048">
            <v>0</v>
          </cell>
          <cell r="BT1048">
            <v>0</v>
          </cell>
          <cell r="BU1048">
            <v>0</v>
          </cell>
          <cell r="BV1048">
            <v>0</v>
          </cell>
          <cell r="BW1048">
            <v>0</v>
          </cell>
          <cell r="BX1048">
            <v>0</v>
          </cell>
          <cell r="BY1048">
            <v>0</v>
          </cell>
          <cell r="BZ1048">
            <v>0</v>
          </cell>
          <cell r="CA1048">
            <v>0</v>
          </cell>
          <cell r="CB1048">
            <v>0</v>
          </cell>
          <cell r="CC1048">
            <v>0</v>
          </cell>
          <cell r="CD1048">
            <v>0</v>
          </cell>
          <cell r="CE1048">
            <v>0</v>
          </cell>
          <cell r="CF1048">
            <v>0</v>
          </cell>
          <cell r="CG1048">
            <v>0</v>
          </cell>
          <cell r="CH1048">
            <v>0</v>
          </cell>
          <cell r="CI1048">
            <v>0</v>
          </cell>
          <cell r="CJ1048">
            <v>0</v>
          </cell>
          <cell r="CK1048">
            <v>0</v>
          </cell>
          <cell r="CL1048">
            <v>0</v>
          </cell>
          <cell r="CM1048">
            <v>0</v>
          </cell>
          <cell r="CN1048">
            <v>0</v>
          </cell>
          <cell r="CO1048">
            <v>0</v>
          </cell>
          <cell r="CP1048">
            <v>0</v>
          </cell>
          <cell r="CQ1048">
            <v>0</v>
          </cell>
          <cell r="CR1048">
            <v>0</v>
          </cell>
          <cell r="CS1048">
            <v>0</v>
          </cell>
          <cell r="CT1048">
            <v>0</v>
          </cell>
          <cell r="CU1048">
            <v>0</v>
          </cell>
          <cell r="CV1048">
            <v>0</v>
          </cell>
          <cell r="CW1048">
            <v>0</v>
          </cell>
          <cell r="CX1048">
            <v>0</v>
          </cell>
          <cell r="CY1048">
            <v>0</v>
          </cell>
          <cell r="CZ1048">
            <v>0</v>
          </cell>
          <cell r="DA1048">
            <v>0</v>
          </cell>
          <cell r="DB1048">
            <v>0</v>
          </cell>
          <cell r="DC1048">
            <v>0</v>
          </cell>
          <cell r="DD1048">
            <v>0</v>
          </cell>
          <cell r="DE1048">
            <v>0</v>
          </cell>
          <cell r="DF1048">
            <v>0</v>
          </cell>
          <cell r="DG1048">
            <v>0</v>
          </cell>
          <cell r="DH1048">
            <v>0</v>
          </cell>
          <cell r="DI1048">
            <v>0</v>
          </cell>
          <cell r="DJ1048">
            <v>0</v>
          </cell>
          <cell r="DK1048">
            <v>0</v>
          </cell>
          <cell r="DL1048">
            <v>0</v>
          </cell>
          <cell r="DM1048">
            <v>0</v>
          </cell>
          <cell r="DN1048">
            <v>0</v>
          </cell>
          <cell r="DO1048">
            <v>0</v>
          </cell>
          <cell r="DP1048">
            <v>0</v>
          </cell>
          <cell r="DQ1048">
            <v>0</v>
          </cell>
          <cell r="DR1048">
            <v>0</v>
          </cell>
          <cell r="DS1048">
            <v>0</v>
          </cell>
          <cell r="DT1048">
            <v>0</v>
          </cell>
          <cell r="DU1048">
            <v>0</v>
          </cell>
          <cell r="DV1048">
            <v>0</v>
          </cell>
          <cell r="DW1048">
            <v>0</v>
          </cell>
          <cell r="DX1048">
            <v>0</v>
          </cell>
          <cell r="DY1048">
            <v>0</v>
          </cell>
          <cell r="DZ1048">
            <v>0</v>
          </cell>
          <cell r="EA1048">
            <v>0</v>
          </cell>
          <cell r="EB1048">
            <v>0</v>
          </cell>
          <cell r="EC1048">
            <v>0</v>
          </cell>
          <cell r="ED1048">
            <v>0</v>
          </cell>
        </row>
        <row r="1049"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P1049">
            <v>0</v>
          </cell>
          <cell r="AQ1049">
            <v>0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</v>
          </cell>
          <cell r="AW1049">
            <v>0</v>
          </cell>
          <cell r="AX1049">
            <v>0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0</v>
          </cell>
          <cell r="BD1049">
            <v>0</v>
          </cell>
          <cell r="BE1049">
            <v>0</v>
          </cell>
          <cell r="BF1049">
            <v>0</v>
          </cell>
          <cell r="BG1049">
            <v>0</v>
          </cell>
          <cell r="BH1049">
            <v>0</v>
          </cell>
          <cell r="BI1049">
            <v>0</v>
          </cell>
          <cell r="BJ1049">
            <v>0</v>
          </cell>
          <cell r="BK1049">
            <v>0</v>
          </cell>
          <cell r="BL1049">
            <v>0</v>
          </cell>
          <cell r="BM1049">
            <v>0</v>
          </cell>
          <cell r="BN1049">
            <v>0</v>
          </cell>
          <cell r="BO1049">
            <v>0</v>
          </cell>
          <cell r="BP1049">
            <v>0</v>
          </cell>
          <cell r="BQ1049">
            <v>0</v>
          </cell>
          <cell r="BR1049">
            <v>0</v>
          </cell>
          <cell r="BS1049">
            <v>0</v>
          </cell>
          <cell r="BT1049">
            <v>0</v>
          </cell>
          <cell r="BU1049">
            <v>0</v>
          </cell>
          <cell r="BV1049">
            <v>0</v>
          </cell>
          <cell r="BW1049">
            <v>0</v>
          </cell>
          <cell r="BX1049">
            <v>0</v>
          </cell>
          <cell r="BY1049">
            <v>0</v>
          </cell>
          <cell r="BZ1049">
            <v>0</v>
          </cell>
          <cell r="CA1049">
            <v>0</v>
          </cell>
          <cell r="CB1049">
            <v>0</v>
          </cell>
          <cell r="CC1049">
            <v>0</v>
          </cell>
          <cell r="CD1049">
            <v>0</v>
          </cell>
          <cell r="CE1049">
            <v>0</v>
          </cell>
          <cell r="CF1049">
            <v>0</v>
          </cell>
          <cell r="CG1049">
            <v>0</v>
          </cell>
          <cell r="CH1049">
            <v>0</v>
          </cell>
          <cell r="CI1049">
            <v>0</v>
          </cell>
          <cell r="CJ1049">
            <v>0</v>
          </cell>
          <cell r="CK1049">
            <v>0</v>
          </cell>
          <cell r="CL1049">
            <v>0</v>
          </cell>
          <cell r="CM1049">
            <v>0</v>
          </cell>
          <cell r="CN1049">
            <v>0</v>
          </cell>
          <cell r="CO1049">
            <v>0</v>
          </cell>
          <cell r="CP1049">
            <v>0</v>
          </cell>
          <cell r="CQ1049">
            <v>0</v>
          </cell>
          <cell r="CR1049">
            <v>0</v>
          </cell>
          <cell r="CS1049">
            <v>0</v>
          </cell>
          <cell r="CT1049">
            <v>0</v>
          </cell>
          <cell r="CU1049">
            <v>0</v>
          </cell>
          <cell r="CV1049">
            <v>0</v>
          </cell>
          <cell r="CW1049">
            <v>0</v>
          </cell>
          <cell r="CX1049">
            <v>0</v>
          </cell>
          <cell r="CY1049">
            <v>0</v>
          </cell>
          <cell r="CZ1049">
            <v>0</v>
          </cell>
          <cell r="DA1049">
            <v>0</v>
          </cell>
          <cell r="DB1049">
            <v>0</v>
          </cell>
          <cell r="DC1049">
            <v>0</v>
          </cell>
          <cell r="DD1049">
            <v>0</v>
          </cell>
          <cell r="DE1049">
            <v>0</v>
          </cell>
          <cell r="DF1049">
            <v>0</v>
          </cell>
          <cell r="DG1049">
            <v>0</v>
          </cell>
          <cell r="DH1049">
            <v>0</v>
          </cell>
          <cell r="DI1049">
            <v>0</v>
          </cell>
          <cell r="DJ1049">
            <v>0</v>
          </cell>
          <cell r="DK1049">
            <v>0</v>
          </cell>
          <cell r="DL1049">
            <v>0</v>
          </cell>
          <cell r="DM1049">
            <v>0</v>
          </cell>
          <cell r="DN1049">
            <v>0</v>
          </cell>
          <cell r="DO1049">
            <v>0</v>
          </cell>
          <cell r="DP1049">
            <v>0</v>
          </cell>
          <cell r="DQ1049">
            <v>0</v>
          </cell>
          <cell r="DR1049">
            <v>0</v>
          </cell>
          <cell r="DS1049">
            <v>0</v>
          </cell>
          <cell r="DT1049">
            <v>0</v>
          </cell>
          <cell r="DU1049">
            <v>0</v>
          </cell>
          <cell r="DV1049">
            <v>0</v>
          </cell>
          <cell r="DW1049">
            <v>0</v>
          </cell>
          <cell r="DX1049">
            <v>0</v>
          </cell>
          <cell r="DY1049">
            <v>0</v>
          </cell>
          <cell r="DZ1049">
            <v>0</v>
          </cell>
          <cell r="EA1049">
            <v>0</v>
          </cell>
          <cell r="EB1049">
            <v>0</v>
          </cell>
          <cell r="EC1049">
            <v>0</v>
          </cell>
          <cell r="ED1049">
            <v>0</v>
          </cell>
        </row>
        <row r="1050"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0</v>
          </cell>
          <cell r="AX1050">
            <v>0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0</v>
          </cell>
          <cell r="BD1050">
            <v>0</v>
          </cell>
          <cell r="BE1050">
            <v>0</v>
          </cell>
          <cell r="BF1050">
            <v>0</v>
          </cell>
          <cell r="BG1050">
            <v>0</v>
          </cell>
          <cell r="BH1050">
            <v>0</v>
          </cell>
          <cell r="BI1050">
            <v>0</v>
          </cell>
          <cell r="BJ1050">
            <v>0</v>
          </cell>
          <cell r="BK1050">
            <v>0</v>
          </cell>
          <cell r="BL1050">
            <v>0</v>
          </cell>
          <cell r="BM1050">
            <v>0</v>
          </cell>
          <cell r="BN1050">
            <v>0</v>
          </cell>
          <cell r="BO1050">
            <v>0</v>
          </cell>
          <cell r="BP1050">
            <v>0</v>
          </cell>
          <cell r="BQ1050">
            <v>0</v>
          </cell>
          <cell r="BR1050">
            <v>0</v>
          </cell>
          <cell r="BS1050">
            <v>0</v>
          </cell>
          <cell r="BT1050">
            <v>0</v>
          </cell>
          <cell r="BU1050">
            <v>0</v>
          </cell>
          <cell r="BV1050">
            <v>0</v>
          </cell>
          <cell r="BW1050">
            <v>0</v>
          </cell>
          <cell r="BX1050">
            <v>0</v>
          </cell>
          <cell r="BY1050">
            <v>0</v>
          </cell>
          <cell r="BZ1050">
            <v>0</v>
          </cell>
          <cell r="CA1050">
            <v>0</v>
          </cell>
          <cell r="CB1050">
            <v>0</v>
          </cell>
          <cell r="CC1050">
            <v>0</v>
          </cell>
          <cell r="CD1050">
            <v>0</v>
          </cell>
          <cell r="CE1050">
            <v>0</v>
          </cell>
          <cell r="CF1050">
            <v>0</v>
          </cell>
          <cell r="CG1050">
            <v>0</v>
          </cell>
          <cell r="CH1050">
            <v>0</v>
          </cell>
          <cell r="CI1050">
            <v>0</v>
          </cell>
          <cell r="CJ1050">
            <v>0</v>
          </cell>
          <cell r="CK1050">
            <v>0</v>
          </cell>
          <cell r="CL1050">
            <v>0</v>
          </cell>
          <cell r="CM1050">
            <v>0</v>
          </cell>
          <cell r="CN1050">
            <v>0</v>
          </cell>
          <cell r="CO1050">
            <v>0</v>
          </cell>
          <cell r="CP1050">
            <v>0</v>
          </cell>
          <cell r="CQ1050">
            <v>0</v>
          </cell>
          <cell r="CR1050">
            <v>0</v>
          </cell>
          <cell r="CS1050">
            <v>0</v>
          </cell>
          <cell r="CT1050">
            <v>0</v>
          </cell>
          <cell r="CU1050">
            <v>0</v>
          </cell>
          <cell r="CV1050">
            <v>0</v>
          </cell>
          <cell r="CW1050">
            <v>0</v>
          </cell>
          <cell r="CX1050">
            <v>0</v>
          </cell>
          <cell r="CY1050">
            <v>0</v>
          </cell>
          <cell r="CZ1050">
            <v>0</v>
          </cell>
          <cell r="DA1050">
            <v>0</v>
          </cell>
          <cell r="DB1050">
            <v>0</v>
          </cell>
          <cell r="DC1050">
            <v>0</v>
          </cell>
          <cell r="DD1050">
            <v>0</v>
          </cell>
          <cell r="DE1050">
            <v>0</v>
          </cell>
          <cell r="DF1050">
            <v>0</v>
          </cell>
          <cell r="DG1050">
            <v>0</v>
          </cell>
          <cell r="DH1050">
            <v>0</v>
          </cell>
          <cell r="DI1050">
            <v>0</v>
          </cell>
          <cell r="DJ1050">
            <v>0</v>
          </cell>
          <cell r="DK1050">
            <v>0</v>
          </cell>
          <cell r="DL1050">
            <v>0</v>
          </cell>
          <cell r="DM1050">
            <v>0</v>
          </cell>
          <cell r="DN1050">
            <v>0</v>
          </cell>
          <cell r="DO1050">
            <v>0</v>
          </cell>
          <cell r="DP1050">
            <v>0</v>
          </cell>
          <cell r="DQ1050">
            <v>0</v>
          </cell>
          <cell r="DR1050">
            <v>0</v>
          </cell>
          <cell r="DS1050">
            <v>0</v>
          </cell>
          <cell r="DT1050">
            <v>0</v>
          </cell>
          <cell r="DU1050">
            <v>0</v>
          </cell>
          <cell r="DV1050">
            <v>0</v>
          </cell>
          <cell r="DW1050">
            <v>0</v>
          </cell>
          <cell r="DX1050">
            <v>0</v>
          </cell>
          <cell r="DY1050">
            <v>0</v>
          </cell>
          <cell r="DZ1050">
            <v>0</v>
          </cell>
          <cell r="EA1050">
            <v>0</v>
          </cell>
          <cell r="EB1050">
            <v>0</v>
          </cell>
          <cell r="EC1050">
            <v>0</v>
          </cell>
          <cell r="ED1050">
            <v>0</v>
          </cell>
        </row>
        <row r="1051"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0</v>
          </cell>
          <cell r="AX1051">
            <v>0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0</v>
          </cell>
          <cell r="BD1051">
            <v>0</v>
          </cell>
          <cell r="BE1051">
            <v>0</v>
          </cell>
          <cell r="BF1051">
            <v>0</v>
          </cell>
          <cell r="BG1051">
            <v>0</v>
          </cell>
          <cell r="BH1051">
            <v>0</v>
          </cell>
          <cell r="BI1051">
            <v>0</v>
          </cell>
          <cell r="BJ1051">
            <v>0</v>
          </cell>
          <cell r="BK1051">
            <v>0</v>
          </cell>
          <cell r="BL1051">
            <v>0</v>
          </cell>
          <cell r="BM1051">
            <v>0</v>
          </cell>
          <cell r="BN1051">
            <v>0</v>
          </cell>
          <cell r="BO1051">
            <v>0</v>
          </cell>
          <cell r="BP1051">
            <v>0</v>
          </cell>
          <cell r="BQ1051">
            <v>0</v>
          </cell>
          <cell r="BR1051">
            <v>0</v>
          </cell>
          <cell r="BS1051">
            <v>0</v>
          </cell>
          <cell r="BT1051">
            <v>0</v>
          </cell>
          <cell r="BU1051">
            <v>0</v>
          </cell>
          <cell r="BV1051">
            <v>0</v>
          </cell>
          <cell r="BW1051">
            <v>0</v>
          </cell>
          <cell r="BX1051">
            <v>0</v>
          </cell>
          <cell r="BY1051">
            <v>0</v>
          </cell>
          <cell r="BZ1051">
            <v>0</v>
          </cell>
          <cell r="CA1051">
            <v>0</v>
          </cell>
          <cell r="CB1051">
            <v>0</v>
          </cell>
          <cell r="CC1051">
            <v>0</v>
          </cell>
          <cell r="CD1051">
            <v>0</v>
          </cell>
          <cell r="CE1051">
            <v>0</v>
          </cell>
          <cell r="CF1051">
            <v>0</v>
          </cell>
          <cell r="CG1051">
            <v>0</v>
          </cell>
          <cell r="CH1051">
            <v>0</v>
          </cell>
          <cell r="CI1051">
            <v>0</v>
          </cell>
          <cell r="CJ1051">
            <v>0</v>
          </cell>
          <cell r="CK1051">
            <v>0</v>
          </cell>
          <cell r="CL1051">
            <v>0</v>
          </cell>
          <cell r="CM1051">
            <v>0</v>
          </cell>
          <cell r="CN1051">
            <v>0</v>
          </cell>
          <cell r="CO1051">
            <v>0</v>
          </cell>
          <cell r="CP1051">
            <v>0</v>
          </cell>
          <cell r="CQ1051">
            <v>0</v>
          </cell>
          <cell r="CR1051">
            <v>0</v>
          </cell>
          <cell r="CS1051">
            <v>0</v>
          </cell>
          <cell r="CT1051">
            <v>0</v>
          </cell>
          <cell r="CU1051">
            <v>0</v>
          </cell>
          <cell r="CV1051">
            <v>0</v>
          </cell>
          <cell r="CW1051">
            <v>0</v>
          </cell>
          <cell r="CX1051">
            <v>0</v>
          </cell>
          <cell r="CY1051">
            <v>0</v>
          </cell>
          <cell r="CZ1051">
            <v>0</v>
          </cell>
          <cell r="DA1051">
            <v>0</v>
          </cell>
          <cell r="DB1051">
            <v>0</v>
          </cell>
          <cell r="DC1051">
            <v>0</v>
          </cell>
          <cell r="DD1051">
            <v>0</v>
          </cell>
          <cell r="DE1051">
            <v>0</v>
          </cell>
          <cell r="DF1051">
            <v>0</v>
          </cell>
          <cell r="DG1051">
            <v>0</v>
          </cell>
          <cell r="DH1051">
            <v>0</v>
          </cell>
          <cell r="DI1051">
            <v>0</v>
          </cell>
          <cell r="DJ1051">
            <v>0</v>
          </cell>
          <cell r="DK1051">
            <v>0</v>
          </cell>
          <cell r="DL1051">
            <v>0</v>
          </cell>
          <cell r="DM1051">
            <v>0</v>
          </cell>
          <cell r="DN1051">
            <v>0</v>
          </cell>
          <cell r="DO1051">
            <v>0</v>
          </cell>
          <cell r="DP1051">
            <v>0</v>
          </cell>
          <cell r="DQ1051">
            <v>0</v>
          </cell>
          <cell r="DR1051">
            <v>0</v>
          </cell>
          <cell r="DS1051">
            <v>0</v>
          </cell>
          <cell r="DT1051">
            <v>0</v>
          </cell>
          <cell r="DU1051">
            <v>0</v>
          </cell>
          <cell r="DV1051">
            <v>0</v>
          </cell>
          <cell r="DW1051">
            <v>0</v>
          </cell>
          <cell r="DX1051">
            <v>0</v>
          </cell>
          <cell r="DY1051">
            <v>0</v>
          </cell>
          <cell r="DZ1051">
            <v>0</v>
          </cell>
          <cell r="EA1051">
            <v>0</v>
          </cell>
          <cell r="EB1051">
            <v>0</v>
          </cell>
          <cell r="EC1051">
            <v>0</v>
          </cell>
          <cell r="ED1051">
            <v>0</v>
          </cell>
        </row>
        <row r="1052"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0</v>
          </cell>
          <cell r="AX1052">
            <v>0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0</v>
          </cell>
          <cell r="BD1052">
            <v>0</v>
          </cell>
          <cell r="BE1052">
            <v>0</v>
          </cell>
          <cell r="BF1052">
            <v>0</v>
          </cell>
          <cell r="BG1052">
            <v>0</v>
          </cell>
          <cell r="BH1052">
            <v>0</v>
          </cell>
          <cell r="BI1052">
            <v>0</v>
          </cell>
          <cell r="BJ1052">
            <v>0</v>
          </cell>
          <cell r="BK1052">
            <v>0</v>
          </cell>
          <cell r="BL1052">
            <v>0</v>
          </cell>
          <cell r="BM1052">
            <v>0</v>
          </cell>
          <cell r="BN1052">
            <v>0</v>
          </cell>
          <cell r="BO1052">
            <v>0</v>
          </cell>
          <cell r="BP1052">
            <v>0</v>
          </cell>
          <cell r="BQ1052">
            <v>0</v>
          </cell>
          <cell r="BR1052">
            <v>0</v>
          </cell>
          <cell r="BS1052">
            <v>0</v>
          </cell>
          <cell r="BT1052">
            <v>0</v>
          </cell>
          <cell r="BU1052">
            <v>0</v>
          </cell>
          <cell r="BV1052">
            <v>0</v>
          </cell>
          <cell r="BW1052">
            <v>0</v>
          </cell>
          <cell r="BX1052">
            <v>0</v>
          </cell>
          <cell r="BY1052">
            <v>0</v>
          </cell>
          <cell r="BZ1052">
            <v>0</v>
          </cell>
          <cell r="CA1052">
            <v>0</v>
          </cell>
          <cell r="CB1052">
            <v>0</v>
          </cell>
          <cell r="CC1052">
            <v>0</v>
          </cell>
          <cell r="CD1052">
            <v>0</v>
          </cell>
          <cell r="CE1052">
            <v>0</v>
          </cell>
          <cell r="CF1052">
            <v>0</v>
          </cell>
          <cell r="CG1052">
            <v>0</v>
          </cell>
          <cell r="CH1052">
            <v>0</v>
          </cell>
          <cell r="CI1052">
            <v>0</v>
          </cell>
          <cell r="CJ1052">
            <v>0</v>
          </cell>
          <cell r="CK1052">
            <v>0</v>
          </cell>
          <cell r="CL1052">
            <v>0</v>
          </cell>
          <cell r="CM1052">
            <v>0</v>
          </cell>
          <cell r="CN1052">
            <v>0</v>
          </cell>
          <cell r="CO1052">
            <v>0</v>
          </cell>
          <cell r="CP1052">
            <v>0</v>
          </cell>
          <cell r="CQ1052">
            <v>0</v>
          </cell>
          <cell r="CR1052">
            <v>0</v>
          </cell>
          <cell r="CS1052">
            <v>0</v>
          </cell>
          <cell r="CT1052">
            <v>0</v>
          </cell>
          <cell r="CU1052">
            <v>0</v>
          </cell>
          <cell r="CV1052">
            <v>0</v>
          </cell>
          <cell r="CW1052">
            <v>0</v>
          </cell>
          <cell r="CX1052">
            <v>0</v>
          </cell>
          <cell r="CY1052">
            <v>0</v>
          </cell>
          <cell r="CZ1052">
            <v>0</v>
          </cell>
          <cell r="DA1052">
            <v>0</v>
          </cell>
          <cell r="DB1052">
            <v>0</v>
          </cell>
          <cell r="DC1052">
            <v>0</v>
          </cell>
          <cell r="DD1052">
            <v>0</v>
          </cell>
          <cell r="DE1052">
            <v>0</v>
          </cell>
          <cell r="DF1052">
            <v>0</v>
          </cell>
          <cell r="DG1052">
            <v>0</v>
          </cell>
          <cell r="DH1052">
            <v>0</v>
          </cell>
          <cell r="DI1052">
            <v>0</v>
          </cell>
          <cell r="DJ1052">
            <v>0</v>
          </cell>
          <cell r="DK1052">
            <v>0</v>
          </cell>
          <cell r="DL1052">
            <v>0</v>
          </cell>
          <cell r="DM1052">
            <v>0</v>
          </cell>
          <cell r="DN1052">
            <v>0</v>
          </cell>
          <cell r="DO1052">
            <v>0</v>
          </cell>
          <cell r="DP1052">
            <v>0</v>
          </cell>
          <cell r="DQ1052">
            <v>0</v>
          </cell>
          <cell r="DR1052">
            <v>0</v>
          </cell>
          <cell r="DS1052">
            <v>0</v>
          </cell>
          <cell r="DT1052">
            <v>0</v>
          </cell>
          <cell r="DU1052">
            <v>0</v>
          </cell>
          <cell r="DV1052">
            <v>0</v>
          </cell>
          <cell r="DW1052">
            <v>0</v>
          </cell>
          <cell r="DX1052">
            <v>0</v>
          </cell>
          <cell r="DY1052">
            <v>0</v>
          </cell>
          <cell r="DZ1052">
            <v>0</v>
          </cell>
          <cell r="EA1052">
            <v>0</v>
          </cell>
          <cell r="EB1052">
            <v>0</v>
          </cell>
          <cell r="EC1052">
            <v>0</v>
          </cell>
          <cell r="ED1052">
            <v>0</v>
          </cell>
        </row>
        <row r="1053"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0</v>
          </cell>
          <cell r="AX1053">
            <v>0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0</v>
          </cell>
          <cell r="BD1053">
            <v>0</v>
          </cell>
          <cell r="BE1053">
            <v>0</v>
          </cell>
          <cell r="BF1053">
            <v>0</v>
          </cell>
          <cell r="BG1053">
            <v>0</v>
          </cell>
          <cell r="BH1053">
            <v>0</v>
          </cell>
          <cell r="BI1053">
            <v>0</v>
          </cell>
          <cell r="BJ1053">
            <v>0</v>
          </cell>
          <cell r="BK1053">
            <v>0</v>
          </cell>
          <cell r="BL1053">
            <v>0</v>
          </cell>
          <cell r="BM1053">
            <v>0</v>
          </cell>
          <cell r="BN1053">
            <v>0</v>
          </cell>
          <cell r="BO1053">
            <v>0</v>
          </cell>
          <cell r="BP1053">
            <v>0</v>
          </cell>
          <cell r="BQ1053">
            <v>0</v>
          </cell>
          <cell r="BR1053">
            <v>0</v>
          </cell>
          <cell r="BS1053">
            <v>0</v>
          </cell>
          <cell r="BT1053">
            <v>0</v>
          </cell>
          <cell r="BU1053">
            <v>0</v>
          </cell>
          <cell r="BV1053">
            <v>0</v>
          </cell>
          <cell r="BW1053">
            <v>0</v>
          </cell>
          <cell r="BX1053">
            <v>0</v>
          </cell>
          <cell r="BY1053">
            <v>0</v>
          </cell>
          <cell r="BZ1053">
            <v>0</v>
          </cell>
          <cell r="CA1053">
            <v>0</v>
          </cell>
          <cell r="CB1053">
            <v>0</v>
          </cell>
          <cell r="CC1053">
            <v>0</v>
          </cell>
          <cell r="CD1053">
            <v>0</v>
          </cell>
          <cell r="CE1053">
            <v>0</v>
          </cell>
          <cell r="CF1053">
            <v>0</v>
          </cell>
          <cell r="CG1053">
            <v>0</v>
          </cell>
          <cell r="CH1053">
            <v>0</v>
          </cell>
          <cell r="CI1053">
            <v>0</v>
          </cell>
          <cell r="CJ1053">
            <v>0</v>
          </cell>
          <cell r="CK1053">
            <v>0</v>
          </cell>
          <cell r="CL1053">
            <v>0</v>
          </cell>
          <cell r="CM1053">
            <v>0</v>
          </cell>
          <cell r="CN1053">
            <v>0</v>
          </cell>
          <cell r="CO1053">
            <v>0</v>
          </cell>
          <cell r="CP1053">
            <v>0</v>
          </cell>
          <cell r="CQ1053">
            <v>0</v>
          </cell>
          <cell r="CR1053">
            <v>0</v>
          </cell>
          <cell r="CS1053">
            <v>0</v>
          </cell>
          <cell r="CT1053">
            <v>0</v>
          </cell>
          <cell r="CU1053">
            <v>0</v>
          </cell>
          <cell r="CV1053">
            <v>0</v>
          </cell>
          <cell r="CW1053">
            <v>0</v>
          </cell>
          <cell r="CX1053">
            <v>0</v>
          </cell>
          <cell r="CY1053">
            <v>0</v>
          </cell>
          <cell r="CZ1053">
            <v>0</v>
          </cell>
          <cell r="DA1053">
            <v>0</v>
          </cell>
          <cell r="DB1053">
            <v>0</v>
          </cell>
          <cell r="DC1053">
            <v>0</v>
          </cell>
          <cell r="DD1053">
            <v>0</v>
          </cell>
          <cell r="DE1053">
            <v>0</v>
          </cell>
          <cell r="DF1053">
            <v>0</v>
          </cell>
          <cell r="DG1053">
            <v>0</v>
          </cell>
          <cell r="DH1053">
            <v>0</v>
          </cell>
          <cell r="DI1053">
            <v>0</v>
          </cell>
          <cell r="DJ1053">
            <v>0</v>
          </cell>
          <cell r="DK1053">
            <v>0</v>
          </cell>
          <cell r="DL1053">
            <v>0</v>
          </cell>
          <cell r="DM1053">
            <v>0</v>
          </cell>
          <cell r="DN1053">
            <v>0</v>
          </cell>
          <cell r="DO1053">
            <v>0</v>
          </cell>
          <cell r="DP1053">
            <v>0</v>
          </cell>
          <cell r="DQ1053">
            <v>0</v>
          </cell>
          <cell r="DR1053">
            <v>0</v>
          </cell>
          <cell r="DS1053">
            <v>0</v>
          </cell>
          <cell r="DT1053">
            <v>0</v>
          </cell>
          <cell r="DU1053">
            <v>0</v>
          </cell>
          <cell r="DV1053">
            <v>0</v>
          </cell>
          <cell r="DW1053">
            <v>0</v>
          </cell>
          <cell r="DX1053">
            <v>0</v>
          </cell>
          <cell r="DY1053">
            <v>0</v>
          </cell>
          <cell r="DZ1053">
            <v>0</v>
          </cell>
          <cell r="EA1053">
            <v>0</v>
          </cell>
          <cell r="EB1053">
            <v>0</v>
          </cell>
          <cell r="EC1053">
            <v>0</v>
          </cell>
          <cell r="ED1053">
            <v>0</v>
          </cell>
        </row>
        <row r="1055"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0</v>
          </cell>
          <cell r="AX1055">
            <v>0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0</v>
          </cell>
          <cell r="BD1055">
            <v>0</v>
          </cell>
          <cell r="BE1055">
            <v>0</v>
          </cell>
          <cell r="BF1055">
            <v>0</v>
          </cell>
          <cell r="BG1055">
            <v>0</v>
          </cell>
          <cell r="BH1055">
            <v>0</v>
          </cell>
          <cell r="BI1055">
            <v>0</v>
          </cell>
          <cell r="BJ1055">
            <v>0</v>
          </cell>
          <cell r="BK1055">
            <v>0</v>
          </cell>
          <cell r="BL1055">
            <v>0</v>
          </cell>
          <cell r="BM1055">
            <v>0</v>
          </cell>
          <cell r="BN1055">
            <v>0</v>
          </cell>
          <cell r="BO1055">
            <v>0</v>
          </cell>
          <cell r="BP1055">
            <v>0</v>
          </cell>
          <cell r="BQ1055">
            <v>0</v>
          </cell>
          <cell r="BR1055">
            <v>0</v>
          </cell>
          <cell r="BS1055">
            <v>0</v>
          </cell>
          <cell r="BT1055">
            <v>0</v>
          </cell>
          <cell r="BU1055">
            <v>0</v>
          </cell>
          <cell r="BV1055">
            <v>0</v>
          </cell>
          <cell r="BW1055">
            <v>0</v>
          </cell>
          <cell r="BX1055">
            <v>0</v>
          </cell>
          <cell r="BY1055">
            <v>0</v>
          </cell>
          <cell r="BZ1055">
            <v>0</v>
          </cell>
          <cell r="CA1055">
            <v>0</v>
          </cell>
          <cell r="CB1055">
            <v>0</v>
          </cell>
          <cell r="CC1055">
            <v>0</v>
          </cell>
          <cell r="CD1055">
            <v>0</v>
          </cell>
          <cell r="CE1055">
            <v>0</v>
          </cell>
          <cell r="CF1055">
            <v>0</v>
          </cell>
          <cell r="CG1055">
            <v>0</v>
          </cell>
          <cell r="CH1055">
            <v>0</v>
          </cell>
          <cell r="CI1055">
            <v>0</v>
          </cell>
          <cell r="CJ1055">
            <v>0</v>
          </cell>
          <cell r="CK1055">
            <v>0</v>
          </cell>
          <cell r="CL1055">
            <v>0</v>
          </cell>
          <cell r="CM1055">
            <v>0</v>
          </cell>
          <cell r="CN1055">
            <v>0</v>
          </cell>
          <cell r="CO1055">
            <v>0</v>
          </cell>
          <cell r="CP1055">
            <v>0</v>
          </cell>
          <cell r="CQ1055">
            <v>0</v>
          </cell>
          <cell r="CR1055">
            <v>0</v>
          </cell>
          <cell r="CS1055">
            <v>0</v>
          </cell>
          <cell r="CT1055">
            <v>0</v>
          </cell>
          <cell r="CU1055">
            <v>0</v>
          </cell>
          <cell r="CV1055">
            <v>0</v>
          </cell>
          <cell r="CW1055">
            <v>0</v>
          </cell>
          <cell r="CX1055">
            <v>0</v>
          </cell>
          <cell r="CY1055">
            <v>0</v>
          </cell>
          <cell r="CZ1055">
            <v>0</v>
          </cell>
          <cell r="DA1055">
            <v>0</v>
          </cell>
          <cell r="DB1055">
            <v>0</v>
          </cell>
          <cell r="DC1055">
            <v>0</v>
          </cell>
          <cell r="DD1055">
            <v>0</v>
          </cell>
          <cell r="DE1055">
            <v>0</v>
          </cell>
          <cell r="DF1055">
            <v>0</v>
          </cell>
          <cell r="DG1055">
            <v>0</v>
          </cell>
          <cell r="DH1055">
            <v>0</v>
          </cell>
          <cell r="DI1055">
            <v>0</v>
          </cell>
          <cell r="DJ1055">
            <v>0</v>
          </cell>
          <cell r="DK1055">
            <v>0</v>
          </cell>
          <cell r="DL1055">
            <v>0</v>
          </cell>
          <cell r="DM1055">
            <v>0</v>
          </cell>
          <cell r="DN1055">
            <v>0</v>
          </cell>
          <cell r="DO1055">
            <v>0</v>
          </cell>
          <cell r="DP1055">
            <v>0</v>
          </cell>
          <cell r="DQ1055">
            <v>0</v>
          </cell>
          <cell r="DR1055">
            <v>0</v>
          </cell>
          <cell r="DS1055">
            <v>0</v>
          </cell>
          <cell r="DT1055">
            <v>0</v>
          </cell>
          <cell r="DU1055">
            <v>0</v>
          </cell>
          <cell r="DV1055">
            <v>0</v>
          </cell>
          <cell r="DW1055">
            <v>0</v>
          </cell>
          <cell r="DX1055">
            <v>0</v>
          </cell>
          <cell r="DY1055">
            <v>0</v>
          </cell>
          <cell r="DZ1055">
            <v>0</v>
          </cell>
          <cell r="EA1055">
            <v>0</v>
          </cell>
          <cell r="EB1055">
            <v>0</v>
          </cell>
          <cell r="EC1055">
            <v>0</v>
          </cell>
          <cell r="ED1055">
            <v>0</v>
          </cell>
        </row>
        <row r="1056"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0</v>
          </cell>
          <cell r="AX1056">
            <v>0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0</v>
          </cell>
          <cell r="BD1056">
            <v>0</v>
          </cell>
          <cell r="BE1056">
            <v>0</v>
          </cell>
          <cell r="BF1056">
            <v>0</v>
          </cell>
          <cell r="BG1056">
            <v>0</v>
          </cell>
          <cell r="BH1056">
            <v>0</v>
          </cell>
          <cell r="BI1056">
            <v>0</v>
          </cell>
          <cell r="BJ1056">
            <v>0</v>
          </cell>
          <cell r="BK1056">
            <v>0</v>
          </cell>
          <cell r="BL1056">
            <v>0</v>
          </cell>
          <cell r="BM1056">
            <v>0</v>
          </cell>
          <cell r="BN1056">
            <v>0</v>
          </cell>
          <cell r="BO1056">
            <v>0</v>
          </cell>
          <cell r="BP1056">
            <v>0</v>
          </cell>
          <cell r="BQ1056">
            <v>0</v>
          </cell>
          <cell r="BR1056">
            <v>0</v>
          </cell>
          <cell r="BS1056">
            <v>0</v>
          </cell>
          <cell r="BT1056">
            <v>0</v>
          </cell>
          <cell r="BU1056">
            <v>0</v>
          </cell>
          <cell r="BV1056">
            <v>0</v>
          </cell>
          <cell r="BW1056">
            <v>0</v>
          </cell>
          <cell r="BX1056">
            <v>0</v>
          </cell>
          <cell r="BY1056">
            <v>0</v>
          </cell>
          <cell r="BZ1056">
            <v>0</v>
          </cell>
          <cell r="CA1056">
            <v>0</v>
          </cell>
          <cell r="CB1056">
            <v>0</v>
          </cell>
          <cell r="CC1056">
            <v>0</v>
          </cell>
          <cell r="CD1056">
            <v>0</v>
          </cell>
          <cell r="CE1056">
            <v>0</v>
          </cell>
          <cell r="CF1056">
            <v>0</v>
          </cell>
          <cell r="CG1056">
            <v>0</v>
          </cell>
          <cell r="CH1056">
            <v>0</v>
          </cell>
          <cell r="CI1056">
            <v>0</v>
          </cell>
          <cell r="CJ1056">
            <v>0</v>
          </cell>
          <cell r="CK1056">
            <v>0</v>
          </cell>
          <cell r="CL1056">
            <v>0</v>
          </cell>
          <cell r="CM1056">
            <v>0</v>
          </cell>
          <cell r="CN1056">
            <v>0</v>
          </cell>
          <cell r="CO1056">
            <v>0</v>
          </cell>
          <cell r="CP1056">
            <v>0</v>
          </cell>
          <cell r="CQ1056">
            <v>0</v>
          </cell>
          <cell r="CR1056">
            <v>0</v>
          </cell>
          <cell r="CS1056">
            <v>0</v>
          </cell>
          <cell r="CT1056">
            <v>0</v>
          </cell>
          <cell r="CU1056">
            <v>0</v>
          </cell>
          <cell r="CV1056">
            <v>0</v>
          </cell>
          <cell r="CW1056">
            <v>0</v>
          </cell>
          <cell r="CX1056">
            <v>0</v>
          </cell>
          <cell r="CY1056">
            <v>0</v>
          </cell>
          <cell r="CZ1056">
            <v>0</v>
          </cell>
          <cell r="DA1056">
            <v>0</v>
          </cell>
          <cell r="DB1056">
            <v>0</v>
          </cell>
          <cell r="DC1056">
            <v>0</v>
          </cell>
          <cell r="DD1056">
            <v>0</v>
          </cell>
          <cell r="DE1056">
            <v>0</v>
          </cell>
          <cell r="DF1056">
            <v>0</v>
          </cell>
          <cell r="DG1056">
            <v>0</v>
          </cell>
          <cell r="DH1056">
            <v>0</v>
          </cell>
          <cell r="DI1056">
            <v>0</v>
          </cell>
          <cell r="DJ1056">
            <v>0</v>
          </cell>
          <cell r="DK1056">
            <v>0</v>
          </cell>
          <cell r="DL1056">
            <v>0</v>
          </cell>
          <cell r="DM1056">
            <v>0</v>
          </cell>
          <cell r="DN1056">
            <v>0</v>
          </cell>
          <cell r="DO1056">
            <v>0</v>
          </cell>
          <cell r="DP1056">
            <v>0</v>
          </cell>
          <cell r="DQ1056">
            <v>0</v>
          </cell>
          <cell r="DR1056">
            <v>0</v>
          </cell>
          <cell r="DS1056">
            <v>0</v>
          </cell>
          <cell r="DT1056">
            <v>0</v>
          </cell>
          <cell r="DU1056">
            <v>0</v>
          </cell>
          <cell r="DV1056">
            <v>0</v>
          </cell>
          <cell r="DW1056">
            <v>0</v>
          </cell>
          <cell r="DX1056">
            <v>0</v>
          </cell>
          <cell r="DY1056">
            <v>0</v>
          </cell>
          <cell r="DZ1056">
            <v>0</v>
          </cell>
          <cell r="EA1056">
            <v>0</v>
          </cell>
          <cell r="EB1056">
            <v>0</v>
          </cell>
          <cell r="EC1056">
            <v>0</v>
          </cell>
          <cell r="ED1056">
            <v>0</v>
          </cell>
        </row>
        <row r="1057"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O1057">
            <v>0</v>
          </cell>
          <cell r="AP1057">
            <v>0</v>
          </cell>
          <cell r="AQ1057">
            <v>0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0</v>
          </cell>
          <cell r="AW1057">
            <v>0</v>
          </cell>
          <cell r="AX1057">
            <v>0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0</v>
          </cell>
          <cell r="BD1057">
            <v>0</v>
          </cell>
          <cell r="BE1057">
            <v>0</v>
          </cell>
          <cell r="BF1057">
            <v>0</v>
          </cell>
          <cell r="BG1057">
            <v>0</v>
          </cell>
          <cell r="BH1057">
            <v>0</v>
          </cell>
          <cell r="BI1057">
            <v>0</v>
          </cell>
          <cell r="BJ1057">
            <v>0</v>
          </cell>
          <cell r="BK1057">
            <v>0</v>
          </cell>
          <cell r="BL1057">
            <v>0</v>
          </cell>
          <cell r="BM1057">
            <v>0</v>
          </cell>
          <cell r="BN1057">
            <v>0</v>
          </cell>
          <cell r="BO1057">
            <v>0</v>
          </cell>
          <cell r="BP1057">
            <v>0</v>
          </cell>
          <cell r="BQ1057">
            <v>0</v>
          </cell>
          <cell r="BR1057">
            <v>0</v>
          </cell>
          <cell r="BS1057">
            <v>0</v>
          </cell>
          <cell r="BT1057">
            <v>0</v>
          </cell>
          <cell r="BU1057">
            <v>0</v>
          </cell>
          <cell r="BV1057">
            <v>0</v>
          </cell>
          <cell r="BW1057">
            <v>0</v>
          </cell>
          <cell r="BX1057">
            <v>0</v>
          </cell>
          <cell r="BY1057">
            <v>0</v>
          </cell>
          <cell r="BZ1057">
            <v>0</v>
          </cell>
          <cell r="CA1057">
            <v>0</v>
          </cell>
          <cell r="CB1057">
            <v>0</v>
          </cell>
          <cell r="CC1057">
            <v>0</v>
          </cell>
          <cell r="CD1057">
            <v>0</v>
          </cell>
          <cell r="CE1057">
            <v>0</v>
          </cell>
          <cell r="CF1057">
            <v>0</v>
          </cell>
          <cell r="CG1057">
            <v>0</v>
          </cell>
          <cell r="CH1057">
            <v>0</v>
          </cell>
          <cell r="CI1057">
            <v>0</v>
          </cell>
          <cell r="CJ1057">
            <v>0</v>
          </cell>
          <cell r="CK1057">
            <v>0</v>
          </cell>
          <cell r="CL1057">
            <v>0</v>
          </cell>
          <cell r="CM1057">
            <v>0</v>
          </cell>
          <cell r="CN1057">
            <v>0</v>
          </cell>
          <cell r="CO1057">
            <v>0</v>
          </cell>
          <cell r="CP1057">
            <v>0</v>
          </cell>
          <cell r="CQ1057">
            <v>0</v>
          </cell>
          <cell r="CR1057">
            <v>0</v>
          </cell>
          <cell r="CS1057">
            <v>0</v>
          </cell>
          <cell r="CT1057">
            <v>0</v>
          </cell>
          <cell r="CU1057">
            <v>0</v>
          </cell>
          <cell r="CV1057">
            <v>0</v>
          </cell>
          <cell r="CW1057">
            <v>0</v>
          </cell>
          <cell r="CX1057">
            <v>0</v>
          </cell>
          <cell r="CY1057">
            <v>0</v>
          </cell>
          <cell r="CZ1057">
            <v>0</v>
          </cell>
          <cell r="DA1057">
            <v>0</v>
          </cell>
          <cell r="DB1057">
            <v>0</v>
          </cell>
          <cell r="DC1057">
            <v>0</v>
          </cell>
          <cell r="DD1057">
            <v>0</v>
          </cell>
          <cell r="DE1057">
            <v>0</v>
          </cell>
          <cell r="DF1057">
            <v>0</v>
          </cell>
          <cell r="DG1057">
            <v>0</v>
          </cell>
          <cell r="DH1057">
            <v>0</v>
          </cell>
          <cell r="DI1057">
            <v>0</v>
          </cell>
          <cell r="DJ1057">
            <v>0</v>
          </cell>
          <cell r="DK1057">
            <v>0</v>
          </cell>
          <cell r="DL1057">
            <v>0</v>
          </cell>
          <cell r="DM1057">
            <v>0</v>
          </cell>
          <cell r="DN1057">
            <v>0</v>
          </cell>
          <cell r="DO1057">
            <v>0</v>
          </cell>
          <cell r="DP1057">
            <v>0</v>
          </cell>
          <cell r="DQ1057">
            <v>0</v>
          </cell>
          <cell r="DR1057">
            <v>0</v>
          </cell>
          <cell r="DS1057">
            <v>0</v>
          </cell>
          <cell r="DT1057">
            <v>0</v>
          </cell>
          <cell r="DU1057">
            <v>0</v>
          </cell>
          <cell r="DV1057">
            <v>0</v>
          </cell>
          <cell r="DW1057">
            <v>0</v>
          </cell>
          <cell r="DX1057">
            <v>0</v>
          </cell>
          <cell r="DY1057">
            <v>0</v>
          </cell>
          <cell r="DZ1057">
            <v>0</v>
          </cell>
          <cell r="EA1057">
            <v>0</v>
          </cell>
          <cell r="EB1057">
            <v>0</v>
          </cell>
          <cell r="EC1057">
            <v>0</v>
          </cell>
          <cell r="ED1057">
            <v>0</v>
          </cell>
        </row>
        <row r="1058"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O1058">
            <v>0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T1058">
            <v>0</v>
          </cell>
          <cell r="AU1058">
            <v>0</v>
          </cell>
          <cell r="AV1058">
            <v>0</v>
          </cell>
          <cell r="AW1058">
            <v>0</v>
          </cell>
          <cell r="AX1058">
            <v>0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0</v>
          </cell>
          <cell r="BD1058">
            <v>0</v>
          </cell>
          <cell r="BE1058">
            <v>0</v>
          </cell>
          <cell r="BF1058">
            <v>0</v>
          </cell>
          <cell r="BG1058">
            <v>0</v>
          </cell>
          <cell r="BH1058">
            <v>0</v>
          </cell>
          <cell r="BI1058">
            <v>0</v>
          </cell>
          <cell r="BJ1058">
            <v>0</v>
          </cell>
          <cell r="BK1058">
            <v>0</v>
          </cell>
          <cell r="BL1058">
            <v>0</v>
          </cell>
          <cell r="BM1058">
            <v>0</v>
          </cell>
          <cell r="BN1058">
            <v>0</v>
          </cell>
          <cell r="BO1058">
            <v>0</v>
          </cell>
          <cell r="BP1058">
            <v>0</v>
          </cell>
          <cell r="BQ1058">
            <v>0</v>
          </cell>
          <cell r="BR1058">
            <v>0</v>
          </cell>
          <cell r="BS1058">
            <v>0</v>
          </cell>
          <cell r="BT1058">
            <v>0</v>
          </cell>
          <cell r="BU1058">
            <v>0</v>
          </cell>
          <cell r="BV1058">
            <v>0</v>
          </cell>
          <cell r="BW1058">
            <v>0</v>
          </cell>
          <cell r="BX1058">
            <v>0</v>
          </cell>
          <cell r="BY1058">
            <v>0</v>
          </cell>
          <cell r="BZ1058">
            <v>0</v>
          </cell>
          <cell r="CA1058">
            <v>0</v>
          </cell>
          <cell r="CB1058">
            <v>0</v>
          </cell>
          <cell r="CC1058">
            <v>0</v>
          </cell>
          <cell r="CD1058">
            <v>0</v>
          </cell>
          <cell r="CE1058">
            <v>0</v>
          </cell>
          <cell r="CF1058">
            <v>0</v>
          </cell>
          <cell r="CG1058">
            <v>0</v>
          </cell>
          <cell r="CH1058">
            <v>0</v>
          </cell>
          <cell r="CI1058">
            <v>0</v>
          </cell>
          <cell r="CJ1058">
            <v>0</v>
          </cell>
          <cell r="CK1058">
            <v>0</v>
          </cell>
          <cell r="CL1058">
            <v>0</v>
          </cell>
          <cell r="CM1058">
            <v>0</v>
          </cell>
          <cell r="CN1058">
            <v>0</v>
          </cell>
          <cell r="CO1058">
            <v>0</v>
          </cell>
          <cell r="CP1058">
            <v>0</v>
          </cell>
          <cell r="CQ1058">
            <v>0</v>
          </cell>
          <cell r="CR1058">
            <v>0</v>
          </cell>
          <cell r="CS1058">
            <v>0</v>
          </cell>
          <cell r="CT1058">
            <v>0</v>
          </cell>
          <cell r="CU1058">
            <v>0</v>
          </cell>
          <cell r="CV1058">
            <v>0</v>
          </cell>
          <cell r="CW1058">
            <v>0</v>
          </cell>
          <cell r="CX1058">
            <v>0</v>
          </cell>
          <cell r="CY1058">
            <v>0</v>
          </cell>
          <cell r="CZ1058">
            <v>0</v>
          </cell>
          <cell r="DA1058">
            <v>0</v>
          </cell>
          <cell r="DB1058">
            <v>0</v>
          </cell>
          <cell r="DC1058">
            <v>0</v>
          </cell>
          <cell r="DD1058">
            <v>0</v>
          </cell>
          <cell r="DE1058">
            <v>0</v>
          </cell>
          <cell r="DF1058">
            <v>0</v>
          </cell>
          <cell r="DG1058">
            <v>0</v>
          </cell>
          <cell r="DH1058">
            <v>0</v>
          </cell>
          <cell r="DI1058">
            <v>0</v>
          </cell>
          <cell r="DJ1058">
            <v>0</v>
          </cell>
          <cell r="DK1058">
            <v>0</v>
          </cell>
          <cell r="DL1058">
            <v>0</v>
          </cell>
          <cell r="DM1058">
            <v>0</v>
          </cell>
          <cell r="DN1058">
            <v>0</v>
          </cell>
          <cell r="DO1058">
            <v>0</v>
          </cell>
          <cell r="DP1058">
            <v>0</v>
          </cell>
          <cell r="DQ1058">
            <v>0</v>
          </cell>
          <cell r="DR1058">
            <v>0</v>
          </cell>
          <cell r="DS1058">
            <v>0</v>
          </cell>
          <cell r="DT1058">
            <v>0</v>
          </cell>
          <cell r="DU1058">
            <v>0</v>
          </cell>
          <cell r="DV1058">
            <v>0</v>
          </cell>
          <cell r="DW1058">
            <v>0</v>
          </cell>
          <cell r="DX1058">
            <v>0</v>
          </cell>
          <cell r="DY1058">
            <v>0</v>
          </cell>
          <cell r="DZ1058">
            <v>0</v>
          </cell>
          <cell r="EA1058">
            <v>0</v>
          </cell>
          <cell r="EB1058">
            <v>0</v>
          </cell>
          <cell r="EC1058">
            <v>0</v>
          </cell>
          <cell r="ED1058">
            <v>0</v>
          </cell>
        </row>
        <row r="1059"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O1059">
            <v>0</v>
          </cell>
          <cell r="AP1059">
            <v>0</v>
          </cell>
          <cell r="AQ1059">
            <v>0</v>
          </cell>
          <cell r="AR1059">
            <v>0</v>
          </cell>
          <cell r="AS1059">
            <v>0</v>
          </cell>
          <cell r="AT1059">
            <v>0</v>
          </cell>
          <cell r="AU1059">
            <v>0</v>
          </cell>
          <cell r="AV1059">
            <v>0</v>
          </cell>
          <cell r="AW1059">
            <v>0</v>
          </cell>
          <cell r="AX1059">
            <v>0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0</v>
          </cell>
          <cell r="BD1059">
            <v>0</v>
          </cell>
          <cell r="BE1059">
            <v>0</v>
          </cell>
          <cell r="BF1059">
            <v>0</v>
          </cell>
          <cell r="BG1059">
            <v>0</v>
          </cell>
          <cell r="BH1059">
            <v>0</v>
          </cell>
          <cell r="BI1059">
            <v>0</v>
          </cell>
          <cell r="BJ1059">
            <v>0</v>
          </cell>
          <cell r="BK1059">
            <v>0</v>
          </cell>
          <cell r="BL1059">
            <v>0</v>
          </cell>
          <cell r="BM1059">
            <v>0</v>
          </cell>
          <cell r="BN1059">
            <v>0</v>
          </cell>
          <cell r="BO1059">
            <v>0</v>
          </cell>
          <cell r="BP1059">
            <v>0</v>
          </cell>
          <cell r="BQ1059">
            <v>0</v>
          </cell>
          <cell r="BR1059">
            <v>0</v>
          </cell>
          <cell r="BS1059">
            <v>0</v>
          </cell>
          <cell r="BT1059">
            <v>0</v>
          </cell>
          <cell r="BU1059">
            <v>0</v>
          </cell>
          <cell r="BV1059">
            <v>0</v>
          </cell>
          <cell r="BW1059">
            <v>0</v>
          </cell>
          <cell r="BX1059">
            <v>0</v>
          </cell>
          <cell r="BY1059">
            <v>0</v>
          </cell>
          <cell r="BZ1059">
            <v>0</v>
          </cell>
          <cell r="CA1059">
            <v>0</v>
          </cell>
          <cell r="CB1059">
            <v>0</v>
          </cell>
          <cell r="CC1059">
            <v>0</v>
          </cell>
          <cell r="CD1059">
            <v>0</v>
          </cell>
          <cell r="CE1059">
            <v>0</v>
          </cell>
          <cell r="CF1059">
            <v>0</v>
          </cell>
          <cell r="CG1059">
            <v>0</v>
          </cell>
          <cell r="CH1059">
            <v>0</v>
          </cell>
          <cell r="CI1059">
            <v>0</v>
          </cell>
          <cell r="CJ1059">
            <v>0</v>
          </cell>
          <cell r="CK1059">
            <v>0</v>
          </cell>
          <cell r="CL1059">
            <v>0</v>
          </cell>
          <cell r="CM1059">
            <v>0</v>
          </cell>
          <cell r="CN1059">
            <v>0</v>
          </cell>
          <cell r="CO1059">
            <v>0</v>
          </cell>
          <cell r="CP1059">
            <v>0</v>
          </cell>
          <cell r="CQ1059">
            <v>0</v>
          </cell>
          <cell r="CR1059">
            <v>0</v>
          </cell>
          <cell r="CS1059">
            <v>0</v>
          </cell>
          <cell r="CT1059">
            <v>0</v>
          </cell>
          <cell r="CU1059">
            <v>0</v>
          </cell>
          <cell r="CV1059">
            <v>0</v>
          </cell>
          <cell r="CW1059">
            <v>0</v>
          </cell>
          <cell r="CX1059">
            <v>0</v>
          </cell>
          <cell r="CY1059">
            <v>0</v>
          </cell>
          <cell r="CZ1059">
            <v>0</v>
          </cell>
          <cell r="DA1059">
            <v>0</v>
          </cell>
          <cell r="DB1059">
            <v>0</v>
          </cell>
          <cell r="DC1059">
            <v>0</v>
          </cell>
          <cell r="DD1059">
            <v>0</v>
          </cell>
          <cell r="DE1059">
            <v>0</v>
          </cell>
          <cell r="DF1059">
            <v>0</v>
          </cell>
          <cell r="DG1059">
            <v>0</v>
          </cell>
          <cell r="DH1059">
            <v>0</v>
          </cell>
          <cell r="DI1059">
            <v>0</v>
          </cell>
          <cell r="DJ1059">
            <v>0</v>
          </cell>
          <cell r="DK1059">
            <v>0</v>
          </cell>
          <cell r="DL1059">
            <v>0</v>
          </cell>
          <cell r="DM1059">
            <v>0</v>
          </cell>
          <cell r="DN1059">
            <v>0</v>
          </cell>
          <cell r="DO1059">
            <v>0</v>
          </cell>
          <cell r="DP1059">
            <v>0</v>
          </cell>
          <cell r="DQ1059">
            <v>0</v>
          </cell>
          <cell r="DR1059">
            <v>0</v>
          </cell>
          <cell r="DS1059">
            <v>0</v>
          </cell>
          <cell r="DT1059">
            <v>0</v>
          </cell>
          <cell r="DU1059">
            <v>0</v>
          </cell>
          <cell r="DV1059">
            <v>0</v>
          </cell>
          <cell r="DW1059">
            <v>0</v>
          </cell>
          <cell r="DX1059">
            <v>0</v>
          </cell>
          <cell r="DY1059">
            <v>0</v>
          </cell>
          <cell r="DZ1059">
            <v>0</v>
          </cell>
          <cell r="EA1059">
            <v>0</v>
          </cell>
          <cell r="EB1059">
            <v>0</v>
          </cell>
          <cell r="EC1059">
            <v>0</v>
          </cell>
          <cell r="ED1059">
            <v>0</v>
          </cell>
        </row>
        <row r="1060"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O1060">
            <v>0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T1060">
            <v>0</v>
          </cell>
          <cell r="AU1060">
            <v>0</v>
          </cell>
          <cell r="AV1060">
            <v>0</v>
          </cell>
          <cell r="AW1060">
            <v>0</v>
          </cell>
          <cell r="AX1060">
            <v>0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0</v>
          </cell>
          <cell r="BD1060">
            <v>0</v>
          </cell>
          <cell r="BE1060">
            <v>0</v>
          </cell>
          <cell r="BF1060">
            <v>0</v>
          </cell>
          <cell r="BG1060">
            <v>0</v>
          </cell>
          <cell r="BH1060">
            <v>0</v>
          </cell>
          <cell r="BI1060">
            <v>0</v>
          </cell>
          <cell r="BJ1060">
            <v>0</v>
          </cell>
          <cell r="BK1060">
            <v>0</v>
          </cell>
          <cell r="BL1060">
            <v>0</v>
          </cell>
          <cell r="BM1060">
            <v>0</v>
          </cell>
          <cell r="BN1060">
            <v>0</v>
          </cell>
          <cell r="BO1060">
            <v>0</v>
          </cell>
          <cell r="BP1060">
            <v>0</v>
          </cell>
          <cell r="BQ1060">
            <v>0</v>
          </cell>
          <cell r="BR1060">
            <v>0</v>
          </cell>
          <cell r="BS1060">
            <v>0</v>
          </cell>
          <cell r="BT1060">
            <v>0</v>
          </cell>
          <cell r="BU1060">
            <v>0</v>
          </cell>
          <cell r="BV1060">
            <v>0</v>
          </cell>
          <cell r="BW1060">
            <v>0</v>
          </cell>
          <cell r="BX1060">
            <v>0</v>
          </cell>
          <cell r="BY1060">
            <v>0</v>
          </cell>
          <cell r="BZ1060">
            <v>0</v>
          </cell>
          <cell r="CA1060">
            <v>0</v>
          </cell>
          <cell r="CB1060">
            <v>0</v>
          </cell>
          <cell r="CC1060">
            <v>0</v>
          </cell>
          <cell r="CD1060">
            <v>0</v>
          </cell>
          <cell r="CE1060">
            <v>0</v>
          </cell>
          <cell r="CF1060">
            <v>0</v>
          </cell>
          <cell r="CG1060">
            <v>0</v>
          </cell>
          <cell r="CH1060">
            <v>0</v>
          </cell>
          <cell r="CI1060">
            <v>0</v>
          </cell>
          <cell r="CJ1060">
            <v>0</v>
          </cell>
          <cell r="CK1060">
            <v>0</v>
          </cell>
          <cell r="CL1060">
            <v>0</v>
          </cell>
          <cell r="CM1060">
            <v>0</v>
          </cell>
          <cell r="CN1060">
            <v>0</v>
          </cell>
          <cell r="CO1060">
            <v>0</v>
          </cell>
          <cell r="CP1060">
            <v>0</v>
          </cell>
          <cell r="CQ1060">
            <v>0</v>
          </cell>
          <cell r="CR1060">
            <v>0</v>
          </cell>
          <cell r="CS1060">
            <v>0</v>
          </cell>
          <cell r="CT1060">
            <v>0</v>
          </cell>
          <cell r="CU1060">
            <v>0</v>
          </cell>
          <cell r="CV1060">
            <v>0</v>
          </cell>
          <cell r="CW1060">
            <v>0</v>
          </cell>
          <cell r="CX1060">
            <v>0</v>
          </cell>
          <cell r="CY1060">
            <v>0</v>
          </cell>
          <cell r="CZ1060">
            <v>0</v>
          </cell>
          <cell r="DA1060">
            <v>0</v>
          </cell>
          <cell r="DB1060">
            <v>0</v>
          </cell>
          <cell r="DC1060">
            <v>0</v>
          </cell>
          <cell r="DD1060">
            <v>0</v>
          </cell>
          <cell r="DE1060">
            <v>0</v>
          </cell>
          <cell r="DF1060">
            <v>0</v>
          </cell>
          <cell r="DG1060">
            <v>0</v>
          </cell>
          <cell r="DH1060">
            <v>0</v>
          </cell>
          <cell r="DI1060">
            <v>0</v>
          </cell>
          <cell r="DJ1060">
            <v>0</v>
          </cell>
          <cell r="DK1060">
            <v>0</v>
          </cell>
          <cell r="DL1060">
            <v>0</v>
          </cell>
          <cell r="DM1060">
            <v>0</v>
          </cell>
          <cell r="DN1060">
            <v>0</v>
          </cell>
          <cell r="DO1060">
            <v>0</v>
          </cell>
          <cell r="DP1060">
            <v>0</v>
          </cell>
          <cell r="DQ1060">
            <v>0</v>
          </cell>
          <cell r="DR1060">
            <v>0</v>
          </cell>
          <cell r="DS1060">
            <v>0</v>
          </cell>
          <cell r="DT1060">
            <v>0</v>
          </cell>
          <cell r="DU1060">
            <v>0</v>
          </cell>
          <cell r="DV1060">
            <v>0</v>
          </cell>
          <cell r="DW1060">
            <v>0</v>
          </cell>
          <cell r="DX1060">
            <v>0</v>
          </cell>
          <cell r="DY1060">
            <v>0</v>
          </cell>
          <cell r="DZ1060">
            <v>0</v>
          </cell>
          <cell r="EA1060">
            <v>0</v>
          </cell>
          <cell r="EB1060">
            <v>0</v>
          </cell>
          <cell r="EC1060">
            <v>0</v>
          </cell>
          <cell r="ED1060">
            <v>0</v>
          </cell>
        </row>
        <row r="1061"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O1061">
            <v>0</v>
          </cell>
          <cell r="AP1061">
            <v>0</v>
          </cell>
          <cell r="AQ1061">
            <v>0</v>
          </cell>
          <cell r="AR1061">
            <v>0</v>
          </cell>
          <cell r="AS1061">
            <v>0</v>
          </cell>
          <cell r="AT1061">
            <v>0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0</v>
          </cell>
          <cell r="BD1061">
            <v>0</v>
          </cell>
          <cell r="BE1061">
            <v>0</v>
          </cell>
          <cell r="BF1061">
            <v>0</v>
          </cell>
          <cell r="BG1061">
            <v>0</v>
          </cell>
          <cell r="BH1061">
            <v>0</v>
          </cell>
          <cell r="BI1061">
            <v>0</v>
          </cell>
          <cell r="BJ1061">
            <v>0</v>
          </cell>
          <cell r="BK1061">
            <v>0</v>
          </cell>
          <cell r="BL1061">
            <v>0</v>
          </cell>
          <cell r="BM1061">
            <v>0</v>
          </cell>
          <cell r="BN1061">
            <v>0</v>
          </cell>
          <cell r="BO1061">
            <v>0</v>
          </cell>
          <cell r="BP1061">
            <v>0</v>
          </cell>
          <cell r="BQ1061">
            <v>0</v>
          </cell>
          <cell r="BR1061">
            <v>0</v>
          </cell>
          <cell r="BS1061">
            <v>0</v>
          </cell>
          <cell r="BT1061">
            <v>0</v>
          </cell>
          <cell r="BU1061">
            <v>0</v>
          </cell>
          <cell r="BV1061">
            <v>0</v>
          </cell>
          <cell r="BW1061">
            <v>0</v>
          </cell>
          <cell r="BX1061">
            <v>0</v>
          </cell>
          <cell r="BY1061">
            <v>0</v>
          </cell>
          <cell r="BZ1061">
            <v>0</v>
          </cell>
          <cell r="CA1061">
            <v>0</v>
          </cell>
          <cell r="CB1061">
            <v>0</v>
          </cell>
          <cell r="CC1061">
            <v>0</v>
          </cell>
          <cell r="CD1061">
            <v>0</v>
          </cell>
          <cell r="CE1061">
            <v>0</v>
          </cell>
          <cell r="CF1061">
            <v>0</v>
          </cell>
          <cell r="CG1061">
            <v>0</v>
          </cell>
          <cell r="CH1061">
            <v>0</v>
          </cell>
          <cell r="CI1061">
            <v>0</v>
          </cell>
          <cell r="CJ1061">
            <v>0</v>
          </cell>
          <cell r="CK1061">
            <v>0</v>
          </cell>
          <cell r="CL1061">
            <v>0</v>
          </cell>
          <cell r="CM1061">
            <v>0</v>
          </cell>
          <cell r="CN1061">
            <v>0</v>
          </cell>
          <cell r="CO1061">
            <v>0</v>
          </cell>
          <cell r="CP1061">
            <v>0</v>
          </cell>
          <cell r="CQ1061">
            <v>0</v>
          </cell>
          <cell r="CR1061">
            <v>0</v>
          </cell>
          <cell r="CS1061">
            <v>0</v>
          </cell>
          <cell r="CT1061">
            <v>0</v>
          </cell>
          <cell r="CU1061">
            <v>0</v>
          </cell>
          <cell r="CV1061">
            <v>0</v>
          </cell>
          <cell r="CW1061">
            <v>0</v>
          </cell>
          <cell r="CX1061">
            <v>0</v>
          </cell>
          <cell r="CY1061">
            <v>0</v>
          </cell>
          <cell r="CZ1061">
            <v>0</v>
          </cell>
          <cell r="DA1061">
            <v>0</v>
          </cell>
          <cell r="DB1061">
            <v>0</v>
          </cell>
          <cell r="DC1061">
            <v>0</v>
          </cell>
          <cell r="DD1061">
            <v>0</v>
          </cell>
          <cell r="DE1061">
            <v>0</v>
          </cell>
          <cell r="DF1061">
            <v>0</v>
          </cell>
          <cell r="DG1061">
            <v>0</v>
          </cell>
          <cell r="DH1061">
            <v>0</v>
          </cell>
          <cell r="DI1061">
            <v>0</v>
          </cell>
          <cell r="DJ1061">
            <v>0</v>
          </cell>
          <cell r="DK1061">
            <v>0</v>
          </cell>
          <cell r="DL1061">
            <v>0</v>
          </cell>
          <cell r="DM1061">
            <v>0</v>
          </cell>
          <cell r="DN1061">
            <v>0</v>
          </cell>
          <cell r="DO1061">
            <v>0</v>
          </cell>
          <cell r="DP1061">
            <v>0</v>
          </cell>
          <cell r="DQ1061">
            <v>0</v>
          </cell>
          <cell r="DR1061">
            <v>0</v>
          </cell>
          <cell r="DS1061">
            <v>0</v>
          </cell>
          <cell r="DT1061">
            <v>0</v>
          </cell>
          <cell r="DU1061">
            <v>0</v>
          </cell>
          <cell r="DV1061">
            <v>0</v>
          </cell>
          <cell r="DW1061">
            <v>0</v>
          </cell>
          <cell r="DX1061">
            <v>0</v>
          </cell>
          <cell r="DY1061">
            <v>0</v>
          </cell>
          <cell r="DZ1061">
            <v>0</v>
          </cell>
          <cell r="EA1061">
            <v>0</v>
          </cell>
          <cell r="EB1061">
            <v>0</v>
          </cell>
          <cell r="EC1061">
            <v>0</v>
          </cell>
          <cell r="ED1061">
            <v>0</v>
          </cell>
        </row>
        <row r="1062"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0</v>
          </cell>
          <cell r="AV1062">
            <v>0</v>
          </cell>
          <cell r="AW1062">
            <v>0</v>
          </cell>
          <cell r="AX1062">
            <v>0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0</v>
          </cell>
          <cell r="BD1062">
            <v>0</v>
          </cell>
          <cell r="BE1062">
            <v>0</v>
          </cell>
          <cell r="BF1062">
            <v>0</v>
          </cell>
          <cell r="BG1062">
            <v>0</v>
          </cell>
          <cell r="BH1062">
            <v>0</v>
          </cell>
          <cell r="BI1062">
            <v>0</v>
          </cell>
          <cell r="BJ1062">
            <v>0</v>
          </cell>
          <cell r="BK1062">
            <v>0</v>
          </cell>
          <cell r="BL1062">
            <v>0</v>
          </cell>
          <cell r="BM1062">
            <v>0</v>
          </cell>
          <cell r="BN1062">
            <v>0</v>
          </cell>
          <cell r="BO1062">
            <v>0</v>
          </cell>
          <cell r="BP1062">
            <v>0</v>
          </cell>
          <cell r="BQ1062">
            <v>0</v>
          </cell>
          <cell r="BR1062">
            <v>0</v>
          </cell>
          <cell r="BS1062">
            <v>0</v>
          </cell>
          <cell r="BT1062">
            <v>0</v>
          </cell>
          <cell r="BU1062">
            <v>0</v>
          </cell>
          <cell r="BV1062">
            <v>0</v>
          </cell>
          <cell r="BW1062">
            <v>0</v>
          </cell>
          <cell r="BX1062">
            <v>0</v>
          </cell>
          <cell r="BY1062">
            <v>0</v>
          </cell>
          <cell r="BZ1062">
            <v>0</v>
          </cell>
          <cell r="CA1062">
            <v>0</v>
          </cell>
          <cell r="CB1062">
            <v>0</v>
          </cell>
          <cell r="CC1062">
            <v>0</v>
          </cell>
          <cell r="CD1062">
            <v>0</v>
          </cell>
          <cell r="CE1062">
            <v>0</v>
          </cell>
          <cell r="CF1062">
            <v>0</v>
          </cell>
          <cell r="CG1062">
            <v>0</v>
          </cell>
          <cell r="CH1062">
            <v>0</v>
          </cell>
          <cell r="CI1062">
            <v>0</v>
          </cell>
          <cell r="CJ1062">
            <v>0</v>
          </cell>
          <cell r="CK1062">
            <v>0</v>
          </cell>
          <cell r="CL1062">
            <v>0</v>
          </cell>
          <cell r="CM1062">
            <v>0</v>
          </cell>
          <cell r="CN1062">
            <v>0</v>
          </cell>
          <cell r="CO1062">
            <v>0</v>
          </cell>
          <cell r="CP1062">
            <v>0</v>
          </cell>
          <cell r="CQ1062">
            <v>0</v>
          </cell>
          <cell r="CR1062">
            <v>0</v>
          </cell>
          <cell r="CS1062">
            <v>0</v>
          </cell>
          <cell r="CT1062">
            <v>0</v>
          </cell>
          <cell r="CU1062">
            <v>0</v>
          </cell>
          <cell r="CV1062">
            <v>0</v>
          </cell>
          <cell r="CW1062">
            <v>0</v>
          </cell>
          <cell r="CX1062">
            <v>0</v>
          </cell>
          <cell r="CY1062">
            <v>0</v>
          </cell>
          <cell r="CZ1062">
            <v>0</v>
          </cell>
          <cell r="DA1062">
            <v>0</v>
          </cell>
          <cell r="DB1062">
            <v>0</v>
          </cell>
          <cell r="DC1062">
            <v>0</v>
          </cell>
          <cell r="DD1062">
            <v>0</v>
          </cell>
          <cell r="DE1062">
            <v>0</v>
          </cell>
          <cell r="DF1062">
            <v>0</v>
          </cell>
          <cell r="DG1062">
            <v>0</v>
          </cell>
          <cell r="DH1062">
            <v>0</v>
          </cell>
          <cell r="DI1062">
            <v>0</v>
          </cell>
          <cell r="DJ1062">
            <v>0</v>
          </cell>
          <cell r="DK1062">
            <v>0</v>
          </cell>
          <cell r="DL1062">
            <v>0</v>
          </cell>
          <cell r="DM1062">
            <v>0</v>
          </cell>
          <cell r="DN1062">
            <v>0</v>
          </cell>
          <cell r="DO1062">
            <v>0</v>
          </cell>
          <cell r="DP1062">
            <v>0</v>
          </cell>
          <cell r="DQ1062">
            <v>0</v>
          </cell>
          <cell r="DR1062">
            <v>0</v>
          </cell>
          <cell r="DS1062">
            <v>0</v>
          </cell>
          <cell r="DT1062">
            <v>0</v>
          </cell>
          <cell r="DU1062">
            <v>0</v>
          </cell>
          <cell r="DV1062">
            <v>0</v>
          </cell>
          <cell r="DW1062">
            <v>0</v>
          </cell>
          <cell r="DX1062">
            <v>0</v>
          </cell>
          <cell r="DY1062">
            <v>0</v>
          </cell>
          <cell r="DZ1062">
            <v>0</v>
          </cell>
          <cell r="EA1062">
            <v>0</v>
          </cell>
          <cell r="EB1062">
            <v>0</v>
          </cell>
          <cell r="EC1062">
            <v>0</v>
          </cell>
          <cell r="ED1062">
            <v>0</v>
          </cell>
        </row>
        <row r="1063"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  <cell r="AM1063">
            <v>0</v>
          </cell>
          <cell r="AN1063">
            <v>0</v>
          </cell>
          <cell r="AO1063">
            <v>0</v>
          </cell>
          <cell r="AP1063">
            <v>0</v>
          </cell>
          <cell r="AQ1063">
            <v>0</v>
          </cell>
          <cell r="AR1063">
            <v>0</v>
          </cell>
          <cell r="AS1063">
            <v>0</v>
          </cell>
          <cell r="AT1063">
            <v>0</v>
          </cell>
          <cell r="AU1063">
            <v>0</v>
          </cell>
          <cell r="AV1063">
            <v>0</v>
          </cell>
          <cell r="AW1063">
            <v>0</v>
          </cell>
          <cell r="AX1063">
            <v>0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0</v>
          </cell>
          <cell r="BD1063">
            <v>0</v>
          </cell>
          <cell r="BE1063">
            <v>0</v>
          </cell>
          <cell r="BF1063">
            <v>0</v>
          </cell>
          <cell r="BG1063">
            <v>0</v>
          </cell>
          <cell r="BH1063">
            <v>0</v>
          </cell>
          <cell r="BI1063">
            <v>0</v>
          </cell>
          <cell r="BJ1063">
            <v>0</v>
          </cell>
          <cell r="BK1063">
            <v>0</v>
          </cell>
          <cell r="BL1063">
            <v>0</v>
          </cell>
          <cell r="BM1063">
            <v>0</v>
          </cell>
          <cell r="BN1063">
            <v>0</v>
          </cell>
          <cell r="BO1063">
            <v>0</v>
          </cell>
          <cell r="BP1063">
            <v>0</v>
          </cell>
          <cell r="BQ1063">
            <v>0</v>
          </cell>
          <cell r="BR1063">
            <v>0</v>
          </cell>
          <cell r="BS1063">
            <v>0</v>
          </cell>
          <cell r="BT1063">
            <v>0</v>
          </cell>
          <cell r="BU1063">
            <v>0</v>
          </cell>
          <cell r="BV1063">
            <v>0</v>
          </cell>
          <cell r="BW1063">
            <v>0</v>
          </cell>
          <cell r="BX1063">
            <v>0</v>
          </cell>
          <cell r="BY1063">
            <v>0</v>
          </cell>
          <cell r="BZ1063">
            <v>0</v>
          </cell>
          <cell r="CA1063">
            <v>0</v>
          </cell>
          <cell r="CB1063">
            <v>0</v>
          </cell>
          <cell r="CC1063">
            <v>0</v>
          </cell>
          <cell r="CD1063">
            <v>0</v>
          </cell>
          <cell r="CE1063">
            <v>0</v>
          </cell>
          <cell r="CF1063">
            <v>0</v>
          </cell>
          <cell r="CG1063">
            <v>0</v>
          </cell>
          <cell r="CH1063">
            <v>0</v>
          </cell>
          <cell r="CI1063">
            <v>0</v>
          </cell>
          <cell r="CJ1063">
            <v>0</v>
          </cell>
          <cell r="CK1063">
            <v>0</v>
          </cell>
          <cell r="CL1063">
            <v>0</v>
          </cell>
          <cell r="CM1063">
            <v>0</v>
          </cell>
          <cell r="CN1063">
            <v>0</v>
          </cell>
          <cell r="CO1063">
            <v>0</v>
          </cell>
          <cell r="CP1063">
            <v>0</v>
          </cell>
          <cell r="CQ1063">
            <v>0</v>
          </cell>
          <cell r="CR1063">
            <v>0</v>
          </cell>
          <cell r="CS1063">
            <v>0</v>
          </cell>
          <cell r="CT1063">
            <v>0</v>
          </cell>
          <cell r="CU1063">
            <v>0</v>
          </cell>
          <cell r="CV1063">
            <v>0</v>
          </cell>
          <cell r="CW1063">
            <v>0</v>
          </cell>
          <cell r="CX1063">
            <v>0</v>
          </cell>
          <cell r="CY1063">
            <v>0</v>
          </cell>
          <cell r="CZ1063">
            <v>0</v>
          </cell>
          <cell r="DA1063">
            <v>0</v>
          </cell>
          <cell r="DB1063">
            <v>0</v>
          </cell>
          <cell r="DC1063">
            <v>0</v>
          </cell>
          <cell r="DD1063">
            <v>0</v>
          </cell>
          <cell r="DE1063">
            <v>0</v>
          </cell>
          <cell r="DF1063">
            <v>0</v>
          </cell>
          <cell r="DG1063">
            <v>0</v>
          </cell>
          <cell r="DH1063">
            <v>0</v>
          </cell>
          <cell r="DI1063">
            <v>0</v>
          </cell>
          <cell r="DJ1063">
            <v>0</v>
          </cell>
          <cell r="DK1063">
            <v>0</v>
          </cell>
          <cell r="DL1063">
            <v>0</v>
          </cell>
          <cell r="DM1063">
            <v>0</v>
          </cell>
          <cell r="DN1063">
            <v>0</v>
          </cell>
          <cell r="DO1063">
            <v>0</v>
          </cell>
          <cell r="DP1063">
            <v>0</v>
          </cell>
          <cell r="DQ1063">
            <v>0</v>
          </cell>
          <cell r="DR1063">
            <v>0</v>
          </cell>
          <cell r="DS1063">
            <v>0</v>
          </cell>
          <cell r="DT1063">
            <v>0</v>
          </cell>
          <cell r="DU1063">
            <v>0</v>
          </cell>
          <cell r="DV1063">
            <v>0</v>
          </cell>
          <cell r="DW1063">
            <v>0</v>
          </cell>
          <cell r="DX1063">
            <v>0</v>
          </cell>
          <cell r="DY1063">
            <v>0</v>
          </cell>
          <cell r="DZ1063">
            <v>0</v>
          </cell>
          <cell r="EA1063">
            <v>0</v>
          </cell>
          <cell r="EB1063">
            <v>0</v>
          </cell>
          <cell r="EC1063">
            <v>0</v>
          </cell>
          <cell r="ED1063">
            <v>0</v>
          </cell>
        </row>
        <row r="1064"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0</v>
          </cell>
          <cell r="AL1064">
            <v>0</v>
          </cell>
          <cell r="AM1064">
            <v>0</v>
          </cell>
          <cell r="AN1064">
            <v>0</v>
          </cell>
          <cell r="AO1064">
            <v>0</v>
          </cell>
          <cell r="AP1064">
            <v>0</v>
          </cell>
          <cell r="AQ1064">
            <v>0</v>
          </cell>
          <cell r="AR1064">
            <v>0</v>
          </cell>
          <cell r="AS1064">
            <v>0</v>
          </cell>
          <cell r="AT1064">
            <v>0</v>
          </cell>
          <cell r="AU1064">
            <v>0</v>
          </cell>
          <cell r="AV1064">
            <v>0</v>
          </cell>
          <cell r="AW1064">
            <v>0</v>
          </cell>
          <cell r="AX1064">
            <v>0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0</v>
          </cell>
          <cell r="BD1064">
            <v>0</v>
          </cell>
          <cell r="BE1064">
            <v>0</v>
          </cell>
          <cell r="BF1064">
            <v>0</v>
          </cell>
          <cell r="BG1064">
            <v>0</v>
          </cell>
          <cell r="BH1064">
            <v>0</v>
          </cell>
          <cell r="BI1064">
            <v>0</v>
          </cell>
          <cell r="BJ1064">
            <v>0</v>
          </cell>
          <cell r="BK1064">
            <v>0</v>
          </cell>
          <cell r="BL1064">
            <v>0</v>
          </cell>
          <cell r="BM1064">
            <v>0</v>
          </cell>
          <cell r="BN1064">
            <v>0</v>
          </cell>
          <cell r="BO1064">
            <v>0</v>
          </cell>
          <cell r="BP1064">
            <v>0</v>
          </cell>
          <cell r="BQ1064">
            <v>0</v>
          </cell>
          <cell r="BR1064">
            <v>0</v>
          </cell>
          <cell r="BS1064">
            <v>0</v>
          </cell>
          <cell r="BT1064">
            <v>0</v>
          </cell>
          <cell r="BU1064">
            <v>0</v>
          </cell>
          <cell r="BV1064">
            <v>0</v>
          </cell>
          <cell r="BW1064">
            <v>0</v>
          </cell>
          <cell r="BX1064">
            <v>0</v>
          </cell>
          <cell r="BY1064">
            <v>0</v>
          </cell>
          <cell r="BZ1064">
            <v>0</v>
          </cell>
          <cell r="CA1064">
            <v>0</v>
          </cell>
          <cell r="CB1064">
            <v>0</v>
          </cell>
          <cell r="CC1064">
            <v>0</v>
          </cell>
          <cell r="CD1064">
            <v>0</v>
          </cell>
          <cell r="CE1064">
            <v>0</v>
          </cell>
          <cell r="CF1064">
            <v>0</v>
          </cell>
          <cell r="CG1064">
            <v>0</v>
          </cell>
          <cell r="CH1064">
            <v>0</v>
          </cell>
          <cell r="CI1064">
            <v>0</v>
          </cell>
          <cell r="CJ1064">
            <v>0</v>
          </cell>
          <cell r="CK1064">
            <v>0</v>
          </cell>
          <cell r="CL1064">
            <v>0</v>
          </cell>
          <cell r="CM1064">
            <v>0</v>
          </cell>
          <cell r="CN1064">
            <v>0</v>
          </cell>
          <cell r="CO1064">
            <v>0</v>
          </cell>
          <cell r="CP1064">
            <v>0</v>
          </cell>
          <cell r="CQ1064">
            <v>0</v>
          </cell>
          <cell r="CR1064">
            <v>0</v>
          </cell>
          <cell r="CS1064">
            <v>0</v>
          </cell>
          <cell r="CT1064">
            <v>0</v>
          </cell>
          <cell r="CU1064">
            <v>0</v>
          </cell>
          <cell r="CV1064">
            <v>0</v>
          </cell>
          <cell r="CW1064">
            <v>0</v>
          </cell>
          <cell r="CX1064">
            <v>0</v>
          </cell>
          <cell r="CY1064">
            <v>0</v>
          </cell>
          <cell r="CZ1064">
            <v>0</v>
          </cell>
          <cell r="DA1064">
            <v>0</v>
          </cell>
          <cell r="DB1064">
            <v>0</v>
          </cell>
          <cell r="DC1064">
            <v>0</v>
          </cell>
          <cell r="DD1064">
            <v>0</v>
          </cell>
          <cell r="DE1064">
            <v>0</v>
          </cell>
          <cell r="DF1064">
            <v>0</v>
          </cell>
          <cell r="DG1064">
            <v>0</v>
          </cell>
          <cell r="DH1064">
            <v>0</v>
          </cell>
          <cell r="DI1064">
            <v>0</v>
          </cell>
          <cell r="DJ1064">
            <v>0</v>
          </cell>
          <cell r="DK1064">
            <v>0</v>
          </cell>
          <cell r="DL1064">
            <v>0</v>
          </cell>
          <cell r="DM1064">
            <v>0</v>
          </cell>
          <cell r="DN1064">
            <v>0</v>
          </cell>
          <cell r="DO1064">
            <v>0</v>
          </cell>
          <cell r="DP1064">
            <v>0</v>
          </cell>
          <cell r="DQ1064">
            <v>0</v>
          </cell>
          <cell r="DR1064">
            <v>0</v>
          </cell>
          <cell r="DS1064">
            <v>0</v>
          </cell>
          <cell r="DT1064">
            <v>0</v>
          </cell>
          <cell r="DU1064">
            <v>0</v>
          </cell>
          <cell r="DV1064">
            <v>0</v>
          </cell>
          <cell r="DW1064">
            <v>0</v>
          </cell>
          <cell r="DX1064">
            <v>0</v>
          </cell>
          <cell r="DY1064">
            <v>0</v>
          </cell>
          <cell r="DZ1064">
            <v>0</v>
          </cell>
          <cell r="EA1064">
            <v>0</v>
          </cell>
          <cell r="EB1064">
            <v>0</v>
          </cell>
          <cell r="EC1064">
            <v>0</v>
          </cell>
          <cell r="ED1064">
            <v>0</v>
          </cell>
        </row>
        <row r="1065"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  <cell r="AL1065">
            <v>0</v>
          </cell>
          <cell r="AM1065">
            <v>0</v>
          </cell>
          <cell r="AN1065">
            <v>0</v>
          </cell>
          <cell r="AO1065">
            <v>0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T1065">
            <v>0</v>
          </cell>
          <cell r="AU1065">
            <v>0</v>
          </cell>
          <cell r="AV1065">
            <v>0</v>
          </cell>
          <cell r="AW1065">
            <v>0</v>
          </cell>
          <cell r="AX1065">
            <v>0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0</v>
          </cell>
          <cell r="BD1065">
            <v>0</v>
          </cell>
          <cell r="BE1065">
            <v>0</v>
          </cell>
          <cell r="BF1065">
            <v>0</v>
          </cell>
          <cell r="BG1065">
            <v>0</v>
          </cell>
          <cell r="BH1065">
            <v>0</v>
          </cell>
          <cell r="BI1065">
            <v>0</v>
          </cell>
          <cell r="BJ1065">
            <v>0</v>
          </cell>
          <cell r="BK1065">
            <v>0</v>
          </cell>
          <cell r="BL1065">
            <v>0</v>
          </cell>
          <cell r="BM1065">
            <v>0</v>
          </cell>
          <cell r="BN1065">
            <v>0</v>
          </cell>
          <cell r="BO1065">
            <v>0</v>
          </cell>
          <cell r="BP1065">
            <v>0</v>
          </cell>
          <cell r="BQ1065">
            <v>0</v>
          </cell>
          <cell r="BR1065">
            <v>0</v>
          </cell>
          <cell r="BS1065">
            <v>0</v>
          </cell>
          <cell r="BT1065">
            <v>0</v>
          </cell>
          <cell r="BU1065">
            <v>0</v>
          </cell>
          <cell r="BV1065">
            <v>0</v>
          </cell>
          <cell r="BW1065">
            <v>0</v>
          </cell>
          <cell r="BX1065">
            <v>0</v>
          </cell>
          <cell r="BY1065">
            <v>0</v>
          </cell>
          <cell r="BZ1065">
            <v>0</v>
          </cell>
          <cell r="CA1065">
            <v>0</v>
          </cell>
          <cell r="CB1065">
            <v>0</v>
          </cell>
          <cell r="CC1065">
            <v>0</v>
          </cell>
          <cell r="CD1065">
            <v>0</v>
          </cell>
          <cell r="CE1065">
            <v>0</v>
          </cell>
          <cell r="CF1065">
            <v>0</v>
          </cell>
          <cell r="CG1065">
            <v>0</v>
          </cell>
          <cell r="CH1065">
            <v>0</v>
          </cell>
          <cell r="CI1065">
            <v>0</v>
          </cell>
          <cell r="CJ1065">
            <v>0</v>
          </cell>
          <cell r="CK1065">
            <v>0</v>
          </cell>
          <cell r="CL1065">
            <v>0</v>
          </cell>
          <cell r="CM1065">
            <v>0</v>
          </cell>
          <cell r="CN1065">
            <v>0</v>
          </cell>
          <cell r="CO1065">
            <v>0</v>
          </cell>
          <cell r="CP1065">
            <v>0</v>
          </cell>
          <cell r="CQ1065">
            <v>0</v>
          </cell>
          <cell r="CR1065">
            <v>0</v>
          </cell>
          <cell r="CS1065">
            <v>0</v>
          </cell>
          <cell r="CT1065">
            <v>0</v>
          </cell>
          <cell r="CU1065">
            <v>0</v>
          </cell>
          <cell r="CV1065">
            <v>0</v>
          </cell>
          <cell r="CW1065">
            <v>0</v>
          </cell>
          <cell r="CX1065">
            <v>0</v>
          </cell>
          <cell r="CY1065">
            <v>0</v>
          </cell>
          <cell r="CZ1065">
            <v>0</v>
          </cell>
          <cell r="DA1065">
            <v>0</v>
          </cell>
          <cell r="DB1065">
            <v>0</v>
          </cell>
          <cell r="DC1065">
            <v>0</v>
          </cell>
          <cell r="DD1065">
            <v>0</v>
          </cell>
          <cell r="DE1065">
            <v>0</v>
          </cell>
          <cell r="DF1065">
            <v>0</v>
          </cell>
          <cell r="DG1065">
            <v>0</v>
          </cell>
          <cell r="DH1065">
            <v>0</v>
          </cell>
          <cell r="DI1065">
            <v>0</v>
          </cell>
          <cell r="DJ1065">
            <v>0</v>
          </cell>
          <cell r="DK1065">
            <v>0</v>
          </cell>
          <cell r="DL1065">
            <v>0</v>
          </cell>
          <cell r="DM1065">
            <v>0</v>
          </cell>
          <cell r="DN1065">
            <v>0</v>
          </cell>
          <cell r="DO1065">
            <v>0</v>
          </cell>
          <cell r="DP1065">
            <v>0</v>
          </cell>
          <cell r="DQ1065">
            <v>0</v>
          </cell>
          <cell r="DR1065">
            <v>0</v>
          </cell>
          <cell r="DS1065">
            <v>0</v>
          </cell>
          <cell r="DT1065">
            <v>0</v>
          </cell>
          <cell r="DU1065">
            <v>0</v>
          </cell>
          <cell r="DV1065">
            <v>0</v>
          </cell>
          <cell r="DW1065">
            <v>0</v>
          </cell>
          <cell r="DX1065">
            <v>0</v>
          </cell>
          <cell r="DY1065">
            <v>0</v>
          </cell>
          <cell r="DZ1065">
            <v>0</v>
          </cell>
          <cell r="EA1065">
            <v>0</v>
          </cell>
          <cell r="EB1065">
            <v>0</v>
          </cell>
          <cell r="EC1065">
            <v>0</v>
          </cell>
          <cell r="ED1065">
            <v>0</v>
          </cell>
        </row>
        <row r="1066"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0</v>
          </cell>
          <cell r="AL1066">
            <v>0</v>
          </cell>
          <cell r="AM1066">
            <v>0</v>
          </cell>
          <cell r="AN1066">
            <v>0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0</v>
          </cell>
          <cell r="AX1066">
            <v>0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0</v>
          </cell>
          <cell r="BD1066">
            <v>0</v>
          </cell>
          <cell r="BE1066">
            <v>0</v>
          </cell>
          <cell r="BF1066">
            <v>0</v>
          </cell>
          <cell r="BG1066">
            <v>0</v>
          </cell>
          <cell r="BH1066">
            <v>0</v>
          </cell>
          <cell r="BI1066">
            <v>0</v>
          </cell>
          <cell r="BJ1066">
            <v>0</v>
          </cell>
          <cell r="BK1066">
            <v>0</v>
          </cell>
          <cell r="BL1066">
            <v>0</v>
          </cell>
          <cell r="BM1066">
            <v>0</v>
          </cell>
          <cell r="BN1066">
            <v>0</v>
          </cell>
          <cell r="BO1066">
            <v>0</v>
          </cell>
          <cell r="BP1066">
            <v>0</v>
          </cell>
          <cell r="BQ1066">
            <v>0</v>
          </cell>
          <cell r="BR1066">
            <v>0</v>
          </cell>
          <cell r="BS1066">
            <v>0</v>
          </cell>
          <cell r="BT1066">
            <v>0</v>
          </cell>
          <cell r="BU1066">
            <v>0</v>
          </cell>
          <cell r="BV1066">
            <v>0</v>
          </cell>
          <cell r="BW1066">
            <v>0</v>
          </cell>
          <cell r="BX1066">
            <v>0</v>
          </cell>
          <cell r="BY1066">
            <v>0</v>
          </cell>
          <cell r="BZ1066">
            <v>0</v>
          </cell>
          <cell r="CA1066">
            <v>0</v>
          </cell>
          <cell r="CB1066">
            <v>0</v>
          </cell>
          <cell r="CC1066">
            <v>0</v>
          </cell>
          <cell r="CD1066">
            <v>0</v>
          </cell>
          <cell r="CE1066">
            <v>0</v>
          </cell>
          <cell r="CF1066">
            <v>0</v>
          </cell>
          <cell r="CG1066">
            <v>0</v>
          </cell>
          <cell r="CH1066">
            <v>0</v>
          </cell>
          <cell r="CI1066">
            <v>0</v>
          </cell>
          <cell r="CJ1066">
            <v>0</v>
          </cell>
          <cell r="CK1066">
            <v>0</v>
          </cell>
          <cell r="CL1066">
            <v>0</v>
          </cell>
          <cell r="CM1066">
            <v>0</v>
          </cell>
          <cell r="CN1066">
            <v>0</v>
          </cell>
          <cell r="CO1066">
            <v>0</v>
          </cell>
          <cell r="CP1066">
            <v>0</v>
          </cell>
          <cell r="CQ1066">
            <v>0</v>
          </cell>
          <cell r="CR1066">
            <v>0</v>
          </cell>
          <cell r="CS1066">
            <v>0</v>
          </cell>
          <cell r="CT1066">
            <v>0</v>
          </cell>
          <cell r="CU1066">
            <v>0</v>
          </cell>
          <cell r="CV1066">
            <v>0</v>
          </cell>
          <cell r="CW1066">
            <v>0</v>
          </cell>
          <cell r="CX1066">
            <v>0</v>
          </cell>
          <cell r="CY1066">
            <v>0</v>
          </cell>
          <cell r="CZ1066">
            <v>0</v>
          </cell>
          <cell r="DA1066">
            <v>0</v>
          </cell>
          <cell r="DB1066">
            <v>0</v>
          </cell>
          <cell r="DC1066">
            <v>0</v>
          </cell>
          <cell r="DD1066">
            <v>0</v>
          </cell>
          <cell r="DE1066">
            <v>0</v>
          </cell>
          <cell r="DF1066">
            <v>0</v>
          </cell>
          <cell r="DG1066">
            <v>0</v>
          </cell>
          <cell r="DH1066">
            <v>0</v>
          </cell>
          <cell r="DI1066">
            <v>0</v>
          </cell>
          <cell r="DJ1066">
            <v>0</v>
          </cell>
          <cell r="DK1066">
            <v>0</v>
          </cell>
          <cell r="DL1066">
            <v>0</v>
          </cell>
          <cell r="DM1066">
            <v>0</v>
          </cell>
          <cell r="DN1066">
            <v>0</v>
          </cell>
          <cell r="DO1066">
            <v>0</v>
          </cell>
          <cell r="DP1066">
            <v>0</v>
          </cell>
          <cell r="DQ1066">
            <v>0</v>
          </cell>
          <cell r="DR1066">
            <v>0</v>
          </cell>
          <cell r="DS1066">
            <v>0</v>
          </cell>
          <cell r="DT1066">
            <v>0</v>
          </cell>
          <cell r="DU1066">
            <v>0</v>
          </cell>
          <cell r="DV1066">
            <v>0</v>
          </cell>
          <cell r="DW1066">
            <v>0</v>
          </cell>
          <cell r="DX1066">
            <v>0</v>
          </cell>
          <cell r="DY1066">
            <v>0</v>
          </cell>
          <cell r="DZ1066">
            <v>0</v>
          </cell>
          <cell r="EA1066">
            <v>0</v>
          </cell>
          <cell r="EB1066">
            <v>0</v>
          </cell>
          <cell r="EC1066">
            <v>0</v>
          </cell>
          <cell r="ED1066">
            <v>0</v>
          </cell>
        </row>
        <row r="1067"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O1067">
            <v>0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0</v>
          </cell>
          <cell r="AX1067">
            <v>0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0</v>
          </cell>
          <cell r="BD1067">
            <v>0</v>
          </cell>
          <cell r="BE1067">
            <v>0</v>
          </cell>
          <cell r="BF1067">
            <v>0</v>
          </cell>
          <cell r="BG1067">
            <v>0</v>
          </cell>
          <cell r="BH1067">
            <v>0</v>
          </cell>
          <cell r="BI1067">
            <v>0</v>
          </cell>
          <cell r="BJ1067">
            <v>0</v>
          </cell>
          <cell r="BK1067">
            <v>0</v>
          </cell>
          <cell r="BL1067">
            <v>0</v>
          </cell>
          <cell r="BM1067">
            <v>0</v>
          </cell>
          <cell r="BN1067">
            <v>0</v>
          </cell>
          <cell r="BO1067">
            <v>0</v>
          </cell>
          <cell r="BP1067">
            <v>0</v>
          </cell>
          <cell r="BQ1067">
            <v>0</v>
          </cell>
          <cell r="BR1067">
            <v>0</v>
          </cell>
          <cell r="BS1067">
            <v>0</v>
          </cell>
          <cell r="BT1067">
            <v>0</v>
          </cell>
          <cell r="BU1067">
            <v>0</v>
          </cell>
          <cell r="BV1067">
            <v>0</v>
          </cell>
          <cell r="BW1067">
            <v>0</v>
          </cell>
          <cell r="BX1067">
            <v>0</v>
          </cell>
          <cell r="BY1067">
            <v>0</v>
          </cell>
          <cell r="BZ1067">
            <v>0</v>
          </cell>
          <cell r="CA1067">
            <v>0</v>
          </cell>
          <cell r="CB1067">
            <v>0</v>
          </cell>
          <cell r="CC1067">
            <v>0</v>
          </cell>
          <cell r="CD1067">
            <v>0</v>
          </cell>
          <cell r="CE1067">
            <v>0</v>
          </cell>
          <cell r="CF1067">
            <v>0</v>
          </cell>
          <cell r="CG1067">
            <v>0</v>
          </cell>
          <cell r="CH1067">
            <v>0</v>
          </cell>
          <cell r="CI1067">
            <v>0</v>
          </cell>
          <cell r="CJ1067">
            <v>0</v>
          </cell>
          <cell r="CK1067">
            <v>0</v>
          </cell>
          <cell r="CL1067">
            <v>0</v>
          </cell>
          <cell r="CM1067">
            <v>0</v>
          </cell>
          <cell r="CN1067">
            <v>0</v>
          </cell>
          <cell r="CO1067">
            <v>0</v>
          </cell>
          <cell r="CP1067">
            <v>0</v>
          </cell>
          <cell r="CQ1067">
            <v>0</v>
          </cell>
          <cell r="CR1067">
            <v>0</v>
          </cell>
          <cell r="CS1067">
            <v>0</v>
          </cell>
          <cell r="CT1067">
            <v>0</v>
          </cell>
          <cell r="CU1067">
            <v>0</v>
          </cell>
          <cell r="CV1067">
            <v>0</v>
          </cell>
          <cell r="CW1067">
            <v>0</v>
          </cell>
          <cell r="CX1067">
            <v>0</v>
          </cell>
          <cell r="CY1067">
            <v>0</v>
          </cell>
          <cell r="CZ1067">
            <v>0</v>
          </cell>
          <cell r="DA1067">
            <v>0</v>
          </cell>
          <cell r="DB1067">
            <v>0</v>
          </cell>
          <cell r="DC1067">
            <v>0</v>
          </cell>
          <cell r="DD1067">
            <v>0</v>
          </cell>
          <cell r="DE1067">
            <v>0</v>
          </cell>
          <cell r="DF1067">
            <v>0</v>
          </cell>
          <cell r="DG1067">
            <v>0</v>
          </cell>
          <cell r="DH1067">
            <v>0</v>
          </cell>
          <cell r="DI1067">
            <v>0</v>
          </cell>
          <cell r="DJ1067">
            <v>0</v>
          </cell>
          <cell r="DK1067">
            <v>0</v>
          </cell>
          <cell r="DL1067">
            <v>0</v>
          </cell>
          <cell r="DM1067">
            <v>0</v>
          </cell>
          <cell r="DN1067">
            <v>0</v>
          </cell>
          <cell r="DO1067">
            <v>0</v>
          </cell>
          <cell r="DP1067">
            <v>0</v>
          </cell>
          <cell r="DQ1067">
            <v>0</v>
          </cell>
          <cell r="DR1067">
            <v>0</v>
          </cell>
          <cell r="DS1067">
            <v>0</v>
          </cell>
          <cell r="DT1067">
            <v>0</v>
          </cell>
          <cell r="DU1067">
            <v>0</v>
          </cell>
          <cell r="DV1067">
            <v>0</v>
          </cell>
          <cell r="DW1067">
            <v>0</v>
          </cell>
          <cell r="DX1067">
            <v>0</v>
          </cell>
          <cell r="DY1067">
            <v>0</v>
          </cell>
          <cell r="DZ1067">
            <v>0</v>
          </cell>
          <cell r="EA1067">
            <v>0</v>
          </cell>
          <cell r="EB1067">
            <v>0</v>
          </cell>
          <cell r="EC1067">
            <v>0</v>
          </cell>
          <cell r="ED1067">
            <v>0</v>
          </cell>
        </row>
        <row r="1068"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K1068">
            <v>0</v>
          </cell>
          <cell r="AL1068">
            <v>0</v>
          </cell>
          <cell r="AM1068">
            <v>0</v>
          </cell>
          <cell r="AN1068">
            <v>0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0</v>
          </cell>
          <cell r="AX1068">
            <v>0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0</v>
          </cell>
          <cell r="BD1068">
            <v>0</v>
          </cell>
          <cell r="BE1068">
            <v>0</v>
          </cell>
          <cell r="BF1068">
            <v>0</v>
          </cell>
          <cell r="BG1068">
            <v>0</v>
          </cell>
          <cell r="BH1068">
            <v>0</v>
          </cell>
          <cell r="BI1068">
            <v>0</v>
          </cell>
          <cell r="BJ1068">
            <v>0</v>
          </cell>
          <cell r="BK1068">
            <v>0</v>
          </cell>
          <cell r="BL1068">
            <v>0</v>
          </cell>
          <cell r="BM1068">
            <v>0</v>
          </cell>
          <cell r="BN1068">
            <v>0</v>
          </cell>
          <cell r="BO1068">
            <v>0</v>
          </cell>
          <cell r="BP1068">
            <v>0</v>
          </cell>
          <cell r="BQ1068">
            <v>0</v>
          </cell>
          <cell r="BR1068">
            <v>0</v>
          </cell>
          <cell r="BS1068">
            <v>0</v>
          </cell>
          <cell r="BT1068">
            <v>0</v>
          </cell>
          <cell r="BU1068">
            <v>0</v>
          </cell>
          <cell r="BV1068">
            <v>0</v>
          </cell>
          <cell r="BW1068">
            <v>0</v>
          </cell>
          <cell r="BX1068">
            <v>0</v>
          </cell>
          <cell r="BY1068">
            <v>0</v>
          </cell>
          <cell r="BZ1068">
            <v>0</v>
          </cell>
          <cell r="CA1068">
            <v>0</v>
          </cell>
          <cell r="CB1068">
            <v>0</v>
          </cell>
          <cell r="CC1068">
            <v>0</v>
          </cell>
          <cell r="CD1068">
            <v>0</v>
          </cell>
          <cell r="CE1068">
            <v>0</v>
          </cell>
          <cell r="CF1068">
            <v>0</v>
          </cell>
          <cell r="CG1068">
            <v>0</v>
          </cell>
          <cell r="CH1068">
            <v>0</v>
          </cell>
          <cell r="CI1068">
            <v>0</v>
          </cell>
          <cell r="CJ1068">
            <v>0</v>
          </cell>
          <cell r="CK1068">
            <v>0</v>
          </cell>
          <cell r="CL1068">
            <v>0</v>
          </cell>
          <cell r="CM1068">
            <v>0</v>
          </cell>
          <cell r="CN1068">
            <v>0</v>
          </cell>
          <cell r="CO1068">
            <v>0</v>
          </cell>
          <cell r="CP1068">
            <v>0</v>
          </cell>
          <cell r="CQ1068">
            <v>0</v>
          </cell>
          <cell r="CR1068">
            <v>0</v>
          </cell>
          <cell r="CS1068">
            <v>0</v>
          </cell>
          <cell r="CT1068">
            <v>0</v>
          </cell>
          <cell r="CU1068">
            <v>0</v>
          </cell>
          <cell r="CV1068">
            <v>0</v>
          </cell>
          <cell r="CW1068">
            <v>0</v>
          </cell>
          <cell r="CX1068">
            <v>0</v>
          </cell>
          <cell r="CY1068">
            <v>0</v>
          </cell>
          <cell r="CZ1068">
            <v>0</v>
          </cell>
          <cell r="DA1068">
            <v>0</v>
          </cell>
          <cell r="DB1068">
            <v>0</v>
          </cell>
          <cell r="DC1068">
            <v>0</v>
          </cell>
          <cell r="DD1068">
            <v>0</v>
          </cell>
          <cell r="DE1068">
            <v>0</v>
          </cell>
          <cell r="DF1068">
            <v>0</v>
          </cell>
          <cell r="DG1068">
            <v>0</v>
          </cell>
          <cell r="DH1068">
            <v>0</v>
          </cell>
          <cell r="DI1068">
            <v>0</v>
          </cell>
          <cell r="DJ1068">
            <v>0</v>
          </cell>
          <cell r="DK1068">
            <v>0</v>
          </cell>
          <cell r="DL1068">
            <v>0</v>
          </cell>
          <cell r="DM1068">
            <v>0</v>
          </cell>
          <cell r="DN1068">
            <v>0</v>
          </cell>
          <cell r="DO1068">
            <v>0</v>
          </cell>
          <cell r="DP1068">
            <v>0</v>
          </cell>
          <cell r="DQ1068">
            <v>0</v>
          </cell>
          <cell r="DR1068">
            <v>0</v>
          </cell>
          <cell r="DS1068">
            <v>0</v>
          </cell>
          <cell r="DT1068">
            <v>0</v>
          </cell>
          <cell r="DU1068">
            <v>0</v>
          </cell>
          <cell r="DV1068">
            <v>0</v>
          </cell>
          <cell r="DW1068">
            <v>0</v>
          </cell>
          <cell r="DX1068">
            <v>0</v>
          </cell>
          <cell r="DY1068">
            <v>0</v>
          </cell>
          <cell r="DZ1068">
            <v>0</v>
          </cell>
          <cell r="EA1068">
            <v>0</v>
          </cell>
          <cell r="EB1068">
            <v>0</v>
          </cell>
          <cell r="EC1068">
            <v>0</v>
          </cell>
          <cell r="ED1068">
            <v>0</v>
          </cell>
        </row>
        <row r="1069"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0</v>
          </cell>
          <cell r="AX1069">
            <v>0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0</v>
          </cell>
          <cell r="BD1069">
            <v>0</v>
          </cell>
          <cell r="BE1069">
            <v>0</v>
          </cell>
          <cell r="BF1069">
            <v>0</v>
          </cell>
          <cell r="BG1069">
            <v>0</v>
          </cell>
          <cell r="BH1069">
            <v>0</v>
          </cell>
          <cell r="BI1069">
            <v>0</v>
          </cell>
          <cell r="BJ1069">
            <v>0</v>
          </cell>
          <cell r="BK1069">
            <v>0</v>
          </cell>
          <cell r="BL1069">
            <v>0</v>
          </cell>
          <cell r="BM1069">
            <v>0</v>
          </cell>
          <cell r="BN1069">
            <v>0</v>
          </cell>
          <cell r="BO1069">
            <v>0</v>
          </cell>
          <cell r="BP1069">
            <v>0</v>
          </cell>
          <cell r="BQ1069">
            <v>0</v>
          </cell>
          <cell r="BR1069">
            <v>0</v>
          </cell>
          <cell r="BS1069">
            <v>0</v>
          </cell>
          <cell r="BT1069">
            <v>0</v>
          </cell>
          <cell r="BU1069">
            <v>0</v>
          </cell>
          <cell r="BV1069">
            <v>0</v>
          </cell>
          <cell r="BW1069">
            <v>0</v>
          </cell>
          <cell r="BX1069">
            <v>0</v>
          </cell>
          <cell r="BY1069">
            <v>0</v>
          </cell>
          <cell r="BZ1069">
            <v>0</v>
          </cell>
          <cell r="CA1069">
            <v>0</v>
          </cell>
          <cell r="CB1069">
            <v>0</v>
          </cell>
          <cell r="CC1069">
            <v>0</v>
          </cell>
          <cell r="CD1069">
            <v>0</v>
          </cell>
          <cell r="CE1069">
            <v>0</v>
          </cell>
          <cell r="CF1069">
            <v>0</v>
          </cell>
          <cell r="CG1069">
            <v>0</v>
          </cell>
          <cell r="CH1069">
            <v>0</v>
          </cell>
          <cell r="CI1069">
            <v>0</v>
          </cell>
          <cell r="CJ1069">
            <v>0</v>
          </cell>
          <cell r="CK1069">
            <v>0</v>
          </cell>
          <cell r="CL1069">
            <v>0</v>
          </cell>
          <cell r="CM1069">
            <v>0</v>
          </cell>
          <cell r="CN1069">
            <v>0</v>
          </cell>
          <cell r="CO1069">
            <v>0</v>
          </cell>
          <cell r="CP1069">
            <v>0</v>
          </cell>
          <cell r="CQ1069">
            <v>0</v>
          </cell>
          <cell r="CR1069">
            <v>0</v>
          </cell>
          <cell r="CS1069">
            <v>0</v>
          </cell>
          <cell r="CT1069">
            <v>0</v>
          </cell>
          <cell r="CU1069">
            <v>0</v>
          </cell>
          <cell r="CV1069">
            <v>0</v>
          </cell>
          <cell r="CW1069">
            <v>0</v>
          </cell>
          <cell r="CX1069">
            <v>0</v>
          </cell>
          <cell r="CY1069">
            <v>0</v>
          </cell>
          <cell r="CZ1069">
            <v>0</v>
          </cell>
          <cell r="DA1069">
            <v>0</v>
          </cell>
          <cell r="DB1069">
            <v>0</v>
          </cell>
          <cell r="DC1069">
            <v>0</v>
          </cell>
          <cell r="DD1069">
            <v>0</v>
          </cell>
          <cell r="DE1069">
            <v>0</v>
          </cell>
          <cell r="DF1069">
            <v>0</v>
          </cell>
          <cell r="DG1069">
            <v>0</v>
          </cell>
          <cell r="DH1069">
            <v>0</v>
          </cell>
          <cell r="DI1069">
            <v>0</v>
          </cell>
          <cell r="DJ1069">
            <v>0</v>
          </cell>
          <cell r="DK1069">
            <v>0</v>
          </cell>
          <cell r="DL1069">
            <v>0</v>
          </cell>
          <cell r="DM1069">
            <v>0</v>
          </cell>
          <cell r="DN1069">
            <v>0</v>
          </cell>
          <cell r="DO1069">
            <v>0</v>
          </cell>
          <cell r="DP1069">
            <v>0</v>
          </cell>
          <cell r="DQ1069">
            <v>0</v>
          </cell>
          <cell r="DR1069">
            <v>0</v>
          </cell>
          <cell r="DS1069">
            <v>0</v>
          </cell>
          <cell r="DT1069">
            <v>0</v>
          </cell>
          <cell r="DU1069">
            <v>0</v>
          </cell>
          <cell r="DV1069">
            <v>0</v>
          </cell>
          <cell r="DW1069">
            <v>0</v>
          </cell>
          <cell r="DX1069">
            <v>0</v>
          </cell>
          <cell r="DY1069">
            <v>0</v>
          </cell>
          <cell r="DZ1069">
            <v>0</v>
          </cell>
          <cell r="EA1069">
            <v>0</v>
          </cell>
          <cell r="EB1069">
            <v>0</v>
          </cell>
          <cell r="EC1069">
            <v>0</v>
          </cell>
          <cell r="ED1069">
            <v>0</v>
          </cell>
        </row>
        <row r="1070"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0</v>
          </cell>
          <cell r="AX1070">
            <v>0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0</v>
          </cell>
          <cell r="BD1070">
            <v>0</v>
          </cell>
          <cell r="BE1070">
            <v>0</v>
          </cell>
          <cell r="BF1070">
            <v>0</v>
          </cell>
          <cell r="BG1070">
            <v>0</v>
          </cell>
          <cell r="BH1070">
            <v>0</v>
          </cell>
          <cell r="BI1070">
            <v>0</v>
          </cell>
          <cell r="BJ1070">
            <v>0</v>
          </cell>
          <cell r="BK1070">
            <v>0</v>
          </cell>
          <cell r="BL1070">
            <v>0</v>
          </cell>
          <cell r="BM1070">
            <v>0</v>
          </cell>
          <cell r="BN1070">
            <v>0</v>
          </cell>
          <cell r="BO1070">
            <v>0</v>
          </cell>
          <cell r="BP1070">
            <v>0</v>
          </cell>
          <cell r="BQ1070">
            <v>0</v>
          </cell>
          <cell r="BR1070">
            <v>0</v>
          </cell>
          <cell r="BS1070">
            <v>0</v>
          </cell>
          <cell r="BT1070">
            <v>0</v>
          </cell>
          <cell r="BU1070">
            <v>0</v>
          </cell>
          <cell r="BV1070">
            <v>0</v>
          </cell>
          <cell r="BW1070">
            <v>0</v>
          </cell>
          <cell r="BX1070">
            <v>0</v>
          </cell>
          <cell r="BY1070">
            <v>0</v>
          </cell>
          <cell r="BZ1070">
            <v>0</v>
          </cell>
          <cell r="CA1070">
            <v>0</v>
          </cell>
          <cell r="CB1070">
            <v>0</v>
          </cell>
          <cell r="CC1070">
            <v>0</v>
          </cell>
          <cell r="CD1070">
            <v>0</v>
          </cell>
          <cell r="CE1070">
            <v>0</v>
          </cell>
          <cell r="CF1070">
            <v>0</v>
          </cell>
          <cell r="CG1070">
            <v>0</v>
          </cell>
          <cell r="CH1070">
            <v>0</v>
          </cell>
          <cell r="CI1070">
            <v>0</v>
          </cell>
          <cell r="CJ1070">
            <v>0</v>
          </cell>
          <cell r="CK1070">
            <v>0</v>
          </cell>
          <cell r="CL1070">
            <v>0</v>
          </cell>
          <cell r="CM1070">
            <v>0</v>
          </cell>
          <cell r="CN1070">
            <v>0</v>
          </cell>
          <cell r="CO1070">
            <v>0</v>
          </cell>
          <cell r="CP1070">
            <v>0</v>
          </cell>
          <cell r="CQ1070">
            <v>0</v>
          </cell>
          <cell r="CR1070">
            <v>0</v>
          </cell>
          <cell r="CS1070">
            <v>0</v>
          </cell>
          <cell r="CT1070">
            <v>0</v>
          </cell>
          <cell r="CU1070">
            <v>0</v>
          </cell>
          <cell r="CV1070">
            <v>0</v>
          </cell>
          <cell r="CW1070">
            <v>0</v>
          </cell>
          <cell r="CX1070">
            <v>0</v>
          </cell>
          <cell r="CY1070">
            <v>0</v>
          </cell>
          <cell r="CZ1070">
            <v>0</v>
          </cell>
          <cell r="DA1070">
            <v>0</v>
          </cell>
          <cell r="DB1070">
            <v>0</v>
          </cell>
          <cell r="DC1070">
            <v>0</v>
          </cell>
          <cell r="DD1070">
            <v>0</v>
          </cell>
          <cell r="DE1070">
            <v>0</v>
          </cell>
          <cell r="DF1070">
            <v>0</v>
          </cell>
          <cell r="DG1070">
            <v>0</v>
          </cell>
          <cell r="DH1070">
            <v>0</v>
          </cell>
          <cell r="DI1070">
            <v>0</v>
          </cell>
          <cell r="DJ1070">
            <v>0</v>
          </cell>
          <cell r="DK1070">
            <v>0</v>
          </cell>
          <cell r="DL1070">
            <v>0</v>
          </cell>
          <cell r="DM1070">
            <v>0</v>
          </cell>
          <cell r="DN1070">
            <v>0</v>
          </cell>
          <cell r="DO1070">
            <v>0</v>
          </cell>
          <cell r="DP1070">
            <v>0</v>
          </cell>
          <cell r="DQ1070">
            <v>0</v>
          </cell>
          <cell r="DR1070">
            <v>0</v>
          </cell>
          <cell r="DS1070">
            <v>0</v>
          </cell>
          <cell r="DT1070">
            <v>0</v>
          </cell>
          <cell r="DU1070">
            <v>0</v>
          </cell>
          <cell r="DV1070">
            <v>0</v>
          </cell>
          <cell r="DW1070">
            <v>0</v>
          </cell>
          <cell r="DX1070">
            <v>0</v>
          </cell>
          <cell r="DY1070">
            <v>0</v>
          </cell>
          <cell r="DZ1070">
            <v>0</v>
          </cell>
          <cell r="EA1070">
            <v>0</v>
          </cell>
          <cell r="EB1070">
            <v>0</v>
          </cell>
          <cell r="EC1070">
            <v>0</v>
          </cell>
          <cell r="ED1070">
            <v>0</v>
          </cell>
        </row>
        <row r="1071"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0</v>
          </cell>
          <cell r="AX1071">
            <v>0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0</v>
          </cell>
          <cell r="BD1071">
            <v>0</v>
          </cell>
          <cell r="BE1071">
            <v>0</v>
          </cell>
          <cell r="BF1071">
            <v>0</v>
          </cell>
          <cell r="BG1071">
            <v>0</v>
          </cell>
          <cell r="BH1071">
            <v>0</v>
          </cell>
          <cell r="BI1071">
            <v>0</v>
          </cell>
          <cell r="BJ1071">
            <v>0</v>
          </cell>
          <cell r="BK1071">
            <v>0</v>
          </cell>
          <cell r="BL1071">
            <v>0</v>
          </cell>
          <cell r="BM1071">
            <v>0</v>
          </cell>
          <cell r="BN1071">
            <v>0</v>
          </cell>
          <cell r="BO1071">
            <v>0</v>
          </cell>
          <cell r="BP1071">
            <v>0</v>
          </cell>
          <cell r="BQ1071">
            <v>0</v>
          </cell>
          <cell r="BR1071">
            <v>0</v>
          </cell>
          <cell r="BS1071">
            <v>0</v>
          </cell>
          <cell r="BT1071">
            <v>0</v>
          </cell>
          <cell r="BU1071">
            <v>0</v>
          </cell>
          <cell r="BV1071">
            <v>0</v>
          </cell>
          <cell r="BW1071">
            <v>0</v>
          </cell>
          <cell r="BX1071">
            <v>0</v>
          </cell>
          <cell r="BY1071">
            <v>0</v>
          </cell>
          <cell r="BZ1071">
            <v>0</v>
          </cell>
          <cell r="CA1071">
            <v>0</v>
          </cell>
          <cell r="CB1071">
            <v>0</v>
          </cell>
          <cell r="CC1071">
            <v>0</v>
          </cell>
          <cell r="CD1071">
            <v>0</v>
          </cell>
          <cell r="CE1071">
            <v>0</v>
          </cell>
          <cell r="CF1071">
            <v>0</v>
          </cell>
          <cell r="CG1071">
            <v>0</v>
          </cell>
          <cell r="CH1071">
            <v>0</v>
          </cell>
          <cell r="CI1071">
            <v>0</v>
          </cell>
          <cell r="CJ1071">
            <v>0</v>
          </cell>
          <cell r="CK1071">
            <v>0</v>
          </cell>
          <cell r="CL1071">
            <v>0</v>
          </cell>
          <cell r="CM1071">
            <v>0</v>
          </cell>
          <cell r="CN1071">
            <v>0</v>
          </cell>
          <cell r="CO1071">
            <v>0</v>
          </cell>
          <cell r="CP1071">
            <v>0</v>
          </cell>
          <cell r="CQ1071">
            <v>0</v>
          </cell>
          <cell r="CR1071">
            <v>0</v>
          </cell>
          <cell r="CS1071">
            <v>0</v>
          </cell>
          <cell r="CT1071">
            <v>0</v>
          </cell>
          <cell r="CU1071">
            <v>0</v>
          </cell>
          <cell r="CV1071">
            <v>0</v>
          </cell>
          <cell r="CW1071">
            <v>0</v>
          </cell>
          <cell r="CX1071">
            <v>0</v>
          </cell>
          <cell r="CY1071">
            <v>0</v>
          </cell>
          <cell r="CZ1071">
            <v>0</v>
          </cell>
          <cell r="DA1071">
            <v>0</v>
          </cell>
          <cell r="DB1071">
            <v>0</v>
          </cell>
          <cell r="DC1071">
            <v>0</v>
          </cell>
          <cell r="DD1071">
            <v>0</v>
          </cell>
          <cell r="DE1071">
            <v>0</v>
          </cell>
          <cell r="DF1071">
            <v>0</v>
          </cell>
          <cell r="DG1071">
            <v>0</v>
          </cell>
          <cell r="DH1071">
            <v>0</v>
          </cell>
          <cell r="DI1071">
            <v>0</v>
          </cell>
          <cell r="DJ1071">
            <v>0</v>
          </cell>
          <cell r="DK1071">
            <v>0</v>
          </cell>
          <cell r="DL1071">
            <v>0</v>
          </cell>
          <cell r="DM1071">
            <v>0</v>
          </cell>
          <cell r="DN1071">
            <v>0</v>
          </cell>
          <cell r="DO1071">
            <v>0</v>
          </cell>
          <cell r="DP1071">
            <v>0</v>
          </cell>
          <cell r="DQ1071">
            <v>0</v>
          </cell>
          <cell r="DR1071">
            <v>0</v>
          </cell>
          <cell r="DS1071">
            <v>0</v>
          </cell>
          <cell r="DT1071">
            <v>0</v>
          </cell>
          <cell r="DU1071">
            <v>0</v>
          </cell>
          <cell r="DV1071">
            <v>0</v>
          </cell>
          <cell r="DW1071">
            <v>0</v>
          </cell>
          <cell r="DX1071">
            <v>0</v>
          </cell>
          <cell r="DY1071">
            <v>0</v>
          </cell>
          <cell r="DZ1071">
            <v>0</v>
          </cell>
          <cell r="EA1071">
            <v>0</v>
          </cell>
          <cell r="EB1071">
            <v>0</v>
          </cell>
          <cell r="EC1071">
            <v>0</v>
          </cell>
          <cell r="ED1071">
            <v>0</v>
          </cell>
        </row>
        <row r="1072"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0</v>
          </cell>
          <cell r="AX1072">
            <v>0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0</v>
          </cell>
          <cell r="BD1072">
            <v>0</v>
          </cell>
          <cell r="BE1072">
            <v>0</v>
          </cell>
          <cell r="BF1072">
            <v>0</v>
          </cell>
          <cell r="BG1072">
            <v>0</v>
          </cell>
          <cell r="BH1072">
            <v>0</v>
          </cell>
          <cell r="BI1072">
            <v>0</v>
          </cell>
          <cell r="BJ1072">
            <v>0</v>
          </cell>
          <cell r="BK1072">
            <v>0</v>
          </cell>
          <cell r="BL1072">
            <v>0</v>
          </cell>
          <cell r="BM1072">
            <v>0</v>
          </cell>
          <cell r="BN1072">
            <v>0</v>
          </cell>
          <cell r="BO1072">
            <v>0</v>
          </cell>
          <cell r="BP1072">
            <v>0</v>
          </cell>
          <cell r="BQ1072">
            <v>0</v>
          </cell>
          <cell r="BR1072">
            <v>0</v>
          </cell>
          <cell r="BS1072">
            <v>0</v>
          </cell>
          <cell r="BT1072">
            <v>0</v>
          </cell>
          <cell r="BU1072">
            <v>0</v>
          </cell>
          <cell r="BV1072">
            <v>0</v>
          </cell>
          <cell r="BW1072">
            <v>0</v>
          </cell>
          <cell r="BX1072">
            <v>0</v>
          </cell>
          <cell r="BY1072">
            <v>0</v>
          </cell>
          <cell r="BZ1072">
            <v>0</v>
          </cell>
          <cell r="CA1072">
            <v>0</v>
          </cell>
          <cell r="CB1072">
            <v>0</v>
          </cell>
          <cell r="CC1072">
            <v>0</v>
          </cell>
          <cell r="CD1072">
            <v>0</v>
          </cell>
          <cell r="CE1072">
            <v>0</v>
          </cell>
          <cell r="CF1072">
            <v>0</v>
          </cell>
          <cell r="CG1072">
            <v>0</v>
          </cell>
          <cell r="CH1072">
            <v>0</v>
          </cell>
          <cell r="CI1072">
            <v>0</v>
          </cell>
          <cell r="CJ1072">
            <v>0</v>
          </cell>
          <cell r="CK1072">
            <v>0</v>
          </cell>
          <cell r="CL1072">
            <v>0</v>
          </cell>
          <cell r="CM1072">
            <v>0</v>
          </cell>
          <cell r="CN1072">
            <v>0</v>
          </cell>
          <cell r="CO1072">
            <v>0</v>
          </cell>
          <cell r="CP1072">
            <v>0</v>
          </cell>
          <cell r="CQ1072">
            <v>0</v>
          </cell>
          <cell r="CR1072">
            <v>0</v>
          </cell>
          <cell r="CS1072">
            <v>0</v>
          </cell>
          <cell r="CT1072">
            <v>0</v>
          </cell>
          <cell r="CU1072">
            <v>0</v>
          </cell>
          <cell r="CV1072">
            <v>0</v>
          </cell>
          <cell r="CW1072">
            <v>0</v>
          </cell>
          <cell r="CX1072">
            <v>0</v>
          </cell>
          <cell r="CY1072">
            <v>0</v>
          </cell>
          <cell r="CZ1072">
            <v>0</v>
          </cell>
          <cell r="DA1072">
            <v>0</v>
          </cell>
          <cell r="DB1072">
            <v>0</v>
          </cell>
          <cell r="DC1072">
            <v>0</v>
          </cell>
          <cell r="DD1072">
            <v>0</v>
          </cell>
          <cell r="DE1072">
            <v>0</v>
          </cell>
          <cell r="DF1072">
            <v>0</v>
          </cell>
          <cell r="DG1072">
            <v>0</v>
          </cell>
          <cell r="DH1072">
            <v>0</v>
          </cell>
          <cell r="DI1072">
            <v>0</v>
          </cell>
          <cell r="DJ1072">
            <v>0</v>
          </cell>
          <cell r="DK1072">
            <v>0</v>
          </cell>
          <cell r="DL1072">
            <v>0</v>
          </cell>
          <cell r="DM1072">
            <v>0</v>
          </cell>
          <cell r="DN1072">
            <v>0</v>
          </cell>
          <cell r="DO1072">
            <v>0</v>
          </cell>
          <cell r="DP1072">
            <v>0</v>
          </cell>
          <cell r="DQ1072">
            <v>0</v>
          </cell>
          <cell r="DR1072">
            <v>0</v>
          </cell>
          <cell r="DS1072">
            <v>0</v>
          </cell>
          <cell r="DT1072">
            <v>0</v>
          </cell>
          <cell r="DU1072">
            <v>0</v>
          </cell>
          <cell r="DV1072">
            <v>0</v>
          </cell>
          <cell r="DW1072">
            <v>0</v>
          </cell>
          <cell r="DX1072">
            <v>0</v>
          </cell>
          <cell r="DY1072">
            <v>0</v>
          </cell>
          <cell r="DZ1072">
            <v>0</v>
          </cell>
          <cell r="EA1072">
            <v>0</v>
          </cell>
          <cell r="EB1072">
            <v>0</v>
          </cell>
          <cell r="EC1072">
            <v>0</v>
          </cell>
          <cell r="ED1072">
            <v>0</v>
          </cell>
        </row>
        <row r="1073"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O1073">
            <v>0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0</v>
          </cell>
          <cell r="AX1073">
            <v>0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0</v>
          </cell>
          <cell r="BD1073">
            <v>0</v>
          </cell>
          <cell r="BE1073">
            <v>0</v>
          </cell>
          <cell r="BF1073">
            <v>0</v>
          </cell>
          <cell r="BG1073">
            <v>0</v>
          </cell>
          <cell r="BH1073">
            <v>0</v>
          </cell>
          <cell r="BI1073">
            <v>0</v>
          </cell>
          <cell r="BJ1073">
            <v>0</v>
          </cell>
          <cell r="BK1073">
            <v>0</v>
          </cell>
          <cell r="BL1073">
            <v>0</v>
          </cell>
          <cell r="BM1073">
            <v>0</v>
          </cell>
          <cell r="BN1073">
            <v>0</v>
          </cell>
          <cell r="BO1073">
            <v>0</v>
          </cell>
          <cell r="BP1073">
            <v>0</v>
          </cell>
          <cell r="BQ1073">
            <v>0</v>
          </cell>
          <cell r="BR1073">
            <v>0</v>
          </cell>
          <cell r="BS1073">
            <v>0</v>
          </cell>
          <cell r="BT1073">
            <v>0</v>
          </cell>
          <cell r="BU1073">
            <v>0</v>
          </cell>
          <cell r="BV1073">
            <v>0</v>
          </cell>
          <cell r="BW1073">
            <v>0</v>
          </cell>
          <cell r="BX1073">
            <v>0</v>
          </cell>
          <cell r="BY1073">
            <v>0</v>
          </cell>
          <cell r="BZ1073">
            <v>0</v>
          </cell>
          <cell r="CA1073">
            <v>0</v>
          </cell>
          <cell r="CB1073">
            <v>0</v>
          </cell>
          <cell r="CC1073">
            <v>0</v>
          </cell>
          <cell r="CD1073">
            <v>0</v>
          </cell>
          <cell r="CE1073">
            <v>0</v>
          </cell>
          <cell r="CF1073">
            <v>0</v>
          </cell>
          <cell r="CG1073">
            <v>0</v>
          </cell>
          <cell r="CH1073">
            <v>0</v>
          </cell>
          <cell r="CI1073">
            <v>0</v>
          </cell>
          <cell r="CJ1073">
            <v>0</v>
          </cell>
          <cell r="CK1073">
            <v>0</v>
          </cell>
          <cell r="CL1073">
            <v>0</v>
          </cell>
          <cell r="CM1073">
            <v>0</v>
          </cell>
          <cell r="CN1073">
            <v>0</v>
          </cell>
          <cell r="CO1073">
            <v>0</v>
          </cell>
          <cell r="CP1073">
            <v>0</v>
          </cell>
          <cell r="CQ1073">
            <v>0</v>
          </cell>
          <cell r="CR1073">
            <v>0</v>
          </cell>
          <cell r="CS1073">
            <v>0</v>
          </cell>
          <cell r="CT1073">
            <v>0</v>
          </cell>
          <cell r="CU1073">
            <v>0</v>
          </cell>
          <cell r="CV1073">
            <v>0</v>
          </cell>
          <cell r="CW1073">
            <v>0</v>
          </cell>
          <cell r="CX1073">
            <v>0</v>
          </cell>
          <cell r="CY1073">
            <v>0</v>
          </cell>
          <cell r="CZ1073">
            <v>0</v>
          </cell>
          <cell r="DA1073">
            <v>0</v>
          </cell>
          <cell r="DB1073">
            <v>0</v>
          </cell>
          <cell r="DC1073">
            <v>0</v>
          </cell>
          <cell r="DD1073">
            <v>0</v>
          </cell>
          <cell r="DE1073">
            <v>0</v>
          </cell>
          <cell r="DF1073">
            <v>0</v>
          </cell>
          <cell r="DG1073">
            <v>0</v>
          </cell>
          <cell r="DH1073">
            <v>0</v>
          </cell>
          <cell r="DI1073">
            <v>0</v>
          </cell>
          <cell r="DJ1073">
            <v>0</v>
          </cell>
          <cell r="DK1073">
            <v>0</v>
          </cell>
          <cell r="DL1073">
            <v>0</v>
          </cell>
          <cell r="DM1073">
            <v>0</v>
          </cell>
          <cell r="DN1073">
            <v>0</v>
          </cell>
          <cell r="DO1073">
            <v>0</v>
          </cell>
          <cell r="DP1073">
            <v>0</v>
          </cell>
          <cell r="DQ1073">
            <v>0</v>
          </cell>
          <cell r="DR1073">
            <v>0</v>
          </cell>
          <cell r="DS1073">
            <v>0</v>
          </cell>
          <cell r="DT1073">
            <v>0</v>
          </cell>
          <cell r="DU1073">
            <v>0</v>
          </cell>
          <cell r="DV1073">
            <v>0</v>
          </cell>
          <cell r="DW1073">
            <v>0</v>
          </cell>
          <cell r="DX1073">
            <v>0</v>
          </cell>
          <cell r="DY1073">
            <v>0</v>
          </cell>
          <cell r="DZ1073">
            <v>0</v>
          </cell>
          <cell r="EA1073">
            <v>0</v>
          </cell>
          <cell r="EB1073">
            <v>0</v>
          </cell>
          <cell r="EC1073">
            <v>0</v>
          </cell>
          <cell r="ED1073">
            <v>0</v>
          </cell>
        </row>
        <row r="1074"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O1074">
            <v>0</v>
          </cell>
          <cell r="AP1074">
            <v>0</v>
          </cell>
          <cell r="AQ1074">
            <v>0</v>
          </cell>
          <cell r="AR1074">
            <v>0</v>
          </cell>
          <cell r="AS1074">
            <v>0</v>
          </cell>
          <cell r="AT1074">
            <v>0</v>
          </cell>
          <cell r="AU1074">
            <v>0</v>
          </cell>
          <cell r="AV1074">
            <v>0</v>
          </cell>
          <cell r="AW1074">
            <v>0</v>
          </cell>
          <cell r="AX1074">
            <v>0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0</v>
          </cell>
          <cell r="BD1074">
            <v>0</v>
          </cell>
          <cell r="BE1074">
            <v>0</v>
          </cell>
          <cell r="BF1074">
            <v>0</v>
          </cell>
          <cell r="BG1074">
            <v>0</v>
          </cell>
          <cell r="BH1074">
            <v>0</v>
          </cell>
          <cell r="BI1074">
            <v>0</v>
          </cell>
          <cell r="BJ1074">
            <v>0</v>
          </cell>
          <cell r="BK1074">
            <v>0</v>
          </cell>
          <cell r="BL1074">
            <v>0</v>
          </cell>
          <cell r="BM1074">
            <v>0</v>
          </cell>
          <cell r="BN1074">
            <v>0</v>
          </cell>
          <cell r="BO1074">
            <v>0</v>
          </cell>
          <cell r="BP1074">
            <v>0</v>
          </cell>
          <cell r="BQ1074">
            <v>0</v>
          </cell>
          <cell r="BR1074">
            <v>0</v>
          </cell>
          <cell r="BS1074">
            <v>0</v>
          </cell>
          <cell r="BT1074">
            <v>0</v>
          </cell>
          <cell r="BU1074">
            <v>0</v>
          </cell>
          <cell r="BV1074">
            <v>0</v>
          </cell>
          <cell r="BW1074">
            <v>0</v>
          </cell>
          <cell r="BX1074">
            <v>0</v>
          </cell>
          <cell r="BY1074">
            <v>0</v>
          </cell>
          <cell r="BZ1074">
            <v>0</v>
          </cell>
          <cell r="CA1074">
            <v>0</v>
          </cell>
          <cell r="CB1074">
            <v>0</v>
          </cell>
          <cell r="CC1074">
            <v>0</v>
          </cell>
          <cell r="CD1074">
            <v>0</v>
          </cell>
          <cell r="CE1074">
            <v>0</v>
          </cell>
          <cell r="CF1074">
            <v>0</v>
          </cell>
          <cell r="CG1074">
            <v>0</v>
          </cell>
          <cell r="CH1074">
            <v>0</v>
          </cell>
          <cell r="CI1074">
            <v>0</v>
          </cell>
          <cell r="CJ1074">
            <v>0</v>
          </cell>
          <cell r="CK1074">
            <v>0</v>
          </cell>
          <cell r="CL1074">
            <v>0</v>
          </cell>
          <cell r="CM1074">
            <v>0</v>
          </cell>
          <cell r="CN1074">
            <v>0</v>
          </cell>
          <cell r="CO1074">
            <v>0</v>
          </cell>
          <cell r="CP1074">
            <v>0</v>
          </cell>
          <cell r="CQ1074">
            <v>0</v>
          </cell>
          <cell r="CR1074">
            <v>0</v>
          </cell>
          <cell r="CS1074">
            <v>0</v>
          </cell>
          <cell r="CT1074">
            <v>0</v>
          </cell>
          <cell r="CU1074">
            <v>0</v>
          </cell>
          <cell r="CV1074">
            <v>0</v>
          </cell>
          <cell r="CW1074">
            <v>0</v>
          </cell>
          <cell r="CX1074">
            <v>0</v>
          </cell>
          <cell r="CY1074">
            <v>0</v>
          </cell>
          <cell r="CZ1074">
            <v>0</v>
          </cell>
          <cell r="DA1074">
            <v>0</v>
          </cell>
          <cell r="DB1074">
            <v>0</v>
          </cell>
          <cell r="DC1074">
            <v>0</v>
          </cell>
          <cell r="DD1074">
            <v>0</v>
          </cell>
          <cell r="DE1074">
            <v>0</v>
          </cell>
          <cell r="DF1074">
            <v>0</v>
          </cell>
          <cell r="DG1074">
            <v>0</v>
          </cell>
          <cell r="DH1074">
            <v>0</v>
          </cell>
          <cell r="DI1074">
            <v>0</v>
          </cell>
          <cell r="DJ1074">
            <v>0</v>
          </cell>
          <cell r="DK1074">
            <v>0</v>
          </cell>
          <cell r="DL1074">
            <v>0</v>
          </cell>
          <cell r="DM1074">
            <v>0</v>
          </cell>
          <cell r="DN1074">
            <v>0</v>
          </cell>
          <cell r="DO1074">
            <v>0</v>
          </cell>
          <cell r="DP1074">
            <v>0</v>
          </cell>
          <cell r="DQ1074">
            <v>0</v>
          </cell>
          <cell r="DR1074">
            <v>0</v>
          </cell>
          <cell r="DS1074">
            <v>0</v>
          </cell>
          <cell r="DT1074">
            <v>0</v>
          </cell>
          <cell r="DU1074">
            <v>0</v>
          </cell>
          <cell r="DV1074">
            <v>0</v>
          </cell>
          <cell r="DW1074">
            <v>0</v>
          </cell>
          <cell r="DX1074">
            <v>0</v>
          </cell>
          <cell r="DY1074">
            <v>0</v>
          </cell>
          <cell r="DZ1074">
            <v>0</v>
          </cell>
          <cell r="EA1074">
            <v>0</v>
          </cell>
          <cell r="EB1074">
            <v>0</v>
          </cell>
          <cell r="EC1074">
            <v>0</v>
          </cell>
          <cell r="ED1074">
            <v>0</v>
          </cell>
        </row>
        <row r="1075"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O1075">
            <v>0</v>
          </cell>
          <cell r="AP1075">
            <v>0</v>
          </cell>
          <cell r="AQ1075">
            <v>0</v>
          </cell>
          <cell r="AR1075">
            <v>0</v>
          </cell>
          <cell r="AS1075">
            <v>0</v>
          </cell>
          <cell r="AT1075">
            <v>0</v>
          </cell>
          <cell r="AU1075">
            <v>0</v>
          </cell>
          <cell r="AV1075">
            <v>0</v>
          </cell>
          <cell r="AW1075">
            <v>0</v>
          </cell>
          <cell r="AX1075">
            <v>0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0</v>
          </cell>
          <cell r="BD1075">
            <v>0</v>
          </cell>
          <cell r="BE1075">
            <v>0</v>
          </cell>
          <cell r="BF1075">
            <v>0</v>
          </cell>
          <cell r="BG1075">
            <v>0</v>
          </cell>
          <cell r="BH1075">
            <v>0</v>
          </cell>
          <cell r="BI1075">
            <v>0</v>
          </cell>
          <cell r="BJ1075">
            <v>0</v>
          </cell>
          <cell r="BK1075">
            <v>0</v>
          </cell>
          <cell r="BL1075">
            <v>0</v>
          </cell>
          <cell r="BM1075">
            <v>0</v>
          </cell>
          <cell r="BN1075">
            <v>0</v>
          </cell>
          <cell r="BO1075">
            <v>0</v>
          </cell>
          <cell r="BP1075">
            <v>0</v>
          </cell>
          <cell r="BQ1075">
            <v>0</v>
          </cell>
          <cell r="BR1075">
            <v>0</v>
          </cell>
          <cell r="BS1075">
            <v>0</v>
          </cell>
          <cell r="BT1075">
            <v>0</v>
          </cell>
          <cell r="BU1075">
            <v>0</v>
          </cell>
          <cell r="BV1075">
            <v>0</v>
          </cell>
          <cell r="BW1075">
            <v>0</v>
          </cell>
          <cell r="BX1075">
            <v>0</v>
          </cell>
          <cell r="BY1075">
            <v>0</v>
          </cell>
          <cell r="BZ1075">
            <v>0</v>
          </cell>
          <cell r="CA1075">
            <v>0</v>
          </cell>
          <cell r="CB1075">
            <v>0</v>
          </cell>
          <cell r="CC1075">
            <v>0</v>
          </cell>
          <cell r="CD1075">
            <v>0</v>
          </cell>
          <cell r="CE1075">
            <v>0</v>
          </cell>
          <cell r="CF1075">
            <v>0</v>
          </cell>
          <cell r="CG1075">
            <v>0</v>
          </cell>
          <cell r="CH1075">
            <v>0</v>
          </cell>
          <cell r="CI1075">
            <v>0</v>
          </cell>
          <cell r="CJ1075">
            <v>0</v>
          </cell>
          <cell r="CK1075">
            <v>0</v>
          </cell>
          <cell r="CL1075">
            <v>0</v>
          </cell>
          <cell r="CM1075">
            <v>0</v>
          </cell>
          <cell r="CN1075">
            <v>0</v>
          </cell>
          <cell r="CO1075">
            <v>0</v>
          </cell>
          <cell r="CP1075">
            <v>0</v>
          </cell>
          <cell r="CQ1075">
            <v>0</v>
          </cell>
          <cell r="CR1075">
            <v>0</v>
          </cell>
          <cell r="CS1075">
            <v>0</v>
          </cell>
          <cell r="CT1075">
            <v>0</v>
          </cell>
          <cell r="CU1075">
            <v>0</v>
          </cell>
          <cell r="CV1075">
            <v>0</v>
          </cell>
          <cell r="CW1075">
            <v>0</v>
          </cell>
          <cell r="CX1075">
            <v>0</v>
          </cell>
          <cell r="CY1075">
            <v>0</v>
          </cell>
          <cell r="CZ1075">
            <v>0</v>
          </cell>
          <cell r="DA1075">
            <v>0</v>
          </cell>
          <cell r="DB1075">
            <v>0</v>
          </cell>
          <cell r="DC1075">
            <v>0</v>
          </cell>
          <cell r="DD1075">
            <v>0</v>
          </cell>
          <cell r="DE1075">
            <v>0</v>
          </cell>
          <cell r="DF1075">
            <v>0</v>
          </cell>
          <cell r="DG1075">
            <v>0</v>
          </cell>
          <cell r="DH1075">
            <v>0</v>
          </cell>
          <cell r="DI1075">
            <v>0</v>
          </cell>
          <cell r="DJ1075">
            <v>0</v>
          </cell>
          <cell r="DK1075">
            <v>0</v>
          </cell>
          <cell r="DL1075">
            <v>0</v>
          </cell>
          <cell r="DM1075">
            <v>0</v>
          </cell>
          <cell r="DN1075">
            <v>0</v>
          </cell>
          <cell r="DO1075">
            <v>0</v>
          </cell>
          <cell r="DP1075">
            <v>0</v>
          </cell>
          <cell r="DQ1075">
            <v>0</v>
          </cell>
          <cell r="DR1075">
            <v>0</v>
          </cell>
          <cell r="DS1075">
            <v>0</v>
          </cell>
          <cell r="DT1075">
            <v>0</v>
          </cell>
          <cell r="DU1075">
            <v>0</v>
          </cell>
          <cell r="DV1075">
            <v>0</v>
          </cell>
          <cell r="DW1075">
            <v>0</v>
          </cell>
          <cell r="DX1075">
            <v>0</v>
          </cell>
          <cell r="DY1075">
            <v>0</v>
          </cell>
          <cell r="DZ1075">
            <v>0</v>
          </cell>
          <cell r="EA1075">
            <v>0</v>
          </cell>
          <cell r="EB1075">
            <v>0</v>
          </cell>
          <cell r="EC1075">
            <v>0</v>
          </cell>
          <cell r="ED1075">
            <v>0</v>
          </cell>
        </row>
        <row r="1076"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O1076">
            <v>0</v>
          </cell>
          <cell r="AP1076">
            <v>0</v>
          </cell>
          <cell r="AQ1076">
            <v>0</v>
          </cell>
          <cell r="AR1076">
            <v>0</v>
          </cell>
          <cell r="AS1076">
            <v>0</v>
          </cell>
          <cell r="AT1076">
            <v>0</v>
          </cell>
          <cell r="AU1076">
            <v>0</v>
          </cell>
          <cell r="AV1076">
            <v>0</v>
          </cell>
          <cell r="AW1076">
            <v>0</v>
          </cell>
          <cell r="AX1076">
            <v>0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0</v>
          </cell>
          <cell r="BD1076">
            <v>0</v>
          </cell>
          <cell r="BE1076">
            <v>0</v>
          </cell>
          <cell r="BF1076">
            <v>0</v>
          </cell>
          <cell r="BG1076">
            <v>0</v>
          </cell>
          <cell r="BH1076">
            <v>0</v>
          </cell>
          <cell r="BI1076">
            <v>0</v>
          </cell>
          <cell r="BJ1076">
            <v>0</v>
          </cell>
          <cell r="BK1076">
            <v>0</v>
          </cell>
          <cell r="BL1076">
            <v>0</v>
          </cell>
          <cell r="BM1076">
            <v>0</v>
          </cell>
          <cell r="BN1076">
            <v>0</v>
          </cell>
          <cell r="BO1076">
            <v>0</v>
          </cell>
          <cell r="BP1076">
            <v>0</v>
          </cell>
          <cell r="BQ1076">
            <v>0</v>
          </cell>
          <cell r="BR1076">
            <v>0</v>
          </cell>
          <cell r="BS1076">
            <v>0</v>
          </cell>
          <cell r="BT1076">
            <v>0</v>
          </cell>
          <cell r="BU1076">
            <v>0</v>
          </cell>
          <cell r="BV1076">
            <v>0</v>
          </cell>
          <cell r="BW1076">
            <v>0</v>
          </cell>
          <cell r="BX1076">
            <v>0</v>
          </cell>
          <cell r="BY1076">
            <v>0</v>
          </cell>
          <cell r="BZ1076">
            <v>0</v>
          </cell>
          <cell r="CA1076">
            <v>0</v>
          </cell>
          <cell r="CB1076">
            <v>0</v>
          </cell>
          <cell r="CC1076">
            <v>0</v>
          </cell>
          <cell r="CD1076">
            <v>0</v>
          </cell>
          <cell r="CE1076">
            <v>0</v>
          </cell>
          <cell r="CF1076">
            <v>0</v>
          </cell>
          <cell r="CG1076">
            <v>0</v>
          </cell>
          <cell r="CH1076">
            <v>0</v>
          </cell>
          <cell r="CI1076">
            <v>0</v>
          </cell>
          <cell r="CJ1076">
            <v>0</v>
          </cell>
          <cell r="CK1076">
            <v>0</v>
          </cell>
          <cell r="CL1076">
            <v>0</v>
          </cell>
          <cell r="CM1076">
            <v>0</v>
          </cell>
          <cell r="CN1076">
            <v>0</v>
          </cell>
          <cell r="CO1076">
            <v>0</v>
          </cell>
          <cell r="CP1076">
            <v>0</v>
          </cell>
          <cell r="CQ1076">
            <v>0</v>
          </cell>
          <cell r="CR1076">
            <v>0</v>
          </cell>
          <cell r="CS1076">
            <v>0</v>
          </cell>
          <cell r="CT1076">
            <v>0</v>
          </cell>
          <cell r="CU1076">
            <v>0</v>
          </cell>
          <cell r="CV1076">
            <v>0</v>
          </cell>
          <cell r="CW1076">
            <v>0</v>
          </cell>
          <cell r="CX1076">
            <v>0</v>
          </cell>
          <cell r="CY1076">
            <v>0</v>
          </cell>
          <cell r="CZ1076">
            <v>0</v>
          </cell>
          <cell r="DA1076">
            <v>0</v>
          </cell>
          <cell r="DB1076">
            <v>0</v>
          </cell>
          <cell r="DC1076">
            <v>0</v>
          </cell>
          <cell r="DD1076">
            <v>0</v>
          </cell>
          <cell r="DE1076">
            <v>0</v>
          </cell>
          <cell r="DF1076">
            <v>0</v>
          </cell>
          <cell r="DG1076">
            <v>0</v>
          </cell>
          <cell r="DH1076">
            <v>0</v>
          </cell>
          <cell r="DI1076">
            <v>0</v>
          </cell>
          <cell r="DJ1076">
            <v>0</v>
          </cell>
          <cell r="DK1076">
            <v>0</v>
          </cell>
          <cell r="DL1076">
            <v>0</v>
          </cell>
          <cell r="DM1076">
            <v>0</v>
          </cell>
          <cell r="DN1076">
            <v>0</v>
          </cell>
          <cell r="DO1076">
            <v>0</v>
          </cell>
          <cell r="DP1076">
            <v>0</v>
          </cell>
          <cell r="DQ1076">
            <v>0</v>
          </cell>
          <cell r="DR1076">
            <v>0</v>
          </cell>
          <cell r="DS1076">
            <v>0</v>
          </cell>
          <cell r="DT1076">
            <v>0</v>
          </cell>
          <cell r="DU1076">
            <v>0</v>
          </cell>
          <cell r="DV1076">
            <v>0</v>
          </cell>
          <cell r="DW1076">
            <v>0</v>
          </cell>
          <cell r="DX1076">
            <v>0</v>
          </cell>
          <cell r="DY1076">
            <v>0</v>
          </cell>
          <cell r="DZ1076">
            <v>0</v>
          </cell>
          <cell r="EA1076">
            <v>0</v>
          </cell>
          <cell r="EB1076">
            <v>0</v>
          </cell>
          <cell r="EC1076">
            <v>0</v>
          </cell>
          <cell r="ED1076">
            <v>0</v>
          </cell>
        </row>
        <row r="1077"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O1077">
            <v>0</v>
          </cell>
          <cell r="AP1077">
            <v>0</v>
          </cell>
          <cell r="AQ1077">
            <v>0</v>
          </cell>
          <cell r="AR1077">
            <v>0</v>
          </cell>
          <cell r="AS1077">
            <v>0</v>
          </cell>
          <cell r="AT1077">
            <v>0</v>
          </cell>
          <cell r="AU1077">
            <v>0</v>
          </cell>
          <cell r="AV1077">
            <v>0</v>
          </cell>
          <cell r="AW1077">
            <v>0</v>
          </cell>
          <cell r="AX1077">
            <v>0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0</v>
          </cell>
          <cell r="BD1077">
            <v>0</v>
          </cell>
          <cell r="BE1077">
            <v>0</v>
          </cell>
          <cell r="BF1077">
            <v>0</v>
          </cell>
          <cell r="BG1077">
            <v>0</v>
          </cell>
          <cell r="BH1077">
            <v>0</v>
          </cell>
          <cell r="BI1077">
            <v>0</v>
          </cell>
          <cell r="BJ1077">
            <v>0</v>
          </cell>
          <cell r="BK1077">
            <v>0</v>
          </cell>
          <cell r="BL1077">
            <v>0</v>
          </cell>
          <cell r="BM1077">
            <v>0</v>
          </cell>
          <cell r="BN1077">
            <v>0</v>
          </cell>
          <cell r="BO1077">
            <v>0</v>
          </cell>
          <cell r="BP1077">
            <v>0</v>
          </cell>
          <cell r="BQ1077">
            <v>0</v>
          </cell>
          <cell r="BR1077">
            <v>0</v>
          </cell>
          <cell r="BS1077">
            <v>0</v>
          </cell>
          <cell r="BT1077">
            <v>0</v>
          </cell>
          <cell r="BU1077">
            <v>0</v>
          </cell>
          <cell r="BV1077">
            <v>0</v>
          </cell>
          <cell r="BW1077">
            <v>0</v>
          </cell>
          <cell r="BX1077">
            <v>0</v>
          </cell>
          <cell r="BY1077">
            <v>0</v>
          </cell>
          <cell r="BZ1077">
            <v>0</v>
          </cell>
          <cell r="CA1077">
            <v>0</v>
          </cell>
          <cell r="CB1077">
            <v>0</v>
          </cell>
          <cell r="CC1077">
            <v>0</v>
          </cell>
          <cell r="CD1077">
            <v>0</v>
          </cell>
          <cell r="CE1077">
            <v>0</v>
          </cell>
          <cell r="CF1077">
            <v>0</v>
          </cell>
          <cell r="CG1077">
            <v>0</v>
          </cell>
          <cell r="CH1077">
            <v>0</v>
          </cell>
          <cell r="CI1077">
            <v>0</v>
          </cell>
          <cell r="CJ1077">
            <v>0</v>
          </cell>
          <cell r="CK1077">
            <v>0</v>
          </cell>
          <cell r="CL1077">
            <v>0</v>
          </cell>
          <cell r="CM1077">
            <v>0</v>
          </cell>
          <cell r="CN1077">
            <v>0</v>
          </cell>
          <cell r="CO1077">
            <v>0</v>
          </cell>
          <cell r="CP1077">
            <v>0</v>
          </cell>
          <cell r="CQ1077">
            <v>0</v>
          </cell>
          <cell r="CR1077">
            <v>0</v>
          </cell>
          <cell r="CS1077">
            <v>0</v>
          </cell>
          <cell r="CT1077">
            <v>0</v>
          </cell>
          <cell r="CU1077">
            <v>0</v>
          </cell>
          <cell r="CV1077">
            <v>0</v>
          </cell>
          <cell r="CW1077">
            <v>0</v>
          </cell>
          <cell r="CX1077">
            <v>0</v>
          </cell>
          <cell r="CY1077">
            <v>0</v>
          </cell>
          <cell r="CZ1077">
            <v>0</v>
          </cell>
          <cell r="DA1077">
            <v>0</v>
          </cell>
          <cell r="DB1077">
            <v>0</v>
          </cell>
          <cell r="DC1077">
            <v>0</v>
          </cell>
          <cell r="DD1077">
            <v>0</v>
          </cell>
          <cell r="DE1077">
            <v>0</v>
          </cell>
          <cell r="DF1077">
            <v>0</v>
          </cell>
          <cell r="DG1077">
            <v>0</v>
          </cell>
          <cell r="DH1077">
            <v>0</v>
          </cell>
          <cell r="DI1077">
            <v>0</v>
          </cell>
          <cell r="DJ1077">
            <v>0</v>
          </cell>
          <cell r="DK1077">
            <v>0</v>
          </cell>
          <cell r="DL1077">
            <v>0</v>
          </cell>
          <cell r="DM1077">
            <v>0</v>
          </cell>
          <cell r="DN1077">
            <v>0</v>
          </cell>
          <cell r="DO1077">
            <v>0</v>
          </cell>
          <cell r="DP1077">
            <v>0</v>
          </cell>
          <cell r="DQ1077">
            <v>0</v>
          </cell>
          <cell r="DR1077">
            <v>0</v>
          </cell>
          <cell r="DS1077">
            <v>0</v>
          </cell>
          <cell r="DT1077">
            <v>0</v>
          </cell>
          <cell r="DU1077">
            <v>0</v>
          </cell>
          <cell r="DV1077">
            <v>0</v>
          </cell>
          <cell r="DW1077">
            <v>0</v>
          </cell>
          <cell r="DX1077">
            <v>0</v>
          </cell>
          <cell r="DY1077">
            <v>0</v>
          </cell>
          <cell r="DZ1077">
            <v>0</v>
          </cell>
          <cell r="EA1077">
            <v>0</v>
          </cell>
          <cell r="EB1077">
            <v>0</v>
          </cell>
          <cell r="EC1077">
            <v>0</v>
          </cell>
          <cell r="ED1077">
            <v>0</v>
          </cell>
        </row>
        <row r="1078"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P1078">
            <v>0</v>
          </cell>
          <cell r="AQ1078">
            <v>0</v>
          </cell>
          <cell r="AR1078">
            <v>0</v>
          </cell>
          <cell r="AS1078">
            <v>0</v>
          </cell>
          <cell r="AT1078">
            <v>0</v>
          </cell>
          <cell r="AU1078">
            <v>0</v>
          </cell>
          <cell r="AV1078">
            <v>0</v>
          </cell>
          <cell r="AW1078">
            <v>0</v>
          </cell>
          <cell r="AX1078">
            <v>0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0</v>
          </cell>
          <cell r="BD1078">
            <v>0</v>
          </cell>
          <cell r="BE1078">
            <v>0</v>
          </cell>
          <cell r="BF1078">
            <v>0</v>
          </cell>
          <cell r="BG1078">
            <v>0</v>
          </cell>
          <cell r="BH1078">
            <v>0</v>
          </cell>
          <cell r="BI1078">
            <v>0</v>
          </cell>
          <cell r="BJ1078">
            <v>0</v>
          </cell>
          <cell r="BK1078">
            <v>0</v>
          </cell>
          <cell r="BL1078">
            <v>0</v>
          </cell>
          <cell r="BM1078">
            <v>0</v>
          </cell>
          <cell r="BN1078">
            <v>0</v>
          </cell>
          <cell r="BO1078">
            <v>0</v>
          </cell>
          <cell r="BP1078">
            <v>0</v>
          </cell>
          <cell r="BQ1078">
            <v>0</v>
          </cell>
          <cell r="BR1078">
            <v>0</v>
          </cell>
          <cell r="BS1078">
            <v>0</v>
          </cell>
          <cell r="BT1078">
            <v>0</v>
          </cell>
          <cell r="BU1078">
            <v>0</v>
          </cell>
          <cell r="BV1078">
            <v>0</v>
          </cell>
          <cell r="BW1078">
            <v>0</v>
          </cell>
          <cell r="BX1078">
            <v>0</v>
          </cell>
          <cell r="BY1078">
            <v>0</v>
          </cell>
          <cell r="BZ1078">
            <v>0</v>
          </cell>
          <cell r="CA1078">
            <v>0</v>
          </cell>
          <cell r="CB1078">
            <v>0</v>
          </cell>
          <cell r="CC1078">
            <v>0</v>
          </cell>
          <cell r="CD1078">
            <v>0</v>
          </cell>
          <cell r="CE1078">
            <v>0</v>
          </cell>
          <cell r="CF1078">
            <v>0</v>
          </cell>
          <cell r="CG1078">
            <v>0</v>
          </cell>
          <cell r="CH1078">
            <v>0</v>
          </cell>
          <cell r="CI1078">
            <v>0</v>
          </cell>
          <cell r="CJ1078">
            <v>0</v>
          </cell>
          <cell r="CK1078">
            <v>0</v>
          </cell>
          <cell r="CL1078">
            <v>0</v>
          </cell>
          <cell r="CM1078">
            <v>0</v>
          </cell>
          <cell r="CN1078">
            <v>0</v>
          </cell>
          <cell r="CO1078">
            <v>0</v>
          </cell>
          <cell r="CP1078">
            <v>0</v>
          </cell>
          <cell r="CQ1078">
            <v>0</v>
          </cell>
          <cell r="CR1078">
            <v>0</v>
          </cell>
          <cell r="CS1078">
            <v>0</v>
          </cell>
          <cell r="CT1078">
            <v>0</v>
          </cell>
          <cell r="CU1078">
            <v>0</v>
          </cell>
          <cell r="CV1078">
            <v>0</v>
          </cell>
          <cell r="CW1078">
            <v>0</v>
          </cell>
          <cell r="CX1078">
            <v>0</v>
          </cell>
          <cell r="CY1078">
            <v>0</v>
          </cell>
          <cell r="CZ1078">
            <v>0</v>
          </cell>
          <cell r="DA1078">
            <v>0</v>
          </cell>
          <cell r="DB1078">
            <v>0</v>
          </cell>
          <cell r="DC1078">
            <v>0</v>
          </cell>
          <cell r="DD1078">
            <v>0</v>
          </cell>
          <cell r="DE1078">
            <v>0</v>
          </cell>
          <cell r="DF1078">
            <v>0</v>
          </cell>
          <cell r="DG1078">
            <v>0</v>
          </cell>
          <cell r="DH1078">
            <v>0</v>
          </cell>
          <cell r="DI1078">
            <v>0</v>
          </cell>
          <cell r="DJ1078">
            <v>0</v>
          </cell>
          <cell r="DK1078">
            <v>0</v>
          </cell>
          <cell r="DL1078">
            <v>0</v>
          </cell>
          <cell r="DM1078">
            <v>0</v>
          </cell>
          <cell r="DN1078">
            <v>0</v>
          </cell>
          <cell r="DO1078">
            <v>0</v>
          </cell>
          <cell r="DP1078">
            <v>0</v>
          </cell>
          <cell r="DQ1078">
            <v>0</v>
          </cell>
          <cell r="DR1078">
            <v>0</v>
          </cell>
          <cell r="DS1078">
            <v>0</v>
          </cell>
          <cell r="DT1078">
            <v>0</v>
          </cell>
          <cell r="DU1078">
            <v>0</v>
          </cell>
          <cell r="DV1078">
            <v>0</v>
          </cell>
          <cell r="DW1078">
            <v>0</v>
          </cell>
          <cell r="DX1078">
            <v>0</v>
          </cell>
          <cell r="DY1078">
            <v>0</v>
          </cell>
          <cell r="DZ1078">
            <v>0</v>
          </cell>
          <cell r="EA1078">
            <v>0</v>
          </cell>
          <cell r="EB1078">
            <v>0</v>
          </cell>
          <cell r="EC1078">
            <v>0</v>
          </cell>
          <cell r="ED1078">
            <v>0</v>
          </cell>
        </row>
        <row r="1079"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K1079">
            <v>0</v>
          </cell>
          <cell r="AL1079">
            <v>0</v>
          </cell>
          <cell r="AM1079">
            <v>0</v>
          </cell>
          <cell r="AN1079">
            <v>0</v>
          </cell>
          <cell r="AO1079">
            <v>0</v>
          </cell>
          <cell r="AP1079">
            <v>0</v>
          </cell>
          <cell r="AQ1079">
            <v>0</v>
          </cell>
          <cell r="AR1079">
            <v>0</v>
          </cell>
          <cell r="AS1079">
            <v>0</v>
          </cell>
          <cell r="AT1079">
            <v>0</v>
          </cell>
          <cell r="AU1079">
            <v>0</v>
          </cell>
          <cell r="AV1079">
            <v>0</v>
          </cell>
          <cell r="AW1079">
            <v>0</v>
          </cell>
          <cell r="AX1079">
            <v>0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0</v>
          </cell>
          <cell r="BD1079">
            <v>0</v>
          </cell>
          <cell r="BE1079">
            <v>0</v>
          </cell>
          <cell r="BF1079">
            <v>0</v>
          </cell>
          <cell r="BG1079">
            <v>0</v>
          </cell>
          <cell r="BH1079">
            <v>0</v>
          </cell>
          <cell r="BI1079">
            <v>0</v>
          </cell>
          <cell r="BJ1079">
            <v>0</v>
          </cell>
          <cell r="BK1079">
            <v>0</v>
          </cell>
          <cell r="BL1079">
            <v>0</v>
          </cell>
          <cell r="BM1079">
            <v>0</v>
          </cell>
          <cell r="BN1079">
            <v>0</v>
          </cell>
          <cell r="BO1079">
            <v>0</v>
          </cell>
          <cell r="BP1079">
            <v>0</v>
          </cell>
          <cell r="BQ1079">
            <v>0</v>
          </cell>
          <cell r="BR1079">
            <v>0</v>
          </cell>
          <cell r="BS1079">
            <v>0</v>
          </cell>
          <cell r="BT1079">
            <v>0</v>
          </cell>
          <cell r="BU1079">
            <v>0</v>
          </cell>
          <cell r="BV1079">
            <v>0</v>
          </cell>
          <cell r="BW1079">
            <v>0</v>
          </cell>
          <cell r="BX1079">
            <v>0</v>
          </cell>
          <cell r="BY1079">
            <v>0</v>
          </cell>
          <cell r="BZ1079">
            <v>0</v>
          </cell>
          <cell r="CA1079">
            <v>0</v>
          </cell>
          <cell r="CB1079">
            <v>0</v>
          </cell>
          <cell r="CC1079">
            <v>0</v>
          </cell>
          <cell r="CD1079">
            <v>0</v>
          </cell>
          <cell r="CE1079">
            <v>0</v>
          </cell>
          <cell r="CF1079">
            <v>0</v>
          </cell>
          <cell r="CG1079">
            <v>0</v>
          </cell>
          <cell r="CH1079">
            <v>0</v>
          </cell>
          <cell r="CI1079">
            <v>0</v>
          </cell>
          <cell r="CJ1079">
            <v>0</v>
          </cell>
          <cell r="CK1079">
            <v>0</v>
          </cell>
          <cell r="CL1079">
            <v>0</v>
          </cell>
          <cell r="CM1079">
            <v>0</v>
          </cell>
          <cell r="CN1079">
            <v>0</v>
          </cell>
          <cell r="CO1079">
            <v>0</v>
          </cell>
          <cell r="CP1079">
            <v>0</v>
          </cell>
          <cell r="CQ1079">
            <v>0</v>
          </cell>
          <cell r="CR1079">
            <v>0</v>
          </cell>
          <cell r="CS1079">
            <v>0</v>
          </cell>
          <cell r="CT1079">
            <v>0</v>
          </cell>
          <cell r="CU1079">
            <v>0</v>
          </cell>
          <cell r="CV1079">
            <v>0</v>
          </cell>
          <cell r="CW1079">
            <v>0</v>
          </cell>
          <cell r="CX1079">
            <v>0</v>
          </cell>
          <cell r="CY1079">
            <v>0</v>
          </cell>
          <cell r="CZ1079">
            <v>0</v>
          </cell>
          <cell r="DA1079">
            <v>0</v>
          </cell>
          <cell r="DB1079">
            <v>0</v>
          </cell>
          <cell r="DC1079">
            <v>0</v>
          </cell>
          <cell r="DD1079">
            <v>0</v>
          </cell>
          <cell r="DE1079">
            <v>0</v>
          </cell>
          <cell r="DF1079">
            <v>0</v>
          </cell>
          <cell r="DG1079">
            <v>0</v>
          </cell>
          <cell r="DH1079">
            <v>0</v>
          </cell>
          <cell r="DI1079">
            <v>0</v>
          </cell>
          <cell r="DJ1079">
            <v>0</v>
          </cell>
          <cell r="DK1079">
            <v>0</v>
          </cell>
          <cell r="DL1079">
            <v>0</v>
          </cell>
          <cell r="DM1079">
            <v>0</v>
          </cell>
          <cell r="DN1079">
            <v>0</v>
          </cell>
          <cell r="DO1079">
            <v>0</v>
          </cell>
          <cell r="DP1079">
            <v>0</v>
          </cell>
          <cell r="DQ1079">
            <v>0</v>
          </cell>
          <cell r="DR1079">
            <v>0</v>
          </cell>
          <cell r="DS1079">
            <v>0</v>
          </cell>
          <cell r="DT1079">
            <v>0</v>
          </cell>
          <cell r="DU1079">
            <v>0</v>
          </cell>
          <cell r="DV1079">
            <v>0</v>
          </cell>
          <cell r="DW1079">
            <v>0</v>
          </cell>
          <cell r="DX1079">
            <v>0</v>
          </cell>
          <cell r="DY1079">
            <v>0</v>
          </cell>
          <cell r="DZ1079">
            <v>0</v>
          </cell>
          <cell r="EA1079">
            <v>0</v>
          </cell>
          <cell r="EB1079">
            <v>0</v>
          </cell>
          <cell r="EC1079">
            <v>0</v>
          </cell>
          <cell r="ED1079">
            <v>0</v>
          </cell>
        </row>
        <row r="1080"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P1080">
            <v>0</v>
          </cell>
          <cell r="AQ1080">
            <v>0</v>
          </cell>
          <cell r="AR1080">
            <v>0</v>
          </cell>
          <cell r="AS1080">
            <v>0</v>
          </cell>
          <cell r="AT1080">
            <v>0</v>
          </cell>
          <cell r="AU1080">
            <v>0</v>
          </cell>
          <cell r="AV1080">
            <v>0</v>
          </cell>
          <cell r="AW1080">
            <v>0</v>
          </cell>
          <cell r="AX1080">
            <v>0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0</v>
          </cell>
          <cell r="BD1080">
            <v>0</v>
          </cell>
          <cell r="BE1080">
            <v>0</v>
          </cell>
          <cell r="BF1080">
            <v>0</v>
          </cell>
          <cell r="BG1080">
            <v>0</v>
          </cell>
          <cell r="BH1080">
            <v>0</v>
          </cell>
          <cell r="BI1080">
            <v>0</v>
          </cell>
          <cell r="BJ1080">
            <v>0</v>
          </cell>
          <cell r="BK1080">
            <v>0</v>
          </cell>
          <cell r="BL1080">
            <v>0</v>
          </cell>
          <cell r="BM1080">
            <v>0</v>
          </cell>
          <cell r="BN1080">
            <v>0</v>
          </cell>
          <cell r="BO1080">
            <v>0</v>
          </cell>
          <cell r="BP1080">
            <v>0</v>
          </cell>
          <cell r="BQ1080">
            <v>0</v>
          </cell>
          <cell r="BR1080">
            <v>0</v>
          </cell>
          <cell r="BS1080">
            <v>0</v>
          </cell>
          <cell r="BT1080">
            <v>0</v>
          </cell>
          <cell r="BU1080">
            <v>0</v>
          </cell>
          <cell r="BV1080">
            <v>0</v>
          </cell>
          <cell r="BW1080">
            <v>0</v>
          </cell>
          <cell r="BX1080">
            <v>0</v>
          </cell>
          <cell r="BY1080">
            <v>0</v>
          </cell>
          <cell r="BZ1080">
            <v>0</v>
          </cell>
          <cell r="CA1080">
            <v>0</v>
          </cell>
          <cell r="CB1080">
            <v>0</v>
          </cell>
          <cell r="CC1080">
            <v>0</v>
          </cell>
          <cell r="CD1080">
            <v>0</v>
          </cell>
          <cell r="CE1080">
            <v>0</v>
          </cell>
          <cell r="CF1080">
            <v>0</v>
          </cell>
          <cell r="CG1080">
            <v>0</v>
          </cell>
          <cell r="CH1080">
            <v>0</v>
          </cell>
          <cell r="CI1080">
            <v>0</v>
          </cell>
          <cell r="CJ1080">
            <v>0</v>
          </cell>
          <cell r="CK1080">
            <v>0</v>
          </cell>
          <cell r="CL1080">
            <v>0</v>
          </cell>
          <cell r="CM1080">
            <v>0</v>
          </cell>
          <cell r="CN1080">
            <v>0</v>
          </cell>
          <cell r="CO1080">
            <v>0</v>
          </cell>
          <cell r="CP1080">
            <v>0</v>
          </cell>
          <cell r="CQ1080">
            <v>0</v>
          </cell>
          <cell r="CR1080">
            <v>0</v>
          </cell>
          <cell r="CS1080">
            <v>0</v>
          </cell>
          <cell r="CT1080">
            <v>0</v>
          </cell>
          <cell r="CU1080">
            <v>0</v>
          </cell>
          <cell r="CV1080">
            <v>0</v>
          </cell>
          <cell r="CW1080">
            <v>0</v>
          </cell>
          <cell r="CX1080">
            <v>0</v>
          </cell>
          <cell r="CY1080">
            <v>0</v>
          </cell>
          <cell r="CZ1080">
            <v>0</v>
          </cell>
          <cell r="DA1080">
            <v>0</v>
          </cell>
          <cell r="DB1080">
            <v>0</v>
          </cell>
          <cell r="DC1080">
            <v>0</v>
          </cell>
          <cell r="DD1080">
            <v>0</v>
          </cell>
          <cell r="DE1080">
            <v>0</v>
          </cell>
          <cell r="DF1080">
            <v>0</v>
          </cell>
          <cell r="DG1080">
            <v>0</v>
          </cell>
          <cell r="DH1080">
            <v>0</v>
          </cell>
          <cell r="DI1080">
            <v>0</v>
          </cell>
          <cell r="DJ1080">
            <v>0</v>
          </cell>
          <cell r="DK1080">
            <v>0</v>
          </cell>
          <cell r="DL1080">
            <v>0</v>
          </cell>
          <cell r="DM1080">
            <v>0</v>
          </cell>
          <cell r="DN1080">
            <v>0</v>
          </cell>
          <cell r="DO1080">
            <v>0</v>
          </cell>
          <cell r="DP1080">
            <v>0</v>
          </cell>
          <cell r="DQ1080">
            <v>0</v>
          </cell>
          <cell r="DR1080">
            <v>0</v>
          </cell>
          <cell r="DS1080">
            <v>0</v>
          </cell>
          <cell r="DT1080">
            <v>0</v>
          </cell>
          <cell r="DU1080">
            <v>0</v>
          </cell>
          <cell r="DV1080">
            <v>0</v>
          </cell>
          <cell r="DW1080">
            <v>0</v>
          </cell>
          <cell r="DX1080">
            <v>0</v>
          </cell>
          <cell r="DY1080">
            <v>0</v>
          </cell>
          <cell r="DZ1080">
            <v>0</v>
          </cell>
          <cell r="EA1080">
            <v>0</v>
          </cell>
          <cell r="EB1080">
            <v>0</v>
          </cell>
          <cell r="EC1080">
            <v>0</v>
          </cell>
          <cell r="ED1080">
            <v>0</v>
          </cell>
        </row>
        <row r="1081"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O1081">
            <v>0</v>
          </cell>
          <cell r="AP1081">
            <v>0</v>
          </cell>
          <cell r="AQ1081">
            <v>0</v>
          </cell>
          <cell r="AR1081">
            <v>0</v>
          </cell>
          <cell r="AS1081">
            <v>0</v>
          </cell>
          <cell r="AT1081">
            <v>0</v>
          </cell>
          <cell r="AU1081">
            <v>0</v>
          </cell>
          <cell r="AV1081">
            <v>0</v>
          </cell>
          <cell r="AW1081">
            <v>0</v>
          </cell>
          <cell r="AX1081">
            <v>0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0</v>
          </cell>
          <cell r="BD1081">
            <v>0</v>
          </cell>
          <cell r="BE1081">
            <v>0</v>
          </cell>
          <cell r="BF1081">
            <v>0</v>
          </cell>
          <cell r="BG1081">
            <v>0</v>
          </cell>
          <cell r="BH1081">
            <v>0</v>
          </cell>
          <cell r="BI1081">
            <v>0</v>
          </cell>
          <cell r="BJ1081">
            <v>0</v>
          </cell>
          <cell r="BK1081">
            <v>0</v>
          </cell>
          <cell r="BL1081">
            <v>0</v>
          </cell>
          <cell r="BM1081">
            <v>0</v>
          </cell>
          <cell r="BN1081">
            <v>0</v>
          </cell>
          <cell r="BO1081">
            <v>0</v>
          </cell>
          <cell r="BP1081">
            <v>0</v>
          </cell>
          <cell r="BQ1081">
            <v>0</v>
          </cell>
          <cell r="BR1081">
            <v>0</v>
          </cell>
          <cell r="BS1081">
            <v>0</v>
          </cell>
          <cell r="BT1081">
            <v>0</v>
          </cell>
          <cell r="BU1081">
            <v>0</v>
          </cell>
          <cell r="BV1081">
            <v>0</v>
          </cell>
          <cell r="BW1081">
            <v>0</v>
          </cell>
          <cell r="BX1081">
            <v>0</v>
          </cell>
          <cell r="BY1081">
            <v>0</v>
          </cell>
          <cell r="BZ1081">
            <v>0</v>
          </cell>
          <cell r="CA1081">
            <v>0</v>
          </cell>
          <cell r="CB1081">
            <v>0</v>
          </cell>
          <cell r="CC1081">
            <v>0</v>
          </cell>
          <cell r="CD1081">
            <v>0</v>
          </cell>
          <cell r="CE1081">
            <v>0</v>
          </cell>
          <cell r="CF1081">
            <v>0</v>
          </cell>
          <cell r="CG1081">
            <v>0</v>
          </cell>
          <cell r="CH1081">
            <v>0</v>
          </cell>
          <cell r="CI1081">
            <v>0</v>
          </cell>
          <cell r="CJ1081">
            <v>0</v>
          </cell>
          <cell r="CK1081">
            <v>0</v>
          </cell>
          <cell r="CL1081">
            <v>0</v>
          </cell>
          <cell r="CM1081">
            <v>0</v>
          </cell>
          <cell r="CN1081">
            <v>0</v>
          </cell>
          <cell r="CO1081">
            <v>0</v>
          </cell>
          <cell r="CP1081">
            <v>0</v>
          </cell>
          <cell r="CQ1081">
            <v>0</v>
          </cell>
          <cell r="CR1081">
            <v>0</v>
          </cell>
          <cell r="CS1081">
            <v>0</v>
          </cell>
          <cell r="CT1081">
            <v>0</v>
          </cell>
          <cell r="CU1081">
            <v>0</v>
          </cell>
          <cell r="CV1081">
            <v>0</v>
          </cell>
          <cell r="CW1081">
            <v>0</v>
          </cell>
          <cell r="CX1081">
            <v>0</v>
          </cell>
          <cell r="CY1081">
            <v>0</v>
          </cell>
          <cell r="CZ1081">
            <v>0</v>
          </cell>
          <cell r="DA1081">
            <v>0</v>
          </cell>
          <cell r="DB1081">
            <v>0</v>
          </cell>
          <cell r="DC1081">
            <v>0</v>
          </cell>
          <cell r="DD1081">
            <v>0</v>
          </cell>
          <cell r="DE1081">
            <v>0</v>
          </cell>
          <cell r="DF1081">
            <v>0</v>
          </cell>
          <cell r="DG1081">
            <v>0</v>
          </cell>
          <cell r="DH1081">
            <v>0</v>
          </cell>
          <cell r="DI1081">
            <v>0</v>
          </cell>
          <cell r="DJ1081">
            <v>0</v>
          </cell>
          <cell r="DK1081">
            <v>0</v>
          </cell>
          <cell r="DL1081">
            <v>0</v>
          </cell>
          <cell r="DM1081">
            <v>0</v>
          </cell>
          <cell r="DN1081">
            <v>0</v>
          </cell>
          <cell r="DO1081">
            <v>0</v>
          </cell>
          <cell r="DP1081">
            <v>0</v>
          </cell>
          <cell r="DQ1081">
            <v>0</v>
          </cell>
          <cell r="DR1081">
            <v>0</v>
          </cell>
          <cell r="DS1081">
            <v>0</v>
          </cell>
          <cell r="DT1081">
            <v>0</v>
          </cell>
          <cell r="DU1081">
            <v>0</v>
          </cell>
          <cell r="DV1081">
            <v>0</v>
          </cell>
          <cell r="DW1081">
            <v>0</v>
          </cell>
          <cell r="DX1081">
            <v>0</v>
          </cell>
          <cell r="DY1081">
            <v>0</v>
          </cell>
          <cell r="DZ1081">
            <v>0</v>
          </cell>
          <cell r="EA1081">
            <v>0</v>
          </cell>
          <cell r="EB1081">
            <v>0</v>
          </cell>
          <cell r="EC1081">
            <v>0</v>
          </cell>
          <cell r="ED1081">
            <v>0</v>
          </cell>
        </row>
        <row r="1082"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P1082">
            <v>0</v>
          </cell>
          <cell r="AQ1082">
            <v>0</v>
          </cell>
          <cell r="AR1082">
            <v>0</v>
          </cell>
          <cell r="AS1082">
            <v>0</v>
          </cell>
          <cell r="AT1082">
            <v>0</v>
          </cell>
          <cell r="AU1082">
            <v>0</v>
          </cell>
          <cell r="AV1082">
            <v>0</v>
          </cell>
          <cell r="AW1082">
            <v>0</v>
          </cell>
          <cell r="AX1082">
            <v>0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0</v>
          </cell>
          <cell r="BD1082">
            <v>0</v>
          </cell>
          <cell r="BE1082">
            <v>0</v>
          </cell>
          <cell r="BF1082">
            <v>0</v>
          </cell>
          <cell r="BG1082">
            <v>0</v>
          </cell>
          <cell r="BH1082">
            <v>0</v>
          </cell>
          <cell r="BI1082">
            <v>0</v>
          </cell>
          <cell r="BJ1082">
            <v>0</v>
          </cell>
          <cell r="BK1082">
            <v>0</v>
          </cell>
          <cell r="BL1082">
            <v>0</v>
          </cell>
          <cell r="BM1082">
            <v>0</v>
          </cell>
          <cell r="BN1082">
            <v>0</v>
          </cell>
          <cell r="BO1082">
            <v>0</v>
          </cell>
          <cell r="BP1082">
            <v>0</v>
          </cell>
          <cell r="BQ1082">
            <v>0</v>
          </cell>
          <cell r="BR1082">
            <v>0</v>
          </cell>
          <cell r="BS1082">
            <v>0</v>
          </cell>
          <cell r="BT1082">
            <v>0</v>
          </cell>
          <cell r="BU1082">
            <v>0</v>
          </cell>
          <cell r="BV1082">
            <v>0</v>
          </cell>
          <cell r="BW1082">
            <v>0</v>
          </cell>
          <cell r="BX1082">
            <v>0</v>
          </cell>
          <cell r="BY1082">
            <v>0</v>
          </cell>
          <cell r="BZ1082">
            <v>0</v>
          </cell>
          <cell r="CA1082">
            <v>0</v>
          </cell>
          <cell r="CB1082">
            <v>0</v>
          </cell>
          <cell r="CC1082">
            <v>0</v>
          </cell>
          <cell r="CD1082">
            <v>0</v>
          </cell>
          <cell r="CE1082">
            <v>0</v>
          </cell>
          <cell r="CF1082">
            <v>0</v>
          </cell>
          <cell r="CG1082">
            <v>0</v>
          </cell>
          <cell r="CH1082">
            <v>0</v>
          </cell>
          <cell r="CI1082">
            <v>0</v>
          </cell>
          <cell r="CJ1082">
            <v>0</v>
          </cell>
          <cell r="CK1082">
            <v>0</v>
          </cell>
          <cell r="CL1082">
            <v>0</v>
          </cell>
          <cell r="CM1082">
            <v>0</v>
          </cell>
          <cell r="CN1082">
            <v>0</v>
          </cell>
          <cell r="CO1082">
            <v>0</v>
          </cell>
          <cell r="CP1082">
            <v>0</v>
          </cell>
          <cell r="CQ1082">
            <v>0</v>
          </cell>
          <cell r="CR1082">
            <v>0</v>
          </cell>
          <cell r="CS1082">
            <v>0</v>
          </cell>
          <cell r="CT1082">
            <v>0</v>
          </cell>
          <cell r="CU1082">
            <v>0</v>
          </cell>
          <cell r="CV1082">
            <v>0</v>
          </cell>
          <cell r="CW1082">
            <v>0</v>
          </cell>
          <cell r="CX1082">
            <v>0</v>
          </cell>
          <cell r="CY1082">
            <v>0</v>
          </cell>
          <cell r="CZ1082">
            <v>0</v>
          </cell>
          <cell r="DA1082">
            <v>0</v>
          </cell>
          <cell r="DB1082">
            <v>0</v>
          </cell>
          <cell r="DC1082">
            <v>0</v>
          </cell>
          <cell r="DD1082">
            <v>0</v>
          </cell>
          <cell r="DE1082">
            <v>0</v>
          </cell>
          <cell r="DF1082">
            <v>0</v>
          </cell>
          <cell r="DG1082">
            <v>0</v>
          </cell>
          <cell r="DH1082">
            <v>0</v>
          </cell>
          <cell r="DI1082">
            <v>0</v>
          </cell>
          <cell r="DJ1082">
            <v>0</v>
          </cell>
          <cell r="DK1082">
            <v>0</v>
          </cell>
          <cell r="DL1082">
            <v>0</v>
          </cell>
          <cell r="DM1082">
            <v>0</v>
          </cell>
          <cell r="DN1082">
            <v>0</v>
          </cell>
          <cell r="DO1082">
            <v>0</v>
          </cell>
          <cell r="DP1082">
            <v>0</v>
          </cell>
          <cell r="DQ1082">
            <v>0</v>
          </cell>
          <cell r="DR1082">
            <v>0</v>
          </cell>
          <cell r="DS1082">
            <v>0</v>
          </cell>
          <cell r="DT1082">
            <v>0</v>
          </cell>
          <cell r="DU1082">
            <v>0</v>
          </cell>
          <cell r="DV1082">
            <v>0</v>
          </cell>
          <cell r="DW1082">
            <v>0</v>
          </cell>
          <cell r="DX1082">
            <v>0</v>
          </cell>
          <cell r="DY1082">
            <v>0</v>
          </cell>
          <cell r="DZ1082">
            <v>0</v>
          </cell>
          <cell r="EA1082">
            <v>0</v>
          </cell>
          <cell r="EB1082">
            <v>0</v>
          </cell>
          <cell r="EC1082">
            <v>0</v>
          </cell>
          <cell r="ED1082">
            <v>0</v>
          </cell>
        </row>
        <row r="1083"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0</v>
          </cell>
          <cell r="BD1083">
            <v>0</v>
          </cell>
          <cell r="BE1083">
            <v>0</v>
          </cell>
          <cell r="BF1083">
            <v>0</v>
          </cell>
          <cell r="BG1083">
            <v>0</v>
          </cell>
          <cell r="BH1083">
            <v>0</v>
          </cell>
          <cell r="BI1083">
            <v>0</v>
          </cell>
          <cell r="BJ1083">
            <v>0</v>
          </cell>
          <cell r="BK1083">
            <v>0</v>
          </cell>
          <cell r="BL1083">
            <v>0</v>
          </cell>
          <cell r="BM1083">
            <v>0</v>
          </cell>
          <cell r="BN1083">
            <v>0</v>
          </cell>
          <cell r="BO1083">
            <v>0</v>
          </cell>
          <cell r="BP1083">
            <v>0</v>
          </cell>
          <cell r="BQ1083">
            <v>0</v>
          </cell>
          <cell r="BR1083">
            <v>0</v>
          </cell>
          <cell r="BS1083">
            <v>0</v>
          </cell>
          <cell r="BT1083">
            <v>0</v>
          </cell>
          <cell r="BU1083">
            <v>0</v>
          </cell>
          <cell r="BV1083">
            <v>0</v>
          </cell>
          <cell r="BW1083">
            <v>0</v>
          </cell>
          <cell r="BX1083">
            <v>0</v>
          </cell>
          <cell r="BY1083">
            <v>0</v>
          </cell>
          <cell r="BZ1083">
            <v>0</v>
          </cell>
          <cell r="CA1083">
            <v>0</v>
          </cell>
          <cell r="CB1083">
            <v>0</v>
          </cell>
          <cell r="CC1083">
            <v>0</v>
          </cell>
          <cell r="CD1083">
            <v>0</v>
          </cell>
          <cell r="CE1083">
            <v>0</v>
          </cell>
          <cell r="CF1083">
            <v>0</v>
          </cell>
          <cell r="CG1083">
            <v>0</v>
          </cell>
          <cell r="CH1083">
            <v>0</v>
          </cell>
          <cell r="CI1083">
            <v>0</v>
          </cell>
          <cell r="CJ1083">
            <v>0</v>
          </cell>
          <cell r="CK1083">
            <v>0</v>
          </cell>
          <cell r="CL1083">
            <v>0</v>
          </cell>
          <cell r="CM1083">
            <v>0</v>
          </cell>
          <cell r="CN1083">
            <v>0</v>
          </cell>
          <cell r="CO1083">
            <v>0</v>
          </cell>
          <cell r="CP1083">
            <v>0</v>
          </cell>
          <cell r="CQ1083">
            <v>0</v>
          </cell>
          <cell r="CR1083">
            <v>0</v>
          </cell>
          <cell r="CS1083">
            <v>0</v>
          </cell>
          <cell r="CT1083">
            <v>0</v>
          </cell>
          <cell r="CU1083">
            <v>0</v>
          </cell>
          <cell r="CV1083">
            <v>0</v>
          </cell>
          <cell r="CW1083">
            <v>0</v>
          </cell>
          <cell r="CX1083">
            <v>0</v>
          </cell>
          <cell r="CY1083">
            <v>0</v>
          </cell>
          <cell r="CZ1083">
            <v>0</v>
          </cell>
          <cell r="DA1083">
            <v>0</v>
          </cell>
          <cell r="DB1083">
            <v>0</v>
          </cell>
          <cell r="DC1083">
            <v>0</v>
          </cell>
          <cell r="DD1083">
            <v>0</v>
          </cell>
          <cell r="DE1083">
            <v>0</v>
          </cell>
          <cell r="DF1083">
            <v>0</v>
          </cell>
          <cell r="DG1083">
            <v>0</v>
          </cell>
          <cell r="DH1083">
            <v>0</v>
          </cell>
          <cell r="DI1083">
            <v>0</v>
          </cell>
          <cell r="DJ1083">
            <v>0</v>
          </cell>
          <cell r="DK1083">
            <v>0</v>
          </cell>
          <cell r="DL1083">
            <v>0</v>
          </cell>
          <cell r="DM1083">
            <v>0</v>
          </cell>
          <cell r="DN1083">
            <v>0</v>
          </cell>
          <cell r="DO1083">
            <v>0</v>
          </cell>
          <cell r="DP1083">
            <v>0</v>
          </cell>
          <cell r="DQ1083">
            <v>0</v>
          </cell>
          <cell r="DR1083">
            <v>0</v>
          </cell>
          <cell r="DS1083">
            <v>0</v>
          </cell>
          <cell r="DT1083">
            <v>0</v>
          </cell>
          <cell r="DU1083">
            <v>0</v>
          </cell>
          <cell r="DV1083">
            <v>0</v>
          </cell>
          <cell r="DW1083">
            <v>0</v>
          </cell>
          <cell r="DX1083">
            <v>0</v>
          </cell>
          <cell r="DY1083">
            <v>0</v>
          </cell>
          <cell r="DZ1083">
            <v>0</v>
          </cell>
          <cell r="EA1083">
            <v>0</v>
          </cell>
          <cell r="EB1083">
            <v>0</v>
          </cell>
          <cell r="EC1083">
            <v>0</v>
          </cell>
          <cell r="ED1083">
            <v>0</v>
          </cell>
        </row>
        <row r="1084"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0</v>
          </cell>
          <cell r="AX1084">
            <v>0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0</v>
          </cell>
          <cell r="BD1084">
            <v>0</v>
          </cell>
          <cell r="BE1084">
            <v>0</v>
          </cell>
          <cell r="BF1084">
            <v>0</v>
          </cell>
          <cell r="BG1084">
            <v>0</v>
          </cell>
          <cell r="BH1084">
            <v>0</v>
          </cell>
          <cell r="BI1084">
            <v>0</v>
          </cell>
          <cell r="BJ1084">
            <v>0</v>
          </cell>
          <cell r="BK1084">
            <v>0</v>
          </cell>
          <cell r="BL1084">
            <v>0</v>
          </cell>
          <cell r="BM1084">
            <v>0</v>
          </cell>
          <cell r="BN1084">
            <v>0</v>
          </cell>
          <cell r="BO1084">
            <v>0</v>
          </cell>
          <cell r="BP1084">
            <v>0</v>
          </cell>
          <cell r="BQ1084">
            <v>0</v>
          </cell>
          <cell r="BR1084">
            <v>0</v>
          </cell>
          <cell r="BS1084">
            <v>0</v>
          </cell>
          <cell r="BT1084">
            <v>0</v>
          </cell>
          <cell r="BU1084">
            <v>0</v>
          </cell>
          <cell r="BV1084">
            <v>0</v>
          </cell>
          <cell r="BW1084">
            <v>0</v>
          </cell>
          <cell r="BX1084">
            <v>0</v>
          </cell>
          <cell r="BY1084">
            <v>0</v>
          </cell>
          <cell r="BZ1084">
            <v>0</v>
          </cell>
          <cell r="CA1084">
            <v>0</v>
          </cell>
          <cell r="CB1084">
            <v>0</v>
          </cell>
          <cell r="CC1084">
            <v>0</v>
          </cell>
          <cell r="CD1084">
            <v>0</v>
          </cell>
          <cell r="CE1084">
            <v>0</v>
          </cell>
          <cell r="CF1084">
            <v>0</v>
          </cell>
          <cell r="CG1084">
            <v>0</v>
          </cell>
          <cell r="CH1084">
            <v>0</v>
          </cell>
          <cell r="CI1084">
            <v>0</v>
          </cell>
          <cell r="CJ1084">
            <v>0</v>
          </cell>
          <cell r="CK1084">
            <v>0</v>
          </cell>
          <cell r="CL1084">
            <v>0</v>
          </cell>
          <cell r="CM1084">
            <v>0</v>
          </cell>
          <cell r="CN1084">
            <v>0</v>
          </cell>
          <cell r="CO1084">
            <v>0</v>
          </cell>
          <cell r="CP1084">
            <v>0</v>
          </cell>
          <cell r="CQ1084">
            <v>0</v>
          </cell>
          <cell r="CR1084">
            <v>0</v>
          </cell>
          <cell r="CS1084">
            <v>0</v>
          </cell>
          <cell r="CT1084">
            <v>0</v>
          </cell>
          <cell r="CU1084">
            <v>0</v>
          </cell>
          <cell r="CV1084">
            <v>0</v>
          </cell>
          <cell r="CW1084">
            <v>0</v>
          </cell>
          <cell r="CX1084">
            <v>0</v>
          </cell>
          <cell r="CY1084">
            <v>0</v>
          </cell>
          <cell r="CZ1084">
            <v>0</v>
          </cell>
          <cell r="DA1084">
            <v>0</v>
          </cell>
          <cell r="DB1084">
            <v>0</v>
          </cell>
          <cell r="DC1084">
            <v>0</v>
          </cell>
          <cell r="DD1084">
            <v>0</v>
          </cell>
          <cell r="DE1084">
            <v>0</v>
          </cell>
          <cell r="DF1084">
            <v>0</v>
          </cell>
          <cell r="DG1084">
            <v>0</v>
          </cell>
          <cell r="DH1084">
            <v>0</v>
          </cell>
          <cell r="DI1084">
            <v>0</v>
          </cell>
          <cell r="DJ1084">
            <v>0</v>
          </cell>
          <cell r="DK1084">
            <v>0</v>
          </cell>
          <cell r="DL1084">
            <v>0</v>
          </cell>
          <cell r="DM1084">
            <v>0</v>
          </cell>
          <cell r="DN1084">
            <v>0</v>
          </cell>
          <cell r="DO1084">
            <v>0</v>
          </cell>
          <cell r="DP1084">
            <v>0</v>
          </cell>
          <cell r="DQ1084">
            <v>0</v>
          </cell>
          <cell r="DR1084">
            <v>0</v>
          </cell>
          <cell r="DS1084">
            <v>0</v>
          </cell>
          <cell r="DT1084">
            <v>0</v>
          </cell>
          <cell r="DU1084">
            <v>0</v>
          </cell>
          <cell r="DV1084">
            <v>0</v>
          </cell>
          <cell r="DW1084">
            <v>0</v>
          </cell>
          <cell r="DX1084">
            <v>0</v>
          </cell>
          <cell r="DY1084">
            <v>0</v>
          </cell>
          <cell r="DZ1084">
            <v>0</v>
          </cell>
          <cell r="EA1084">
            <v>0</v>
          </cell>
          <cell r="EB1084">
            <v>0</v>
          </cell>
          <cell r="EC1084">
            <v>0</v>
          </cell>
          <cell r="ED1084">
            <v>0</v>
          </cell>
        </row>
        <row r="1085"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O1085">
            <v>0</v>
          </cell>
          <cell r="AP1085">
            <v>0</v>
          </cell>
          <cell r="AQ1085">
            <v>0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0</v>
          </cell>
          <cell r="AX1085">
            <v>0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0</v>
          </cell>
          <cell r="BD1085">
            <v>0</v>
          </cell>
          <cell r="BE1085">
            <v>0</v>
          </cell>
          <cell r="BF1085">
            <v>0</v>
          </cell>
          <cell r="BG1085">
            <v>0</v>
          </cell>
          <cell r="BH1085">
            <v>0</v>
          </cell>
          <cell r="BI1085">
            <v>0</v>
          </cell>
          <cell r="BJ1085">
            <v>0</v>
          </cell>
          <cell r="BK1085">
            <v>0</v>
          </cell>
          <cell r="BL1085">
            <v>0</v>
          </cell>
          <cell r="BM1085">
            <v>0</v>
          </cell>
          <cell r="BN1085">
            <v>0</v>
          </cell>
          <cell r="BO1085">
            <v>0</v>
          </cell>
          <cell r="BP1085">
            <v>0</v>
          </cell>
          <cell r="BQ1085">
            <v>0</v>
          </cell>
          <cell r="BR1085">
            <v>0</v>
          </cell>
          <cell r="BS1085">
            <v>0</v>
          </cell>
          <cell r="BT1085">
            <v>0</v>
          </cell>
          <cell r="BU1085">
            <v>0</v>
          </cell>
          <cell r="BV1085">
            <v>0</v>
          </cell>
          <cell r="BW1085">
            <v>0</v>
          </cell>
          <cell r="BX1085">
            <v>0</v>
          </cell>
          <cell r="BY1085">
            <v>0</v>
          </cell>
          <cell r="BZ1085">
            <v>0</v>
          </cell>
          <cell r="CA1085">
            <v>0</v>
          </cell>
          <cell r="CB1085">
            <v>0</v>
          </cell>
          <cell r="CC1085">
            <v>0</v>
          </cell>
          <cell r="CD1085">
            <v>0</v>
          </cell>
          <cell r="CE1085">
            <v>0</v>
          </cell>
          <cell r="CF1085">
            <v>0</v>
          </cell>
          <cell r="CG1085">
            <v>0</v>
          </cell>
          <cell r="CH1085">
            <v>0</v>
          </cell>
          <cell r="CI1085">
            <v>0</v>
          </cell>
          <cell r="CJ1085">
            <v>0</v>
          </cell>
          <cell r="CK1085">
            <v>0</v>
          </cell>
          <cell r="CL1085">
            <v>0</v>
          </cell>
          <cell r="CM1085">
            <v>0</v>
          </cell>
          <cell r="CN1085">
            <v>0</v>
          </cell>
          <cell r="CO1085">
            <v>0</v>
          </cell>
          <cell r="CP1085">
            <v>0</v>
          </cell>
          <cell r="CQ1085">
            <v>0</v>
          </cell>
          <cell r="CR1085">
            <v>0</v>
          </cell>
          <cell r="CS1085">
            <v>0</v>
          </cell>
          <cell r="CT1085">
            <v>0</v>
          </cell>
          <cell r="CU1085">
            <v>0</v>
          </cell>
          <cell r="CV1085">
            <v>0</v>
          </cell>
          <cell r="CW1085">
            <v>0</v>
          </cell>
          <cell r="CX1085">
            <v>0</v>
          </cell>
          <cell r="CY1085">
            <v>0</v>
          </cell>
          <cell r="CZ1085">
            <v>0</v>
          </cell>
          <cell r="DA1085">
            <v>0</v>
          </cell>
          <cell r="DB1085">
            <v>0</v>
          </cell>
          <cell r="DC1085">
            <v>0</v>
          </cell>
          <cell r="DD1085">
            <v>0</v>
          </cell>
          <cell r="DE1085">
            <v>0</v>
          </cell>
          <cell r="DF1085">
            <v>0</v>
          </cell>
          <cell r="DG1085">
            <v>0</v>
          </cell>
          <cell r="DH1085">
            <v>0</v>
          </cell>
          <cell r="DI1085">
            <v>0</v>
          </cell>
          <cell r="DJ1085">
            <v>0</v>
          </cell>
          <cell r="DK1085">
            <v>0</v>
          </cell>
          <cell r="DL1085">
            <v>0</v>
          </cell>
          <cell r="DM1085">
            <v>0</v>
          </cell>
          <cell r="DN1085">
            <v>0</v>
          </cell>
          <cell r="DO1085">
            <v>0</v>
          </cell>
          <cell r="DP1085">
            <v>0</v>
          </cell>
          <cell r="DQ1085">
            <v>0</v>
          </cell>
          <cell r="DR1085">
            <v>0</v>
          </cell>
          <cell r="DS1085">
            <v>0</v>
          </cell>
          <cell r="DT1085">
            <v>0</v>
          </cell>
          <cell r="DU1085">
            <v>0</v>
          </cell>
          <cell r="DV1085">
            <v>0</v>
          </cell>
          <cell r="DW1085">
            <v>0</v>
          </cell>
          <cell r="DX1085">
            <v>0</v>
          </cell>
          <cell r="DY1085">
            <v>0</v>
          </cell>
          <cell r="DZ1085">
            <v>0</v>
          </cell>
          <cell r="EA1085">
            <v>0</v>
          </cell>
          <cell r="EB1085">
            <v>0</v>
          </cell>
          <cell r="EC1085">
            <v>0</v>
          </cell>
          <cell r="ED1085">
            <v>0</v>
          </cell>
        </row>
        <row r="1086"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0</v>
          </cell>
          <cell r="AX1086">
            <v>0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0</v>
          </cell>
          <cell r="BD1086">
            <v>0</v>
          </cell>
          <cell r="BE1086">
            <v>0</v>
          </cell>
          <cell r="BF1086">
            <v>0</v>
          </cell>
          <cell r="BG1086">
            <v>0</v>
          </cell>
          <cell r="BH1086">
            <v>0</v>
          </cell>
          <cell r="BI1086">
            <v>0</v>
          </cell>
          <cell r="BJ1086">
            <v>0</v>
          </cell>
          <cell r="BK1086">
            <v>0</v>
          </cell>
          <cell r="BL1086">
            <v>0</v>
          </cell>
          <cell r="BM1086">
            <v>0</v>
          </cell>
          <cell r="BN1086">
            <v>0</v>
          </cell>
          <cell r="BO1086">
            <v>0</v>
          </cell>
          <cell r="BP1086">
            <v>0</v>
          </cell>
          <cell r="BQ1086">
            <v>0</v>
          </cell>
          <cell r="BR1086">
            <v>0</v>
          </cell>
          <cell r="BS1086">
            <v>0</v>
          </cell>
          <cell r="BT1086">
            <v>0</v>
          </cell>
          <cell r="BU1086">
            <v>0</v>
          </cell>
          <cell r="BV1086">
            <v>0</v>
          </cell>
          <cell r="BW1086">
            <v>0</v>
          </cell>
          <cell r="BX1086">
            <v>0</v>
          </cell>
          <cell r="BY1086">
            <v>0</v>
          </cell>
          <cell r="BZ1086">
            <v>0</v>
          </cell>
          <cell r="CA1086">
            <v>0</v>
          </cell>
          <cell r="CB1086">
            <v>0</v>
          </cell>
          <cell r="CC1086">
            <v>0</v>
          </cell>
          <cell r="CD1086">
            <v>0</v>
          </cell>
          <cell r="CE1086">
            <v>0</v>
          </cell>
          <cell r="CF1086">
            <v>0</v>
          </cell>
          <cell r="CG1086">
            <v>0</v>
          </cell>
          <cell r="CH1086">
            <v>0</v>
          </cell>
          <cell r="CI1086">
            <v>0</v>
          </cell>
          <cell r="CJ1086">
            <v>0</v>
          </cell>
          <cell r="CK1086">
            <v>0</v>
          </cell>
          <cell r="CL1086">
            <v>0</v>
          </cell>
          <cell r="CM1086">
            <v>0</v>
          </cell>
          <cell r="CN1086">
            <v>0</v>
          </cell>
          <cell r="CO1086">
            <v>0</v>
          </cell>
          <cell r="CP1086">
            <v>0</v>
          </cell>
          <cell r="CQ1086">
            <v>0</v>
          </cell>
          <cell r="CR1086">
            <v>0</v>
          </cell>
          <cell r="CS1086">
            <v>0</v>
          </cell>
          <cell r="CT1086">
            <v>0</v>
          </cell>
          <cell r="CU1086">
            <v>0</v>
          </cell>
          <cell r="CV1086">
            <v>0</v>
          </cell>
          <cell r="CW1086">
            <v>0</v>
          </cell>
          <cell r="CX1086">
            <v>0</v>
          </cell>
          <cell r="CY1086">
            <v>0</v>
          </cell>
          <cell r="CZ1086">
            <v>0</v>
          </cell>
          <cell r="DA1086">
            <v>0</v>
          </cell>
          <cell r="DB1086">
            <v>0</v>
          </cell>
          <cell r="DC1086">
            <v>0</v>
          </cell>
          <cell r="DD1086">
            <v>0</v>
          </cell>
          <cell r="DE1086">
            <v>0</v>
          </cell>
          <cell r="DF1086">
            <v>0</v>
          </cell>
          <cell r="DG1086">
            <v>0</v>
          </cell>
          <cell r="DH1086">
            <v>0</v>
          </cell>
          <cell r="DI1086">
            <v>0</v>
          </cell>
          <cell r="DJ1086">
            <v>0</v>
          </cell>
          <cell r="DK1086">
            <v>0</v>
          </cell>
          <cell r="DL1086">
            <v>0</v>
          </cell>
          <cell r="DM1086">
            <v>0</v>
          </cell>
          <cell r="DN1086">
            <v>0</v>
          </cell>
          <cell r="DO1086">
            <v>0</v>
          </cell>
          <cell r="DP1086">
            <v>0</v>
          </cell>
          <cell r="DQ1086">
            <v>0</v>
          </cell>
          <cell r="DR1086">
            <v>0</v>
          </cell>
          <cell r="DS1086">
            <v>0</v>
          </cell>
          <cell r="DT1086">
            <v>0</v>
          </cell>
          <cell r="DU1086">
            <v>0</v>
          </cell>
          <cell r="DV1086">
            <v>0</v>
          </cell>
          <cell r="DW1086">
            <v>0</v>
          </cell>
          <cell r="DX1086">
            <v>0</v>
          </cell>
          <cell r="DY1086">
            <v>0</v>
          </cell>
          <cell r="DZ1086">
            <v>0</v>
          </cell>
          <cell r="EA1086">
            <v>0</v>
          </cell>
          <cell r="EB1086">
            <v>0</v>
          </cell>
          <cell r="EC1086">
            <v>0</v>
          </cell>
          <cell r="ED1086">
            <v>0</v>
          </cell>
        </row>
        <row r="1087"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0</v>
          </cell>
          <cell r="BD1087">
            <v>0</v>
          </cell>
          <cell r="BE1087">
            <v>0</v>
          </cell>
          <cell r="BF1087">
            <v>0</v>
          </cell>
          <cell r="BG1087">
            <v>0</v>
          </cell>
          <cell r="BH1087">
            <v>0</v>
          </cell>
          <cell r="BI1087">
            <v>0</v>
          </cell>
          <cell r="BJ1087">
            <v>0</v>
          </cell>
          <cell r="BK1087">
            <v>0</v>
          </cell>
          <cell r="BL1087">
            <v>0</v>
          </cell>
          <cell r="BM1087">
            <v>0</v>
          </cell>
          <cell r="BN1087">
            <v>0</v>
          </cell>
          <cell r="BO1087">
            <v>0</v>
          </cell>
          <cell r="BP1087">
            <v>0</v>
          </cell>
          <cell r="BQ1087">
            <v>0</v>
          </cell>
          <cell r="BR1087">
            <v>0</v>
          </cell>
          <cell r="BS1087">
            <v>0</v>
          </cell>
          <cell r="BT1087">
            <v>0</v>
          </cell>
          <cell r="BU1087">
            <v>0</v>
          </cell>
          <cell r="BV1087">
            <v>0</v>
          </cell>
          <cell r="BW1087">
            <v>0</v>
          </cell>
          <cell r="BX1087">
            <v>0</v>
          </cell>
          <cell r="BY1087">
            <v>0</v>
          </cell>
          <cell r="BZ1087">
            <v>0</v>
          </cell>
          <cell r="CA1087">
            <v>0</v>
          </cell>
          <cell r="CB1087">
            <v>0</v>
          </cell>
          <cell r="CC1087">
            <v>0</v>
          </cell>
          <cell r="CD1087">
            <v>0</v>
          </cell>
          <cell r="CE1087">
            <v>0</v>
          </cell>
          <cell r="CF1087">
            <v>0</v>
          </cell>
          <cell r="CG1087">
            <v>0</v>
          </cell>
          <cell r="CH1087">
            <v>0</v>
          </cell>
          <cell r="CI1087">
            <v>0</v>
          </cell>
          <cell r="CJ1087">
            <v>0</v>
          </cell>
          <cell r="CK1087">
            <v>0</v>
          </cell>
          <cell r="CL1087">
            <v>0</v>
          </cell>
          <cell r="CM1087">
            <v>0</v>
          </cell>
          <cell r="CN1087">
            <v>0</v>
          </cell>
          <cell r="CO1087">
            <v>0</v>
          </cell>
          <cell r="CP1087">
            <v>0</v>
          </cell>
          <cell r="CQ1087">
            <v>0</v>
          </cell>
          <cell r="CR1087">
            <v>0</v>
          </cell>
          <cell r="CS1087">
            <v>0</v>
          </cell>
          <cell r="CT1087">
            <v>0</v>
          </cell>
          <cell r="CU1087">
            <v>0</v>
          </cell>
          <cell r="CV1087">
            <v>0</v>
          </cell>
          <cell r="CW1087">
            <v>0</v>
          </cell>
          <cell r="CX1087">
            <v>0</v>
          </cell>
          <cell r="CY1087">
            <v>0</v>
          </cell>
          <cell r="CZ1087">
            <v>0</v>
          </cell>
          <cell r="DA1087">
            <v>0</v>
          </cell>
          <cell r="DB1087">
            <v>0</v>
          </cell>
          <cell r="DC1087">
            <v>0</v>
          </cell>
          <cell r="DD1087">
            <v>0</v>
          </cell>
          <cell r="DE1087">
            <v>0</v>
          </cell>
          <cell r="DF1087">
            <v>0</v>
          </cell>
          <cell r="DG1087">
            <v>0</v>
          </cell>
          <cell r="DH1087">
            <v>0</v>
          </cell>
          <cell r="DI1087">
            <v>0</v>
          </cell>
          <cell r="DJ1087">
            <v>0</v>
          </cell>
          <cell r="DK1087">
            <v>0</v>
          </cell>
          <cell r="DL1087">
            <v>0</v>
          </cell>
          <cell r="DM1087">
            <v>0</v>
          </cell>
          <cell r="DN1087">
            <v>0</v>
          </cell>
          <cell r="DO1087">
            <v>0</v>
          </cell>
          <cell r="DP1087">
            <v>0</v>
          </cell>
          <cell r="DQ1087">
            <v>0</v>
          </cell>
          <cell r="DR1087">
            <v>0</v>
          </cell>
          <cell r="DS1087">
            <v>0</v>
          </cell>
          <cell r="DT1087">
            <v>0</v>
          </cell>
          <cell r="DU1087">
            <v>0</v>
          </cell>
          <cell r="DV1087">
            <v>0</v>
          </cell>
          <cell r="DW1087">
            <v>0</v>
          </cell>
          <cell r="DX1087">
            <v>0</v>
          </cell>
          <cell r="DY1087">
            <v>0</v>
          </cell>
          <cell r="DZ1087">
            <v>0</v>
          </cell>
          <cell r="EA1087">
            <v>0</v>
          </cell>
          <cell r="EB1087">
            <v>0</v>
          </cell>
          <cell r="EC1087">
            <v>0</v>
          </cell>
          <cell r="ED1087">
            <v>0</v>
          </cell>
        </row>
        <row r="1088"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0</v>
          </cell>
          <cell r="AX1088">
            <v>0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0</v>
          </cell>
          <cell r="BD1088">
            <v>0</v>
          </cell>
          <cell r="BE1088">
            <v>0</v>
          </cell>
          <cell r="BF1088">
            <v>0</v>
          </cell>
          <cell r="BG1088">
            <v>0</v>
          </cell>
          <cell r="BH1088">
            <v>0</v>
          </cell>
          <cell r="BI1088">
            <v>0</v>
          </cell>
          <cell r="BJ1088">
            <v>0</v>
          </cell>
          <cell r="BK1088">
            <v>0</v>
          </cell>
          <cell r="BL1088">
            <v>0</v>
          </cell>
          <cell r="BM1088">
            <v>0</v>
          </cell>
          <cell r="BN1088">
            <v>0</v>
          </cell>
          <cell r="BO1088">
            <v>0</v>
          </cell>
          <cell r="BP1088">
            <v>0</v>
          </cell>
          <cell r="BQ1088">
            <v>0</v>
          </cell>
          <cell r="BR1088">
            <v>0</v>
          </cell>
          <cell r="BS1088">
            <v>0</v>
          </cell>
          <cell r="BT1088">
            <v>0</v>
          </cell>
          <cell r="BU1088">
            <v>0</v>
          </cell>
          <cell r="BV1088">
            <v>0</v>
          </cell>
          <cell r="BW1088">
            <v>0</v>
          </cell>
          <cell r="BX1088">
            <v>0</v>
          </cell>
          <cell r="BY1088">
            <v>0</v>
          </cell>
          <cell r="BZ1088">
            <v>0</v>
          </cell>
          <cell r="CA1088">
            <v>0</v>
          </cell>
          <cell r="CB1088">
            <v>0</v>
          </cell>
          <cell r="CC1088">
            <v>0</v>
          </cell>
          <cell r="CD1088">
            <v>0</v>
          </cell>
          <cell r="CE1088">
            <v>0</v>
          </cell>
          <cell r="CF1088">
            <v>0</v>
          </cell>
          <cell r="CG1088">
            <v>0</v>
          </cell>
          <cell r="CH1088">
            <v>0</v>
          </cell>
          <cell r="CI1088">
            <v>0</v>
          </cell>
          <cell r="CJ1088">
            <v>0</v>
          </cell>
          <cell r="CK1088">
            <v>0</v>
          </cell>
          <cell r="CL1088">
            <v>0</v>
          </cell>
          <cell r="CM1088">
            <v>0</v>
          </cell>
          <cell r="CN1088">
            <v>0</v>
          </cell>
          <cell r="CO1088">
            <v>0</v>
          </cell>
          <cell r="CP1088">
            <v>0</v>
          </cell>
          <cell r="CQ1088">
            <v>0</v>
          </cell>
          <cell r="CR1088">
            <v>0</v>
          </cell>
          <cell r="CS1088">
            <v>0</v>
          </cell>
          <cell r="CT1088">
            <v>0</v>
          </cell>
          <cell r="CU1088">
            <v>0</v>
          </cell>
          <cell r="CV1088">
            <v>0</v>
          </cell>
          <cell r="CW1088">
            <v>0</v>
          </cell>
          <cell r="CX1088">
            <v>0</v>
          </cell>
          <cell r="CY1088">
            <v>0</v>
          </cell>
          <cell r="CZ1088">
            <v>0</v>
          </cell>
          <cell r="DA1088">
            <v>0</v>
          </cell>
          <cell r="DB1088">
            <v>0</v>
          </cell>
          <cell r="DC1088">
            <v>0</v>
          </cell>
          <cell r="DD1088">
            <v>0</v>
          </cell>
          <cell r="DE1088">
            <v>0</v>
          </cell>
          <cell r="DF1088">
            <v>0</v>
          </cell>
          <cell r="DG1088">
            <v>0</v>
          </cell>
          <cell r="DH1088">
            <v>0</v>
          </cell>
          <cell r="DI1088">
            <v>0</v>
          </cell>
          <cell r="DJ1088">
            <v>0</v>
          </cell>
          <cell r="DK1088">
            <v>0</v>
          </cell>
          <cell r="DL1088">
            <v>0</v>
          </cell>
          <cell r="DM1088">
            <v>0</v>
          </cell>
          <cell r="DN1088">
            <v>0</v>
          </cell>
          <cell r="DO1088">
            <v>0</v>
          </cell>
          <cell r="DP1088">
            <v>0</v>
          </cell>
          <cell r="DQ1088">
            <v>0</v>
          </cell>
          <cell r="DR1088">
            <v>0</v>
          </cell>
          <cell r="DS1088">
            <v>0</v>
          </cell>
          <cell r="DT1088">
            <v>0</v>
          </cell>
          <cell r="DU1088">
            <v>0</v>
          </cell>
          <cell r="DV1088">
            <v>0</v>
          </cell>
          <cell r="DW1088">
            <v>0</v>
          </cell>
          <cell r="DX1088">
            <v>0</v>
          </cell>
          <cell r="DY1088">
            <v>0</v>
          </cell>
          <cell r="DZ1088">
            <v>0</v>
          </cell>
          <cell r="EA1088">
            <v>0</v>
          </cell>
          <cell r="EB1088">
            <v>0</v>
          </cell>
          <cell r="EC1088">
            <v>0</v>
          </cell>
          <cell r="ED1088">
            <v>0</v>
          </cell>
        </row>
        <row r="1089"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T1089">
            <v>0</v>
          </cell>
          <cell r="AU1089">
            <v>0</v>
          </cell>
          <cell r="AV1089">
            <v>0</v>
          </cell>
          <cell r="AW1089">
            <v>0</v>
          </cell>
          <cell r="AX1089">
            <v>0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0</v>
          </cell>
          <cell r="BD1089">
            <v>0</v>
          </cell>
          <cell r="BE1089">
            <v>0</v>
          </cell>
          <cell r="BF1089">
            <v>0</v>
          </cell>
          <cell r="BG1089">
            <v>0</v>
          </cell>
          <cell r="BH1089">
            <v>0</v>
          </cell>
          <cell r="BI1089">
            <v>0</v>
          </cell>
          <cell r="BJ1089">
            <v>0</v>
          </cell>
          <cell r="BK1089">
            <v>0</v>
          </cell>
          <cell r="BL1089">
            <v>0</v>
          </cell>
          <cell r="BM1089">
            <v>0</v>
          </cell>
          <cell r="BN1089">
            <v>0</v>
          </cell>
          <cell r="BO1089">
            <v>0</v>
          </cell>
          <cell r="BP1089">
            <v>0</v>
          </cell>
          <cell r="BQ1089">
            <v>0</v>
          </cell>
          <cell r="BR1089">
            <v>0</v>
          </cell>
          <cell r="BS1089">
            <v>0</v>
          </cell>
          <cell r="BT1089">
            <v>0</v>
          </cell>
          <cell r="BU1089">
            <v>0</v>
          </cell>
          <cell r="BV1089">
            <v>0</v>
          </cell>
          <cell r="BW1089">
            <v>0</v>
          </cell>
          <cell r="BX1089">
            <v>0</v>
          </cell>
          <cell r="BY1089">
            <v>0</v>
          </cell>
          <cell r="BZ1089">
            <v>0</v>
          </cell>
          <cell r="CA1089">
            <v>0</v>
          </cell>
          <cell r="CB1089">
            <v>0</v>
          </cell>
          <cell r="CC1089">
            <v>0</v>
          </cell>
          <cell r="CD1089">
            <v>0</v>
          </cell>
          <cell r="CE1089">
            <v>0</v>
          </cell>
          <cell r="CF1089">
            <v>0</v>
          </cell>
          <cell r="CG1089">
            <v>0</v>
          </cell>
          <cell r="CH1089">
            <v>0</v>
          </cell>
          <cell r="CI1089">
            <v>0</v>
          </cell>
          <cell r="CJ1089">
            <v>0</v>
          </cell>
          <cell r="CK1089">
            <v>0</v>
          </cell>
          <cell r="CL1089">
            <v>0</v>
          </cell>
          <cell r="CM1089">
            <v>0</v>
          </cell>
          <cell r="CN1089">
            <v>0</v>
          </cell>
          <cell r="CO1089">
            <v>0</v>
          </cell>
          <cell r="CP1089">
            <v>0</v>
          </cell>
          <cell r="CQ1089">
            <v>0</v>
          </cell>
          <cell r="CR1089">
            <v>0</v>
          </cell>
          <cell r="CS1089">
            <v>0</v>
          </cell>
          <cell r="CT1089">
            <v>0</v>
          </cell>
          <cell r="CU1089">
            <v>0</v>
          </cell>
          <cell r="CV1089">
            <v>0</v>
          </cell>
          <cell r="CW1089">
            <v>0</v>
          </cell>
          <cell r="CX1089">
            <v>0</v>
          </cell>
          <cell r="CY1089">
            <v>0</v>
          </cell>
          <cell r="CZ1089">
            <v>0</v>
          </cell>
          <cell r="DA1089">
            <v>0</v>
          </cell>
          <cell r="DB1089">
            <v>0</v>
          </cell>
          <cell r="DC1089">
            <v>0</v>
          </cell>
          <cell r="DD1089">
            <v>0</v>
          </cell>
          <cell r="DE1089">
            <v>0</v>
          </cell>
          <cell r="DF1089">
            <v>0</v>
          </cell>
          <cell r="DG1089">
            <v>0</v>
          </cell>
          <cell r="DH1089">
            <v>0</v>
          </cell>
          <cell r="DI1089">
            <v>0</v>
          </cell>
          <cell r="DJ1089">
            <v>0</v>
          </cell>
          <cell r="DK1089">
            <v>0</v>
          </cell>
          <cell r="DL1089">
            <v>0</v>
          </cell>
          <cell r="DM1089">
            <v>0</v>
          </cell>
          <cell r="DN1089">
            <v>0</v>
          </cell>
          <cell r="DO1089">
            <v>0</v>
          </cell>
          <cell r="DP1089">
            <v>0</v>
          </cell>
          <cell r="DQ1089">
            <v>0</v>
          </cell>
          <cell r="DR1089">
            <v>0</v>
          </cell>
          <cell r="DS1089">
            <v>0</v>
          </cell>
          <cell r="DT1089">
            <v>0</v>
          </cell>
          <cell r="DU1089">
            <v>0</v>
          </cell>
          <cell r="DV1089">
            <v>0</v>
          </cell>
          <cell r="DW1089">
            <v>0</v>
          </cell>
          <cell r="DX1089">
            <v>0</v>
          </cell>
          <cell r="DY1089">
            <v>0</v>
          </cell>
          <cell r="DZ1089">
            <v>0</v>
          </cell>
          <cell r="EA1089">
            <v>0</v>
          </cell>
          <cell r="EB1089">
            <v>0</v>
          </cell>
          <cell r="EC1089">
            <v>0</v>
          </cell>
          <cell r="ED1089">
            <v>0</v>
          </cell>
        </row>
        <row r="1090"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P1090">
            <v>0</v>
          </cell>
          <cell r="AQ1090">
            <v>0</v>
          </cell>
          <cell r="AR1090">
            <v>0</v>
          </cell>
          <cell r="AS1090">
            <v>0</v>
          </cell>
          <cell r="AT1090">
            <v>0</v>
          </cell>
          <cell r="AU1090">
            <v>0</v>
          </cell>
          <cell r="AV1090">
            <v>0</v>
          </cell>
          <cell r="AW1090">
            <v>0</v>
          </cell>
          <cell r="AX1090">
            <v>0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0</v>
          </cell>
          <cell r="BD1090">
            <v>0</v>
          </cell>
          <cell r="BE1090">
            <v>0</v>
          </cell>
          <cell r="BF1090">
            <v>0</v>
          </cell>
          <cell r="BG1090">
            <v>0</v>
          </cell>
          <cell r="BH1090">
            <v>0</v>
          </cell>
          <cell r="BI1090">
            <v>0</v>
          </cell>
          <cell r="BJ1090">
            <v>0</v>
          </cell>
          <cell r="BK1090">
            <v>0</v>
          </cell>
          <cell r="BL1090">
            <v>0</v>
          </cell>
          <cell r="BM1090">
            <v>0</v>
          </cell>
          <cell r="BN1090">
            <v>0</v>
          </cell>
          <cell r="BO1090">
            <v>0</v>
          </cell>
          <cell r="BP1090">
            <v>0</v>
          </cell>
          <cell r="BQ1090">
            <v>0</v>
          </cell>
          <cell r="BR1090">
            <v>0</v>
          </cell>
          <cell r="BS1090">
            <v>0</v>
          </cell>
          <cell r="BT1090">
            <v>0</v>
          </cell>
          <cell r="BU1090">
            <v>0</v>
          </cell>
          <cell r="BV1090">
            <v>0</v>
          </cell>
          <cell r="BW1090">
            <v>0</v>
          </cell>
          <cell r="BX1090">
            <v>0</v>
          </cell>
          <cell r="BY1090">
            <v>0</v>
          </cell>
          <cell r="BZ1090">
            <v>0</v>
          </cell>
          <cell r="CA1090">
            <v>0</v>
          </cell>
          <cell r="CB1090">
            <v>0</v>
          </cell>
          <cell r="CC1090">
            <v>0</v>
          </cell>
          <cell r="CD1090">
            <v>0</v>
          </cell>
          <cell r="CE1090">
            <v>0</v>
          </cell>
          <cell r="CF1090">
            <v>0</v>
          </cell>
          <cell r="CG1090">
            <v>0</v>
          </cell>
          <cell r="CH1090">
            <v>0</v>
          </cell>
          <cell r="CI1090">
            <v>0</v>
          </cell>
          <cell r="CJ1090">
            <v>0</v>
          </cell>
          <cell r="CK1090">
            <v>0</v>
          </cell>
          <cell r="CL1090">
            <v>0</v>
          </cell>
          <cell r="CM1090">
            <v>0</v>
          </cell>
          <cell r="CN1090">
            <v>0</v>
          </cell>
          <cell r="CO1090">
            <v>0</v>
          </cell>
          <cell r="CP1090">
            <v>0</v>
          </cell>
          <cell r="CQ1090">
            <v>0</v>
          </cell>
          <cell r="CR1090">
            <v>0</v>
          </cell>
          <cell r="CS1090">
            <v>0</v>
          </cell>
          <cell r="CT1090">
            <v>0</v>
          </cell>
          <cell r="CU1090">
            <v>0</v>
          </cell>
          <cell r="CV1090">
            <v>0</v>
          </cell>
          <cell r="CW1090">
            <v>0</v>
          </cell>
          <cell r="CX1090">
            <v>0</v>
          </cell>
          <cell r="CY1090">
            <v>0</v>
          </cell>
          <cell r="CZ1090">
            <v>0</v>
          </cell>
          <cell r="DA1090">
            <v>0</v>
          </cell>
          <cell r="DB1090">
            <v>0</v>
          </cell>
          <cell r="DC1090">
            <v>0</v>
          </cell>
          <cell r="DD1090">
            <v>0</v>
          </cell>
          <cell r="DE1090">
            <v>0</v>
          </cell>
          <cell r="DF1090">
            <v>0</v>
          </cell>
          <cell r="DG1090">
            <v>0</v>
          </cell>
          <cell r="DH1090">
            <v>0</v>
          </cell>
          <cell r="DI1090">
            <v>0</v>
          </cell>
          <cell r="DJ1090">
            <v>0</v>
          </cell>
          <cell r="DK1090">
            <v>0</v>
          </cell>
          <cell r="DL1090">
            <v>0</v>
          </cell>
          <cell r="DM1090">
            <v>0</v>
          </cell>
          <cell r="DN1090">
            <v>0</v>
          </cell>
          <cell r="DO1090">
            <v>0</v>
          </cell>
          <cell r="DP1090">
            <v>0</v>
          </cell>
          <cell r="DQ1090">
            <v>0</v>
          </cell>
          <cell r="DR1090">
            <v>0</v>
          </cell>
          <cell r="DS1090">
            <v>0</v>
          </cell>
          <cell r="DT1090">
            <v>0</v>
          </cell>
          <cell r="DU1090">
            <v>0</v>
          </cell>
          <cell r="DV1090">
            <v>0</v>
          </cell>
          <cell r="DW1090">
            <v>0</v>
          </cell>
          <cell r="DX1090">
            <v>0</v>
          </cell>
          <cell r="DY1090">
            <v>0</v>
          </cell>
          <cell r="DZ1090">
            <v>0</v>
          </cell>
          <cell r="EA1090">
            <v>0</v>
          </cell>
          <cell r="EB1090">
            <v>0</v>
          </cell>
          <cell r="EC1090">
            <v>0</v>
          </cell>
          <cell r="ED1090">
            <v>0</v>
          </cell>
        </row>
        <row r="1091"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0</v>
          </cell>
          <cell r="AX1091">
            <v>0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0</v>
          </cell>
          <cell r="BD1091">
            <v>0</v>
          </cell>
          <cell r="BE1091">
            <v>0</v>
          </cell>
          <cell r="BF1091">
            <v>0</v>
          </cell>
          <cell r="BG1091">
            <v>0</v>
          </cell>
          <cell r="BH1091">
            <v>0</v>
          </cell>
          <cell r="BI1091">
            <v>0</v>
          </cell>
          <cell r="BJ1091">
            <v>0</v>
          </cell>
          <cell r="BK1091">
            <v>0</v>
          </cell>
          <cell r="BL1091">
            <v>0</v>
          </cell>
          <cell r="BM1091">
            <v>0</v>
          </cell>
          <cell r="BN1091">
            <v>0</v>
          </cell>
          <cell r="BO1091">
            <v>0</v>
          </cell>
          <cell r="BP1091">
            <v>0</v>
          </cell>
          <cell r="BQ1091">
            <v>0</v>
          </cell>
          <cell r="BR1091">
            <v>0</v>
          </cell>
          <cell r="BS1091">
            <v>0</v>
          </cell>
          <cell r="BT1091">
            <v>0</v>
          </cell>
          <cell r="BU1091">
            <v>0</v>
          </cell>
          <cell r="BV1091">
            <v>0</v>
          </cell>
          <cell r="BW1091">
            <v>0</v>
          </cell>
          <cell r="BX1091">
            <v>0</v>
          </cell>
          <cell r="BY1091">
            <v>0</v>
          </cell>
          <cell r="BZ1091">
            <v>0</v>
          </cell>
          <cell r="CA1091">
            <v>0</v>
          </cell>
          <cell r="CB1091">
            <v>0</v>
          </cell>
          <cell r="CC1091">
            <v>0</v>
          </cell>
          <cell r="CD1091">
            <v>0</v>
          </cell>
          <cell r="CE1091">
            <v>0</v>
          </cell>
          <cell r="CF1091">
            <v>0</v>
          </cell>
          <cell r="CG1091">
            <v>0</v>
          </cell>
          <cell r="CH1091">
            <v>0</v>
          </cell>
          <cell r="CI1091">
            <v>0</v>
          </cell>
          <cell r="CJ1091">
            <v>0</v>
          </cell>
          <cell r="CK1091">
            <v>0</v>
          </cell>
          <cell r="CL1091">
            <v>0</v>
          </cell>
          <cell r="CM1091">
            <v>0</v>
          </cell>
          <cell r="CN1091">
            <v>0</v>
          </cell>
          <cell r="CO1091">
            <v>0</v>
          </cell>
          <cell r="CP1091">
            <v>0</v>
          </cell>
          <cell r="CQ1091">
            <v>0</v>
          </cell>
          <cell r="CR1091">
            <v>0</v>
          </cell>
          <cell r="CS1091">
            <v>0</v>
          </cell>
          <cell r="CT1091">
            <v>0</v>
          </cell>
          <cell r="CU1091">
            <v>0</v>
          </cell>
          <cell r="CV1091">
            <v>0</v>
          </cell>
          <cell r="CW1091">
            <v>0</v>
          </cell>
          <cell r="CX1091">
            <v>0</v>
          </cell>
          <cell r="CY1091">
            <v>0</v>
          </cell>
          <cell r="CZ1091">
            <v>0</v>
          </cell>
          <cell r="DA1091">
            <v>0</v>
          </cell>
          <cell r="DB1091">
            <v>0</v>
          </cell>
          <cell r="DC1091">
            <v>0</v>
          </cell>
          <cell r="DD1091">
            <v>0</v>
          </cell>
          <cell r="DE1091">
            <v>0</v>
          </cell>
          <cell r="DF1091">
            <v>0</v>
          </cell>
          <cell r="DG1091">
            <v>0</v>
          </cell>
          <cell r="DH1091">
            <v>0</v>
          </cell>
          <cell r="DI1091">
            <v>0</v>
          </cell>
          <cell r="DJ1091">
            <v>0</v>
          </cell>
          <cell r="DK1091">
            <v>0</v>
          </cell>
          <cell r="DL1091">
            <v>0</v>
          </cell>
          <cell r="DM1091">
            <v>0</v>
          </cell>
          <cell r="DN1091">
            <v>0</v>
          </cell>
          <cell r="DO1091">
            <v>0</v>
          </cell>
          <cell r="DP1091">
            <v>0</v>
          </cell>
          <cell r="DQ1091">
            <v>0</v>
          </cell>
          <cell r="DR1091">
            <v>0</v>
          </cell>
          <cell r="DS1091">
            <v>0</v>
          </cell>
          <cell r="DT1091">
            <v>0</v>
          </cell>
          <cell r="DU1091">
            <v>0</v>
          </cell>
          <cell r="DV1091">
            <v>0</v>
          </cell>
          <cell r="DW1091">
            <v>0</v>
          </cell>
          <cell r="DX1091">
            <v>0</v>
          </cell>
          <cell r="DY1091">
            <v>0</v>
          </cell>
          <cell r="DZ1091">
            <v>0</v>
          </cell>
          <cell r="EA1091">
            <v>0</v>
          </cell>
          <cell r="EB1091">
            <v>0</v>
          </cell>
          <cell r="EC1091">
            <v>0</v>
          </cell>
          <cell r="ED1091">
            <v>0</v>
          </cell>
        </row>
        <row r="1092"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0</v>
          </cell>
          <cell r="AX1092">
            <v>0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0</v>
          </cell>
          <cell r="BD1092">
            <v>0</v>
          </cell>
          <cell r="BE1092">
            <v>0</v>
          </cell>
          <cell r="BF1092">
            <v>0</v>
          </cell>
          <cell r="BG1092">
            <v>0</v>
          </cell>
          <cell r="BH1092">
            <v>0</v>
          </cell>
          <cell r="BI1092">
            <v>0</v>
          </cell>
          <cell r="BJ1092">
            <v>0</v>
          </cell>
          <cell r="BK1092">
            <v>0</v>
          </cell>
          <cell r="BL1092">
            <v>0</v>
          </cell>
          <cell r="BM1092">
            <v>0</v>
          </cell>
          <cell r="BN1092">
            <v>0</v>
          </cell>
          <cell r="BO1092">
            <v>0</v>
          </cell>
          <cell r="BP1092">
            <v>0</v>
          </cell>
          <cell r="BQ1092">
            <v>0</v>
          </cell>
          <cell r="BR1092">
            <v>0</v>
          </cell>
          <cell r="BS1092">
            <v>0</v>
          </cell>
          <cell r="BT1092">
            <v>0</v>
          </cell>
          <cell r="BU1092">
            <v>0</v>
          </cell>
          <cell r="BV1092">
            <v>0</v>
          </cell>
          <cell r="BW1092">
            <v>0</v>
          </cell>
          <cell r="BX1092">
            <v>0</v>
          </cell>
          <cell r="BY1092">
            <v>0</v>
          </cell>
          <cell r="BZ1092">
            <v>0</v>
          </cell>
          <cell r="CA1092">
            <v>0</v>
          </cell>
          <cell r="CB1092">
            <v>0</v>
          </cell>
          <cell r="CC1092">
            <v>0</v>
          </cell>
          <cell r="CD1092">
            <v>0</v>
          </cell>
          <cell r="CE1092">
            <v>0</v>
          </cell>
          <cell r="CF1092">
            <v>0</v>
          </cell>
          <cell r="CG1092">
            <v>0</v>
          </cell>
          <cell r="CH1092">
            <v>0</v>
          </cell>
          <cell r="CI1092">
            <v>0</v>
          </cell>
          <cell r="CJ1092">
            <v>0</v>
          </cell>
          <cell r="CK1092">
            <v>0</v>
          </cell>
          <cell r="CL1092">
            <v>0</v>
          </cell>
          <cell r="CM1092">
            <v>0</v>
          </cell>
          <cell r="CN1092">
            <v>0</v>
          </cell>
          <cell r="CO1092">
            <v>0</v>
          </cell>
          <cell r="CP1092">
            <v>0</v>
          </cell>
          <cell r="CQ1092">
            <v>0</v>
          </cell>
          <cell r="CR1092">
            <v>0</v>
          </cell>
          <cell r="CS1092">
            <v>0</v>
          </cell>
          <cell r="CT1092">
            <v>0</v>
          </cell>
          <cell r="CU1092">
            <v>0</v>
          </cell>
          <cell r="CV1092">
            <v>0</v>
          </cell>
          <cell r="CW1092">
            <v>0</v>
          </cell>
          <cell r="CX1092">
            <v>0</v>
          </cell>
          <cell r="CY1092">
            <v>0</v>
          </cell>
          <cell r="CZ1092">
            <v>0</v>
          </cell>
          <cell r="DA1092">
            <v>0</v>
          </cell>
          <cell r="DB1092">
            <v>0</v>
          </cell>
          <cell r="DC1092">
            <v>0</v>
          </cell>
          <cell r="DD1092">
            <v>0</v>
          </cell>
          <cell r="DE1092">
            <v>0</v>
          </cell>
          <cell r="DF1092">
            <v>0</v>
          </cell>
          <cell r="DG1092">
            <v>0</v>
          </cell>
          <cell r="DH1092">
            <v>0</v>
          </cell>
          <cell r="DI1092">
            <v>0</v>
          </cell>
          <cell r="DJ1092">
            <v>0</v>
          </cell>
          <cell r="DK1092">
            <v>0</v>
          </cell>
          <cell r="DL1092">
            <v>0</v>
          </cell>
          <cell r="DM1092">
            <v>0</v>
          </cell>
          <cell r="DN1092">
            <v>0</v>
          </cell>
          <cell r="DO1092">
            <v>0</v>
          </cell>
          <cell r="DP1092">
            <v>0</v>
          </cell>
          <cell r="DQ1092">
            <v>0</v>
          </cell>
          <cell r="DR1092">
            <v>0</v>
          </cell>
          <cell r="DS1092">
            <v>0</v>
          </cell>
          <cell r="DT1092">
            <v>0</v>
          </cell>
          <cell r="DU1092">
            <v>0</v>
          </cell>
          <cell r="DV1092">
            <v>0</v>
          </cell>
          <cell r="DW1092">
            <v>0</v>
          </cell>
          <cell r="DX1092">
            <v>0</v>
          </cell>
          <cell r="DY1092">
            <v>0</v>
          </cell>
          <cell r="DZ1092">
            <v>0</v>
          </cell>
          <cell r="EA1092">
            <v>0</v>
          </cell>
          <cell r="EB1092">
            <v>0</v>
          </cell>
          <cell r="EC1092">
            <v>0</v>
          </cell>
          <cell r="ED1092">
            <v>0</v>
          </cell>
        </row>
        <row r="1093"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0</v>
          </cell>
          <cell r="BD1093">
            <v>0</v>
          </cell>
          <cell r="BE1093">
            <v>0</v>
          </cell>
          <cell r="BF1093">
            <v>0</v>
          </cell>
          <cell r="BG1093">
            <v>0</v>
          </cell>
          <cell r="BH1093">
            <v>0</v>
          </cell>
          <cell r="BI1093">
            <v>0</v>
          </cell>
          <cell r="BJ1093">
            <v>0</v>
          </cell>
          <cell r="BK1093">
            <v>0</v>
          </cell>
          <cell r="BL1093">
            <v>0</v>
          </cell>
          <cell r="BM1093">
            <v>0</v>
          </cell>
          <cell r="BN1093">
            <v>0</v>
          </cell>
          <cell r="BO1093">
            <v>0</v>
          </cell>
          <cell r="BP1093">
            <v>0</v>
          </cell>
          <cell r="BQ1093">
            <v>0</v>
          </cell>
          <cell r="BR1093">
            <v>0</v>
          </cell>
          <cell r="BS1093">
            <v>0</v>
          </cell>
          <cell r="BT1093">
            <v>0</v>
          </cell>
          <cell r="BU1093">
            <v>0</v>
          </cell>
          <cell r="BV1093">
            <v>0</v>
          </cell>
          <cell r="BW1093">
            <v>0</v>
          </cell>
          <cell r="BX1093">
            <v>0</v>
          </cell>
          <cell r="BY1093">
            <v>0</v>
          </cell>
          <cell r="BZ1093">
            <v>0</v>
          </cell>
          <cell r="CA1093">
            <v>0</v>
          </cell>
          <cell r="CB1093">
            <v>0</v>
          </cell>
          <cell r="CC1093">
            <v>0</v>
          </cell>
          <cell r="CD1093">
            <v>0</v>
          </cell>
          <cell r="CE1093">
            <v>0</v>
          </cell>
          <cell r="CF1093">
            <v>0</v>
          </cell>
          <cell r="CG1093">
            <v>0</v>
          </cell>
          <cell r="CH1093">
            <v>0</v>
          </cell>
          <cell r="CI1093">
            <v>0</v>
          </cell>
          <cell r="CJ1093">
            <v>0</v>
          </cell>
          <cell r="CK1093">
            <v>0</v>
          </cell>
          <cell r="CL1093">
            <v>0</v>
          </cell>
          <cell r="CM1093">
            <v>0</v>
          </cell>
          <cell r="CN1093">
            <v>0</v>
          </cell>
          <cell r="CO1093">
            <v>0</v>
          </cell>
          <cell r="CP1093">
            <v>0</v>
          </cell>
          <cell r="CQ1093">
            <v>0</v>
          </cell>
          <cell r="CR1093">
            <v>0</v>
          </cell>
          <cell r="CS1093">
            <v>0</v>
          </cell>
          <cell r="CT1093">
            <v>0</v>
          </cell>
          <cell r="CU1093">
            <v>0</v>
          </cell>
          <cell r="CV1093">
            <v>0</v>
          </cell>
          <cell r="CW1093">
            <v>0</v>
          </cell>
          <cell r="CX1093">
            <v>0</v>
          </cell>
          <cell r="CY1093">
            <v>0</v>
          </cell>
          <cell r="CZ1093">
            <v>0</v>
          </cell>
          <cell r="DA1093">
            <v>0</v>
          </cell>
          <cell r="DB1093">
            <v>0</v>
          </cell>
          <cell r="DC1093">
            <v>0</v>
          </cell>
          <cell r="DD1093">
            <v>0</v>
          </cell>
          <cell r="DE1093">
            <v>0</v>
          </cell>
          <cell r="DF1093">
            <v>0</v>
          </cell>
          <cell r="DG1093">
            <v>0</v>
          </cell>
          <cell r="DH1093">
            <v>0</v>
          </cell>
          <cell r="DI1093">
            <v>0</v>
          </cell>
          <cell r="DJ1093">
            <v>0</v>
          </cell>
          <cell r="DK1093">
            <v>0</v>
          </cell>
          <cell r="DL1093">
            <v>0</v>
          </cell>
          <cell r="DM1093">
            <v>0</v>
          </cell>
          <cell r="DN1093">
            <v>0</v>
          </cell>
          <cell r="DO1093">
            <v>0</v>
          </cell>
          <cell r="DP1093">
            <v>0</v>
          </cell>
          <cell r="DQ1093">
            <v>0</v>
          </cell>
          <cell r="DR1093">
            <v>0</v>
          </cell>
          <cell r="DS1093">
            <v>0</v>
          </cell>
          <cell r="DT1093">
            <v>0</v>
          </cell>
          <cell r="DU1093">
            <v>0</v>
          </cell>
          <cell r="DV1093">
            <v>0</v>
          </cell>
          <cell r="DW1093">
            <v>0</v>
          </cell>
          <cell r="DX1093">
            <v>0</v>
          </cell>
          <cell r="DY1093">
            <v>0</v>
          </cell>
          <cell r="DZ1093">
            <v>0</v>
          </cell>
          <cell r="EA1093">
            <v>0</v>
          </cell>
          <cell r="EB1093">
            <v>0</v>
          </cell>
          <cell r="EC1093">
            <v>0</v>
          </cell>
          <cell r="ED1093">
            <v>0</v>
          </cell>
        </row>
        <row r="1094"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0</v>
          </cell>
          <cell r="BD1094">
            <v>0</v>
          </cell>
          <cell r="BE1094">
            <v>0</v>
          </cell>
          <cell r="BF1094">
            <v>0</v>
          </cell>
          <cell r="BG1094">
            <v>0</v>
          </cell>
          <cell r="BH1094">
            <v>0</v>
          </cell>
          <cell r="BI1094">
            <v>0</v>
          </cell>
          <cell r="BJ1094">
            <v>0</v>
          </cell>
          <cell r="BK1094">
            <v>0</v>
          </cell>
          <cell r="BL1094">
            <v>0</v>
          </cell>
          <cell r="BM1094">
            <v>0</v>
          </cell>
          <cell r="BN1094">
            <v>0</v>
          </cell>
          <cell r="BO1094">
            <v>0</v>
          </cell>
          <cell r="BP1094">
            <v>0</v>
          </cell>
          <cell r="BQ1094">
            <v>0</v>
          </cell>
          <cell r="BR1094">
            <v>0</v>
          </cell>
          <cell r="BS1094">
            <v>0</v>
          </cell>
          <cell r="BT1094">
            <v>0</v>
          </cell>
          <cell r="BU1094">
            <v>0</v>
          </cell>
          <cell r="BV1094">
            <v>0</v>
          </cell>
          <cell r="BW1094">
            <v>0</v>
          </cell>
          <cell r="BX1094">
            <v>0</v>
          </cell>
          <cell r="BY1094">
            <v>0</v>
          </cell>
          <cell r="BZ1094">
            <v>0</v>
          </cell>
          <cell r="CA1094">
            <v>0</v>
          </cell>
          <cell r="CB1094">
            <v>0</v>
          </cell>
          <cell r="CC1094">
            <v>0</v>
          </cell>
          <cell r="CD1094">
            <v>0</v>
          </cell>
          <cell r="CE1094">
            <v>0</v>
          </cell>
          <cell r="CF1094">
            <v>0</v>
          </cell>
          <cell r="CG1094">
            <v>0</v>
          </cell>
          <cell r="CH1094">
            <v>0</v>
          </cell>
          <cell r="CI1094">
            <v>0</v>
          </cell>
          <cell r="CJ1094">
            <v>0</v>
          </cell>
          <cell r="CK1094">
            <v>0</v>
          </cell>
          <cell r="CL1094">
            <v>0</v>
          </cell>
          <cell r="CM1094">
            <v>0</v>
          </cell>
          <cell r="CN1094">
            <v>0</v>
          </cell>
          <cell r="CO1094">
            <v>0</v>
          </cell>
          <cell r="CP1094">
            <v>0</v>
          </cell>
          <cell r="CQ1094">
            <v>0</v>
          </cell>
          <cell r="CR1094">
            <v>0</v>
          </cell>
          <cell r="CS1094">
            <v>0</v>
          </cell>
          <cell r="CT1094">
            <v>0</v>
          </cell>
          <cell r="CU1094">
            <v>0</v>
          </cell>
          <cell r="CV1094">
            <v>0</v>
          </cell>
          <cell r="CW1094">
            <v>0</v>
          </cell>
          <cell r="CX1094">
            <v>0</v>
          </cell>
          <cell r="CY1094">
            <v>0</v>
          </cell>
          <cell r="CZ1094">
            <v>0</v>
          </cell>
          <cell r="DA1094">
            <v>0</v>
          </cell>
          <cell r="DB1094">
            <v>0</v>
          </cell>
          <cell r="DC1094">
            <v>0</v>
          </cell>
          <cell r="DD1094">
            <v>0</v>
          </cell>
          <cell r="DE1094">
            <v>0</v>
          </cell>
          <cell r="DF1094">
            <v>0</v>
          </cell>
          <cell r="DG1094">
            <v>0</v>
          </cell>
          <cell r="DH1094">
            <v>0</v>
          </cell>
          <cell r="DI1094">
            <v>0</v>
          </cell>
          <cell r="DJ1094">
            <v>0</v>
          </cell>
          <cell r="DK1094">
            <v>0</v>
          </cell>
          <cell r="DL1094">
            <v>0</v>
          </cell>
          <cell r="DM1094">
            <v>0</v>
          </cell>
          <cell r="DN1094">
            <v>0</v>
          </cell>
          <cell r="DO1094">
            <v>0</v>
          </cell>
          <cell r="DP1094">
            <v>0</v>
          </cell>
          <cell r="DQ1094">
            <v>0</v>
          </cell>
          <cell r="DR1094">
            <v>0</v>
          </cell>
          <cell r="DS1094">
            <v>0</v>
          </cell>
          <cell r="DT1094">
            <v>0</v>
          </cell>
          <cell r="DU1094">
            <v>0</v>
          </cell>
          <cell r="DV1094">
            <v>0</v>
          </cell>
          <cell r="DW1094">
            <v>0</v>
          </cell>
          <cell r="DX1094">
            <v>0</v>
          </cell>
          <cell r="DY1094">
            <v>0</v>
          </cell>
          <cell r="DZ1094">
            <v>0</v>
          </cell>
          <cell r="EA1094">
            <v>0</v>
          </cell>
          <cell r="EB1094">
            <v>0</v>
          </cell>
          <cell r="EC1094">
            <v>0</v>
          </cell>
          <cell r="ED1094">
            <v>0</v>
          </cell>
        </row>
        <row r="1097"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</v>
          </cell>
          <cell r="AW1097">
            <v>0</v>
          </cell>
          <cell r="AX1097">
            <v>0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0</v>
          </cell>
          <cell r="BD1097">
            <v>0</v>
          </cell>
          <cell r="BE1097">
            <v>0</v>
          </cell>
          <cell r="BF1097">
            <v>0</v>
          </cell>
          <cell r="BG1097">
            <v>0</v>
          </cell>
          <cell r="BH1097">
            <v>0</v>
          </cell>
          <cell r="BI1097">
            <v>0</v>
          </cell>
          <cell r="BJ1097">
            <v>0</v>
          </cell>
          <cell r="BK1097">
            <v>0</v>
          </cell>
          <cell r="BL1097">
            <v>0</v>
          </cell>
          <cell r="BM1097">
            <v>0</v>
          </cell>
          <cell r="BN1097">
            <v>0</v>
          </cell>
          <cell r="BO1097">
            <v>0</v>
          </cell>
          <cell r="BP1097">
            <v>0</v>
          </cell>
          <cell r="BQ1097">
            <v>0</v>
          </cell>
          <cell r="BR1097">
            <v>0</v>
          </cell>
          <cell r="BS1097">
            <v>0</v>
          </cell>
          <cell r="BT1097">
            <v>0</v>
          </cell>
          <cell r="BU1097">
            <v>0</v>
          </cell>
          <cell r="BV1097">
            <v>0</v>
          </cell>
          <cell r="BW1097">
            <v>0</v>
          </cell>
          <cell r="BX1097">
            <v>0</v>
          </cell>
          <cell r="BY1097">
            <v>0</v>
          </cell>
          <cell r="BZ1097">
            <v>0</v>
          </cell>
          <cell r="CA1097">
            <v>0</v>
          </cell>
          <cell r="CB1097">
            <v>0</v>
          </cell>
          <cell r="CC1097">
            <v>0</v>
          </cell>
          <cell r="CD1097">
            <v>0</v>
          </cell>
          <cell r="CE1097">
            <v>0</v>
          </cell>
          <cell r="CF1097">
            <v>0</v>
          </cell>
          <cell r="CG1097">
            <v>0</v>
          </cell>
          <cell r="CH1097">
            <v>0</v>
          </cell>
          <cell r="CI1097">
            <v>0</v>
          </cell>
          <cell r="CJ1097">
            <v>0</v>
          </cell>
          <cell r="CK1097">
            <v>0</v>
          </cell>
          <cell r="CL1097">
            <v>0</v>
          </cell>
          <cell r="CM1097">
            <v>0</v>
          </cell>
          <cell r="CN1097">
            <v>0</v>
          </cell>
          <cell r="CO1097">
            <v>0</v>
          </cell>
          <cell r="CP1097">
            <v>0</v>
          </cell>
          <cell r="CQ1097">
            <v>0</v>
          </cell>
          <cell r="CR1097">
            <v>0</v>
          </cell>
          <cell r="CS1097">
            <v>0</v>
          </cell>
          <cell r="CT1097">
            <v>0</v>
          </cell>
          <cell r="CU1097">
            <v>0</v>
          </cell>
          <cell r="CV1097">
            <v>0</v>
          </cell>
          <cell r="CW1097">
            <v>0</v>
          </cell>
          <cell r="CX1097">
            <v>0</v>
          </cell>
          <cell r="CY1097">
            <v>0</v>
          </cell>
          <cell r="CZ1097">
            <v>0</v>
          </cell>
          <cell r="DA1097">
            <v>0</v>
          </cell>
          <cell r="DB1097">
            <v>0</v>
          </cell>
          <cell r="DC1097">
            <v>0</v>
          </cell>
          <cell r="DD1097">
            <v>0</v>
          </cell>
          <cell r="DE1097">
            <v>0</v>
          </cell>
          <cell r="DF1097">
            <v>0</v>
          </cell>
          <cell r="DG1097">
            <v>0</v>
          </cell>
          <cell r="DH1097">
            <v>0</v>
          </cell>
          <cell r="DI1097">
            <v>0</v>
          </cell>
          <cell r="DJ1097">
            <v>0</v>
          </cell>
          <cell r="DK1097">
            <v>0</v>
          </cell>
          <cell r="DL1097">
            <v>0</v>
          </cell>
          <cell r="DM1097">
            <v>0</v>
          </cell>
          <cell r="DN1097">
            <v>0</v>
          </cell>
          <cell r="DO1097">
            <v>0</v>
          </cell>
          <cell r="DP1097">
            <v>0</v>
          </cell>
          <cell r="DQ1097">
            <v>0</v>
          </cell>
          <cell r="DR1097">
            <v>0</v>
          </cell>
          <cell r="DS1097">
            <v>0</v>
          </cell>
          <cell r="DT1097">
            <v>0</v>
          </cell>
          <cell r="DU1097">
            <v>0</v>
          </cell>
          <cell r="DV1097">
            <v>0</v>
          </cell>
          <cell r="DW1097">
            <v>0</v>
          </cell>
          <cell r="DX1097">
            <v>0</v>
          </cell>
          <cell r="DY1097">
            <v>0</v>
          </cell>
          <cell r="DZ1097">
            <v>0</v>
          </cell>
          <cell r="EA1097">
            <v>0</v>
          </cell>
          <cell r="EB1097">
            <v>0</v>
          </cell>
          <cell r="EC1097">
            <v>0</v>
          </cell>
          <cell r="ED1097">
            <v>0</v>
          </cell>
        </row>
        <row r="1098"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O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0</v>
          </cell>
          <cell r="AX1098">
            <v>0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0</v>
          </cell>
          <cell r="BD1098">
            <v>0</v>
          </cell>
          <cell r="BE1098">
            <v>0</v>
          </cell>
          <cell r="BF1098">
            <v>0</v>
          </cell>
          <cell r="BG1098">
            <v>0</v>
          </cell>
          <cell r="BH1098">
            <v>0</v>
          </cell>
          <cell r="BI1098">
            <v>0</v>
          </cell>
          <cell r="BJ1098">
            <v>0</v>
          </cell>
          <cell r="BK1098">
            <v>0</v>
          </cell>
          <cell r="BL1098">
            <v>0</v>
          </cell>
          <cell r="BM1098">
            <v>0</v>
          </cell>
          <cell r="BN1098">
            <v>0</v>
          </cell>
          <cell r="BO1098">
            <v>0</v>
          </cell>
          <cell r="BP1098">
            <v>0</v>
          </cell>
          <cell r="BQ1098">
            <v>0</v>
          </cell>
          <cell r="BR1098">
            <v>0</v>
          </cell>
          <cell r="BS1098">
            <v>0</v>
          </cell>
          <cell r="BT1098">
            <v>0</v>
          </cell>
          <cell r="BU1098">
            <v>0</v>
          </cell>
          <cell r="BV1098">
            <v>0</v>
          </cell>
          <cell r="BW1098">
            <v>0</v>
          </cell>
          <cell r="BX1098">
            <v>0</v>
          </cell>
          <cell r="BY1098">
            <v>0</v>
          </cell>
          <cell r="BZ1098">
            <v>0</v>
          </cell>
          <cell r="CA1098">
            <v>0</v>
          </cell>
          <cell r="CB1098">
            <v>0</v>
          </cell>
          <cell r="CC1098">
            <v>0</v>
          </cell>
          <cell r="CD1098">
            <v>0</v>
          </cell>
          <cell r="CE1098">
            <v>0</v>
          </cell>
          <cell r="CF1098">
            <v>0</v>
          </cell>
          <cell r="CG1098">
            <v>0</v>
          </cell>
          <cell r="CH1098">
            <v>0</v>
          </cell>
          <cell r="CI1098">
            <v>0</v>
          </cell>
          <cell r="CJ1098">
            <v>0</v>
          </cell>
          <cell r="CK1098">
            <v>0</v>
          </cell>
          <cell r="CL1098">
            <v>0</v>
          </cell>
          <cell r="CM1098">
            <v>0</v>
          </cell>
          <cell r="CN1098">
            <v>0</v>
          </cell>
          <cell r="CO1098">
            <v>0</v>
          </cell>
          <cell r="CP1098">
            <v>0</v>
          </cell>
          <cell r="CQ1098">
            <v>0</v>
          </cell>
          <cell r="CR1098">
            <v>0</v>
          </cell>
          <cell r="CS1098">
            <v>0</v>
          </cell>
          <cell r="CT1098">
            <v>0</v>
          </cell>
          <cell r="CU1098">
            <v>0</v>
          </cell>
          <cell r="CV1098">
            <v>0</v>
          </cell>
          <cell r="CW1098">
            <v>0</v>
          </cell>
          <cell r="CX1098">
            <v>0</v>
          </cell>
          <cell r="CY1098">
            <v>0</v>
          </cell>
          <cell r="CZ1098">
            <v>0</v>
          </cell>
          <cell r="DA1098">
            <v>0</v>
          </cell>
          <cell r="DB1098">
            <v>0</v>
          </cell>
          <cell r="DC1098">
            <v>0</v>
          </cell>
          <cell r="DD1098">
            <v>0</v>
          </cell>
          <cell r="DE1098">
            <v>0</v>
          </cell>
          <cell r="DF1098">
            <v>0</v>
          </cell>
          <cell r="DG1098">
            <v>0</v>
          </cell>
          <cell r="DH1098">
            <v>0</v>
          </cell>
          <cell r="DI1098">
            <v>0</v>
          </cell>
          <cell r="DJ1098">
            <v>0</v>
          </cell>
          <cell r="DK1098">
            <v>0</v>
          </cell>
          <cell r="DL1098">
            <v>0</v>
          </cell>
          <cell r="DM1098">
            <v>0</v>
          </cell>
          <cell r="DN1098">
            <v>0</v>
          </cell>
          <cell r="DO1098">
            <v>0</v>
          </cell>
          <cell r="DP1098">
            <v>0</v>
          </cell>
          <cell r="DQ1098">
            <v>0</v>
          </cell>
          <cell r="DR1098">
            <v>0</v>
          </cell>
          <cell r="DS1098">
            <v>0</v>
          </cell>
          <cell r="DT1098">
            <v>0</v>
          </cell>
          <cell r="DU1098">
            <v>0</v>
          </cell>
          <cell r="DV1098">
            <v>0</v>
          </cell>
          <cell r="DW1098">
            <v>0</v>
          </cell>
          <cell r="DX1098">
            <v>0</v>
          </cell>
          <cell r="DY1098">
            <v>0</v>
          </cell>
          <cell r="DZ1098">
            <v>0</v>
          </cell>
          <cell r="EA1098">
            <v>0</v>
          </cell>
          <cell r="EB1098">
            <v>0</v>
          </cell>
          <cell r="EC1098">
            <v>0</v>
          </cell>
          <cell r="ED1098">
            <v>0</v>
          </cell>
        </row>
        <row r="1099"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0</v>
          </cell>
          <cell r="AE1099">
            <v>0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0</v>
          </cell>
          <cell r="AK1099">
            <v>0</v>
          </cell>
          <cell r="AL1099">
            <v>0</v>
          </cell>
          <cell r="AM1099">
            <v>0</v>
          </cell>
          <cell r="AN1099">
            <v>0</v>
          </cell>
          <cell r="AO1099">
            <v>0</v>
          </cell>
          <cell r="AP1099">
            <v>0</v>
          </cell>
          <cell r="AQ1099">
            <v>0</v>
          </cell>
          <cell r="AR1099">
            <v>0</v>
          </cell>
          <cell r="AS1099">
            <v>0</v>
          </cell>
          <cell r="AT1099">
            <v>0</v>
          </cell>
          <cell r="AU1099">
            <v>0</v>
          </cell>
          <cell r="AV1099">
            <v>0</v>
          </cell>
          <cell r="AW1099">
            <v>0</v>
          </cell>
          <cell r="AX1099">
            <v>0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0</v>
          </cell>
          <cell r="BD1099">
            <v>0</v>
          </cell>
          <cell r="BE1099">
            <v>0</v>
          </cell>
          <cell r="BF1099">
            <v>0</v>
          </cell>
          <cell r="BG1099">
            <v>0</v>
          </cell>
          <cell r="BH1099">
            <v>0</v>
          </cell>
          <cell r="BI1099">
            <v>0</v>
          </cell>
          <cell r="BJ1099">
            <v>0</v>
          </cell>
          <cell r="BK1099">
            <v>0</v>
          </cell>
          <cell r="BL1099">
            <v>0</v>
          </cell>
          <cell r="BM1099">
            <v>0</v>
          </cell>
          <cell r="BN1099">
            <v>0</v>
          </cell>
          <cell r="BO1099">
            <v>0</v>
          </cell>
          <cell r="BP1099">
            <v>0</v>
          </cell>
          <cell r="BQ1099">
            <v>0</v>
          </cell>
          <cell r="BR1099">
            <v>0</v>
          </cell>
          <cell r="BS1099">
            <v>0</v>
          </cell>
          <cell r="BT1099">
            <v>0</v>
          </cell>
          <cell r="BU1099">
            <v>0</v>
          </cell>
          <cell r="BV1099">
            <v>0</v>
          </cell>
          <cell r="BW1099">
            <v>0</v>
          </cell>
          <cell r="BX1099">
            <v>0</v>
          </cell>
          <cell r="BY1099">
            <v>0</v>
          </cell>
          <cell r="BZ1099">
            <v>0</v>
          </cell>
          <cell r="CA1099">
            <v>0</v>
          </cell>
          <cell r="CB1099">
            <v>0</v>
          </cell>
          <cell r="CC1099">
            <v>0</v>
          </cell>
          <cell r="CD1099">
            <v>0</v>
          </cell>
          <cell r="CE1099">
            <v>0</v>
          </cell>
          <cell r="CF1099">
            <v>0</v>
          </cell>
          <cell r="CG1099">
            <v>0</v>
          </cell>
          <cell r="CH1099">
            <v>0</v>
          </cell>
          <cell r="CI1099">
            <v>0</v>
          </cell>
          <cell r="CJ1099">
            <v>0</v>
          </cell>
          <cell r="CK1099">
            <v>0</v>
          </cell>
          <cell r="CL1099">
            <v>0</v>
          </cell>
          <cell r="CM1099">
            <v>0</v>
          </cell>
          <cell r="CN1099">
            <v>0</v>
          </cell>
          <cell r="CO1099">
            <v>0</v>
          </cell>
          <cell r="CP1099">
            <v>0</v>
          </cell>
          <cell r="CQ1099">
            <v>0</v>
          </cell>
          <cell r="CR1099">
            <v>0</v>
          </cell>
          <cell r="CS1099">
            <v>0</v>
          </cell>
          <cell r="CT1099">
            <v>0</v>
          </cell>
          <cell r="CU1099">
            <v>0</v>
          </cell>
          <cell r="CV1099">
            <v>0</v>
          </cell>
          <cell r="CW1099">
            <v>0</v>
          </cell>
          <cell r="CX1099">
            <v>0</v>
          </cell>
          <cell r="CY1099">
            <v>0</v>
          </cell>
          <cell r="CZ1099">
            <v>0</v>
          </cell>
          <cell r="DA1099">
            <v>0</v>
          </cell>
          <cell r="DB1099">
            <v>0</v>
          </cell>
          <cell r="DC1099">
            <v>0</v>
          </cell>
          <cell r="DD1099">
            <v>0</v>
          </cell>
          <cell r="DE1099">
            <v>0</v>
          </cell>
          <cell r="DF1099">
            <v>0</v>
          </cell>
          <cell r="DG1099">
            <v>0</v>
          </cell>
          <cell r="DH1099">
            <v>0</v>
          </cell>
          <cell r="DI1099">
            <v>0</v>
          </cell>
          <cell r="DJ1099">
            <v>0</v>
          </cell>
          <cell r="DK1099">
            <v>0</v>
          </cell>
          <cell r="DL1099">
            <v>0</v>
          </cell>
          <cell r="DM1099">
            <v>0</v>
          </cell>
          <cell r="DN1099">
            <v>0</v>
          </cell>
          <cell r="DO1099">
            <v>0</v>
          </cell>
          <cell r="DP1099">
            <v>0</v>
          </cell>
          <cell r="DQ1099">
            <v>0</v>
          </cell>
          <cell r="DR1099">
            <v>0</v>
          </cell>
          <cell r="DS1099">
            <v>0</v>
          </cell>
          <cell r="DT1099">
            <v>0</v>
          </cell>
          <cell r="DU1099">
            <v>0</v>
          </cell>
          <cell r="DV1099">
            <v>0</v>
          </cell>
          <cell r="DW1099">
            <v>0</v>
          </cell>
          <cell r="DX1099">
            <v>0</v>
          </cell>
          <cell r="DY1099">
            <v>0</v>
          </cell>
          <cell r="DZ1099">
            <v>0</v>
          </cell>
          <cell r="EA1099">
            <v>0</v>
          </cell>
          <cell r="EB1099">
            <v>0</v>
          </cell>
          <cell r="EC1099">
            <v>0</v>
          </cell>
          <cell r="ED1099">
            <v>0</v>
          </cell>
        </row>
        <row r="1100"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0</v>
          </cell>
          <cell r="AO1100">
            <v>0</v>
          </cell>
          <cell r="AP1100">
            <v>0</v>
          </cell>
          <cell r="AQ1100">
            <v>0</v>
          </cell>
          <cell r="AR1100">
            <v>0</v>
          </cell>
          <cell r="AS1100">
            <v>0</v>
          </cell>
          <cell r="AT1100">
            <v>0</v>
          </cell>
          <cell r="AU1100">
            <v>0</v>
          </cell>
          <cell r="AV1100">
            <v>0</v>
          </cell>
          <cell r="AW1100">
            <v>0</v>
          </cell>
          <cell r="AX1100">
            <v>0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0</v>
          </cell>
          <cell r="BD1100">
            <v>0</v>
          </cell>
          <cell r="BE1100">
            <v>0</v>
          </cell>
          <cell r="BF1100">
            <v>0</v>
          </cell>
          <cell r="BG1100">
            <v>0</v>
          </cell>
          <cell r="BH1100">
            <v>0</v>
          </cell>
          <cell r="BI1100">
            <v>0</v>
          </cell>
          <cell r="BJ1100">
            <v>0</v>
          </cell>
          <cell r="BK1100">
            <v>0</v>
          </cell>
          <cell r="BL1100">
            <v>0</v>
          </cell>
          <cell r="BM1100">
            <v>0</v>
          </cell>
          <cell r="BN1100">
            <v>0</v>
          </cell>
          <cell r="BO1100">
            <v>0</v>
          </cell>
          <cell r="BP1100">
            <v>0</v>
          </cell>
          <cell r="BQ1100">
            <v>0</v>
          </cell>
          <cell r="BR1100">
            <v>0</v>
          </cell>
          <cell r="BS1100">
            <v>0</v>
          </cell>
          <cell r="BT1100">
            <v>0</v>
          </cell>
          <cell r="BU1100">
            <v>0</v>
          </cell>
          <cell r="BV1100">
            <v>0</v>
          </cell>
          <cell r="BW1100">
            <v>0</v>
          </cell>
          <cell r="BX1100">
            <v>0</v>
          </cell>
          <cell r="BY1100">
            <v>0</v>
          </cell>
          <cell r="BZ1100">
            <v>0</v>
          </cell>
          <cell r="CA1100">
            <v>0</v>
          </cell>
          <cell r="CB1100">
            <v>0</v>
          </cell>
          <cell r="CC1100">
            <v>0</v>
          </cell>
          <cell r="CD1100">
            <v>0</v>
          </cell>
          <cell r="CE1100">
            <v>0</v>
          </cell>
          <cell r="CF1100">
            <v>0</v>
          </cell>
          <cell r="CG1100">
            <v>0</v>
          </cell>
          <cell r="CH1100">
            <v>0</v>
          </cell>
          <cell r="CI1100">
            <v>0</v>
          </cell>
          <cell r="CJ1100">
            <v>0</v>
          </cell>
          <cell r="CK1100">
            <v>0</v>
          </cell>
          <cell r="CL1100">
            <v>0</v>
          </cell>
          <cell r="CM1100">
            <v>0</v>
          </cell>
          <cell r="CN1100">
            <v>0</v>
          </cell>
          <cell r="CO1100">
            <v>0</v>
          </cell>
          <cell r="CP1100">
            <v>0</v>
          </cell>
          <cell r="CQ1100">
            <v>0</v>
          </cell>
          <cell r="CR1100">
            <v>0</v>
          </cell>
          <cell r="CS1100">
            <v>0</v>
          </cell>
          <cell r="CT1100">
            <v>0</v>
          </cell>
          <cell r="CU1100">
            <v>0</v>
          </cell>
          <cell r="CV1100">
            <v>0</v>
          </cell>
          <cell r="CW1100">
            <v>0</v>
          </cell>
          <cell r="CX1100">
            <v>0</v>
          </cell>
          <cell r="CY1100">
            <v>0</v>
          </cell>
          <cell r="CZ1100">
            <v>0</v>
          </cell>
          <cell r="DA1100">
            <v>0</v>
          </cell>
          <cell r="DB1100">
            <v>0</v>
          </cell>
          <cell r="DC1100">
            <v>0</v>
          </cell>
          <cell r="DD1100">
            <v>0</v>
          </cell>
          <cell r="DE1100">
            <v>0</v>
          </cell>
          <cell r="DF1100">
            <v>0</v>
          </cell>
          <cell r="DG1100">
            <v>0</v>
          </cell>
          <cell r="DH1100">
            <v>0</v>
          </cell>
          <cell r="DI1100">
            <v>0</v>
          </cell>
          <cell r="DJ1100">
            <v>0</v>
          </cell>
          <cell r="DK1100">
            <v>0</v>
          </cell>
          <cell r="DL1100">
            <v>0</v>
          </cell>
          <cell r="DM1100">
            <v>0</v>
          </cell>
          <cell r="DN1100">
            <v>0</v>
          </cell>
          <cell r="DO1100">
            <v>0</v>
          </cell>
          <cell r="DP1100">
            <v>0</v>
          </cell>
          <cell r="DQ1100">
            <v>0</v>
          </cell>
          <cell r="DR1100">
            <v>0</v>
          </cell>
          <cell r="DS1100">
            <v>0</v>
          </cell>
          <cell r="DT1100">
            <v>0</v>
          </cell>
          <cell r="DU1100">
            <v>0</v>
          </cell>
          <cell r="DV1100">
            <v>0</v>
          </cell>
          <cell r="DW1100">
            <v>0</v>
          </cell>
          <cell r="DX1100">
            <v>0</v>
          </cell>
          <cell r="DY1100">
            <v>0</v>
          </cell>
          <cell r="DZ1100">
            <v>0</v>
          </cell>
          <cell r="EA1100">
            <v>0</v>
          </cell>
          <cell r="EB1100">
            <v>0</v>
          </cell>
          <cell r="EC1100">
            <v>0</v>
          </cell>
          <cell r="ED1100">
            <v>0</v>
          </cell>
        </row>
        <row r="1104"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O1104">
            <v>0</v>
          </cell>
          <cell r="AP1104">
            <v>0</v>
          </cell>
          <cell r="AQ1104">
            <v>0</v>
          </cell>
          <cell r="AR1104">
            <v>0</v>
          </cell>
          <cell r="AS1104">
            <v>0</v>
          </cell>
          <cell r="AT1104">
            <v>0</v>
          </cell>
          <cell r="AU1104">
            <v>0</v>
          </cell>
          <cell r="AV1104">
            <v>0</v>
          </cell>
          <cell r="AW1104">
            <v>0</v>
          </cell>
          <cell r="AX1104">
            <v>0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0</v>
          </cell>
          <cell r="BD1104">
            <v>0</v>
          </cell>
          <cell r="BE1104">
            <v>0</v>
          </cell>
          <cell r="BF1104">
            <v>0</v>
          </cell>
          <cell r="BG1104">
            <v>0</v>
          </cell>
          <cell r="BH1104">
            <v>0</v>
          </cell>
          <cell r="BI1104">
            <v>0</v>
          </cell>
          <cell r="BJ1104">
            <v>0</v>
          </cell>
          <cell r="BK1104">
            <v>0</v>
          </cell>
          <cell r="BL1104">
            <v>0</v>
          </cell>
          <cell r="BM1104">
            <v>0</v>
          </cell>
          <cell r="BN1104">
            <v>0</v>
          </cell>
          <cell r="BO1104">
            <v>0</v>
          </cell>
          <cell r="BP1104">
            <v>0</v>
          </cell>
          <cell r="BQ1104">
            <v>0</v>
          </cell>
          <cell r="BR1104">
            <v>0</v>
          </cell>
          <cell r="BS1104">
            <v>0</v>
          </cell>
          <cell r="BT1104">
            <v>0</v>
          </cell>
          <cell r="BU1104">
            <v>0</v>
          </cell>
          <cell r="BV1104">
            <v>0</v>
          </cell>
          <cell r="BW1104">
            <v>0</v>
          </cell>
          <cell r="BX1104">
            <v>0</v>
          </cell>
          <cell r="BY1104">
            <v>0</v>
          </cell>
          <cell r="BZ1104">
            <v>0</v>
          </cell>
          <cell r="CA1104">
            <v>0</v>
          </cell>
          <cell r="CB1104">
            <v>0</v>
          </cell>
          <cell r="CC1104">
            <v>0</v>
          </cell>
          <cell r="CD1104">
            <v>0</v>
          </cell>
          <cell r="CE1104">
            <v>0</v>
          </cell>
          <cell r="CF1104">
            <v>0</v>
          </cell>
          <cell r="CG1104">
            <v>0</v>
          </cell>
          <cell r="CH1104">
            <v>0</v>
          </cell>
          <cell r="CI1104">
            <v>0</v>
          </cell>
          <cell r="CJ1104">
            <v>0</v>
          </cell>
          <cell r="CK1104">
            <v>0</v>
          </cell>
          <cell r="CL1104">
            <v>0</v>
          </cell>
          <cell r="CM1104">
            <v>0</v>
          </cell>
          <cell r="CN1104">
            <v>0</v>
          </cell>
          <cell r="CO1104">
            <v>0</v>
          </cell>
          <cell r="CP1104">
            <v>0</v>
          </cell>
          <cell r="CQ1104">
            <v>0</v>
          </cell>
          <cell r="CR1104">
            <v>0</v>
          </cell>
          <cell r="CS1104">
            <v>0</v>
          </cell>
          <cell r="CT1104">
            <v>0</v>
          </cell>
          <cell r="CU1104">
            <v>0</v>
          </cell>
          <cell r="CV1104">
            <v>0</v>
          </cell>
          <cell r="CW1104">
            <v>0</v>
          </cell>
          <cell r="CX1104">
            <v>0</v>
          </cell>
          <cell r="CY1104">
            <v>0</v>
          </cell>
          <cell r="CZ1104">
            <v>0</v>
          </cell>
          <cell r="DA1104">
            <v>0</v>
          </cell>
          <cell r="DB1104">
            <v>0</v>
          </cell>
          <cell r="DC1104">
            <v>0</v>
          </cell>
          <cell r="DD1104">
            <v>0</v>
          </cell>
          <cell r="DE1104">
            <v>0</v>
          </cell>
          <cell r="DF1104">
            <v>0</v>
          </cell>
          <cell r="DG1104">
            <v>0</v>
          </cell>
          <cell r="DH1104">
            <v>0</v>
          </cell>
          <cell r="DI1104">
            <v>0</v>
          </cell>
          <cell r="DJ1104">
            <v>0</v>
          </cell>
          <cell r="DK1104">
            <v>0</v>
          </cell>
          <cell r="DL1104">
            <v>0</v>
          </cell>
          <cell r="DM1104">
            <v>0</v>
          </cell>
          <cell r="DN1104">
            <v>0</v>
          </cell>
          <cell r="DO1104">
            <v>0</v>
          </cell>
          <cell r="DP1104">
            <v>0</v>
          </cell>
          <cell r="DQ1104">
            <v>0</v>
          </cell>
          <cell r="DR1104">
            <v>0</v>
          </cell>
          <cell r="DS1104">
            <v>0</v>
          </cell>
          <cell r="DT1104">
            <v>0</v>
          </cell>
          <cell r="DU1104">
            <v>0</v>
          </cell>
          <cell r="DV1104">
            <v>0</v>
          </cell>
          <cell r="DW1104">
            <v>0</v>
          </cell>
          <cell r="DX1104">
            <v>0</v>
          </cell>
          <cell r="DY1104">
            <v>0</v>
          </cell>
          <cell r="DZ1104">
            <v>0</v>
          </cell>
          <cell r="EA1104">
            <v>0</v>
          </cell>
          <cell r="EB1104">
            <v>0</v>
          </cell>
          <cell r="EC1104">
            <v>0</v>
          </cell>
          <cell r="ED1104">
            <v>0</v>
          </cell>
        </row>
        <row r="1105"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O1105">
            <v>0</v>
          </cell>
          <cell r="AP1105">
            <v>0</v>
          </cell>
          <cell r="AQ1105">
            <v>0</v>
          </cell>
          <cell r="AR1105">
            <v>0</v>
          </cell>
          <cell r="AS1105">
            <v>0</v>
          </cell>
          <cell r="AT1105">
            <v>0</v>
          </cell>
          <cell r="AU1105">
            <v>0</v>
          </cell>
          <cell r="AV1105">
            <v>0</v>
          </cell>
          <cell r="AW1105">
            <v>0</v>
          </cell>
          <cell r="AX1105">
            <v>0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0</v>
          </cell>
          <cell r="BD1105">
            <v>0</v>
          </cell>
          <cell r="BE1105">
            <v>0</v>
          </cell>
          <cell r="BF1105">
            <v>0</v>
          </cell>
          <cell r="BG1105">
            <v>0</v>
          </cell>
          <cell r="BH1105">
            <v>0</v>
          </cell>
          <cell r="BI1105">
            <v>0</v>
          </cell>
          <cell r="BJ1105">
            <v>0</v>
          </cell>
          <cell r="BK1105">
            <v>0</v>
          </cell>
          <cell r="BL1105">
            <v>0</v>
          </cell>
          <cell r="BM1105">
            <v>0</v>
          </cell>
          <cell r="BN1105">
            <v>0</v>
          </cell>
          <cell r="BO1105">
            <v>0</v>
          </cell>
          <cell r="BP1105">
            <v>0</v>
          </cell>
          <cell r="BQ1105">
            <v>0</v>
          </cell>
          <cell r="BR1105">
            <v>0</v>
          </cell>
          <cell r="BS1105">
            <v>0</v>
          </cell>
          <cell r="BT1105">
            <v>0</v>
          </cell>
          <cell r="BU1105">
            <v>0</v>
          </cell>
          <cell r="BV1105">
            <v>0</v>
          </cell>
          <cell r="BW1105">
            <v>0</v>
          </cell>
          <cell r="BX1105">
            <v>0</v>
          </cell>
          <cell r="BY1105">
            <v>0</v>
          </cell>
          <cell r="BZ1105">
            <v>0</v>
          </cell>
          <cell r="CA1105">
            <v>0</v>
          </cell>
          <cell r="CB1105">
            <v>0</v>
          </cell>
          <cell r="CC1105">
            <v>0</v>
          </cell>
          <cell r="CD1105">
            <v>0</v>
          </cell>
          <cell r="CE1105">
            <v>0</v>
          </cell>
          <cell r="CF1105">
            <v>0</v>
          </cell>
          <cell r="CG1105">
            <v>0</v>
          </cell>
          <cell r="CH1105">
            <v>0</v>
          </cell>
          <cell r="CI1105">
            <v>0</v>
          </cell>
          <cell r="CJ1105">
            <v>0</v>
          </cell>
          <cell r="CK1105">
            <v>0</v>
          </cell>
          <cell r="CL1105">
            <v>0</v>
          </cell>
          <cell r="CM1105">
            <v>0</v>
          </cell>
          <cell r="CN1105">
            <v>0</v>
          </cell>
          <cell r="CO1105">
            <v>0</v>
          </cell>
          <cell r="CP1105">
            <v>0</v>
          </cell>
          <cell r="CQ1105">
            <v>0</v>
          </cell>
          <cell r="CR1105">
            <v>0</v>
          </cell>
          <cell r="CS1105">
            <v>0</v>
          </cell>
          <cell r="CT1105">
            <v>0</v>
          </cell>
          <cell r="CU1105">
            <v>0</v>
          </cell>
          <cell r="CV1105">
            <v>0</v>
          </cell>
          <cell r="CW1105">
            <v>0</v>
          </cell>
          <cell r="CX1105">
            <v>0</v>
          </cell>
          <cell r="CY1105">
            <v>0</v>
          </cell>
          <cell r="CZ1105">
            <v>0</v>
          </cell>
          <cell r="DA1105">
            <v>0</v>
          </cell>
          <cell r="DB1105">
            <v>0</v>
          </cell>
          <cell r="DC1105">
            <v>0</v>
          </cell>
          <cell r="DD1105">
            <v>0</v>
          </cell>
          <cell r="DE1105">
            <v>0</v>
          </cell>
          <cell r="DF1105">
            <v>0</v>
          </cell>
          <cell r="DG1105">
            <v>0</v>
          </cell>
          <cell r="DH1105">
            <v>0</v>
          </cell>
          <cell r="DI1105">
            <v>0</v>
          </cell>
          <cell r="DJ1105">
            <v>0</v>
          </cell>
          <cell r="DK1105">
            <v>0</v>
          </cell>
          <cell r="DL1105">
            <v>0</v>
          </cell>
          <cell r="DM1105">
            <v>0</v>
          </cell>
          <cell r="DN1105">
            <v>0</v>
          </cell>
          <cell r="DO1105">
            <v>0</v>
          </cell>
          <cell r="DP1105">
            <v>0</v>
          </cell>
          <cell r="DQ1105">
            <v>0</v>
          </cell>
          <cell r="DR1105">
            <v>0</v>
          </cell>
          <cell r="DS1105">
            <v>0</v>
          </cell>
          <cell r="DT1105">
            <v>0</v>
          </cell>
          <cell r="DU1105">
            <v>0</v>
          </cell>
          <cell r="DV1105">
            <v>0</v>
          </cell>
          <cell r="DW1105">
            <v>0</v>
          </cell>
          <cell r="DX1105">
            <v>0</v>
          </cell>
          <cell r="DY1105">
            <v>0</v>
          </cell>
          <cell r="DZ1105">
            <v>0</v>
          </cell>
          <cell r="EA1105">
            <v>0</v>
          </cell>
          <cell r="EB1105">
            <v>0</v>
          </cell>
          <cell r="EC1105">
            <v>0</v>
          </cell>
          <cell r="ED1105">
            <v>0</v>
          </cell>
        </row>
        <row r="1106"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O1106">
            <v>0</v>
          </cell>
          <cell r="AP1106">
            <v>0</v>
          </cell>
          <cell r="AQ1106">
            <v>0</v>
          </cell>
          <cell r="AR1106">
            <v>0</v>
          </cell>
          <cell r="AS1106">
            <v>0</v>
          </cell>
          <cell r="AT1106">
            <v>0</v>
          </cell>
          <cell r="AU1106">
            <v>0</v>
          </cell>
          <cell r="AV1106">
            <v>0</v>
          </cell>
          <cell r="AW1106">
            <v>0</v>
          </cell>
          <cell r="AX1106">
            <v>0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0</v>
          </cell>
          <cell r="BD1106">
            <v>0</v>
          </cell>
          <cell r="BE1106">
            <v>0</v>
          </cell>
          <cell r="BF1106">
            <v>0</v>
          </cell>
          <cell r="BG1106">
            <v>0</v>
          </cell>
          <cell r="BH1106">
            <v>0</v>
          </cell>
          <cell r="BI1106">
            <v>0</v>
          </cell>
          <cell r="BJ1106">
            <v>0</v>
          </cell>
          <cell r="BK1106">
            <v>0</v>
          </cell>
          <cell r="BL1106">
            <v>0</v>
          </cell>
          <cell r="BM1106">
            <v>0</v>
          </cell>
          <cell r="BN1106">
            <v>0</v>
          </cell>
          <cell r="BO1106">
            <v>0</v>
          </cell>
          <cell r="BP1106">
            <v>0</v>
          </cell>
          <cell r="BQ1106">
            <v>0</v>
          </cell>
          <cell r="BR1106">
            <v>0</v>
          </cell>
          <cell r="BS1106">
            <v>0</v>
          </cell>
          <cell r="BT1106">
            <v>0</v>
          </cell>
          <cell r="BU1106">
            <v>0</v>
          </cell>
          <cell r="BV1106">
            <v>0</v>
          </cell>
          <cell r="BW1106">
            <v>0</v>
          </cell>
          <cell r="BX1106">
            <v>0</v>
          </cell>
          <cell r="BY1106">
            <v>0</v>
          </cell>
          <cell r="BZ1106">
            <v>0</v>
          </cell>
          <cell r="CA1106">
            <v>0</v>
          </cell>
          <cell r="CB1106">
            <v>0</v>
          </cell>
          <cell r="CC1106">
            <v>0</v>
          </cell>
          <cell r="CD1106">
            <v>0</v>
          </cell>
          <cell r="CE1106">
            <v>0</v>
          </cell>
          <cell r="CF1106">
            <v>0</v>
          </cell>
          <cell r="CG1106">
            <v>0</v>
          </cell>
          <cell r="CH1106">
            <v>0</v>
          </cell>
          <cell r="CI1106">
            <v>0</v>
          </cell>
          <cell r="CJ1106">
            <v>0</v>
          </cell>
          <cell r="CK1106">
            <v>0</v>
          </cell>
          <cell r="CL1106">
            <v>0</v>
          </cell>
          <cell r="CM1106">
            <v>0</v>
          </cell>
          <cell r="CN1106">
            <v>0</v>
          </cell>
          <cell r="CO1106">
            <v>0</v>
          </cell>
          <cell r="CP1106">
            <v>0</v>
          </cell>
          <cell r="CQ1106">
            <v>0</v>
          </cell>
          <cell r="CR1106">
            <v>0</v>
          </cell>
          <cell r="CS1106">
            <v>0</v>
          </cell>
          <cell r="CT1106">
            <v>0</v>
          </cell>
          <cell r="CU1106">
            <v>0</v>
          </cell>
          <cell r="CV1106">
            <v>0</v>
          </cell>
          <cell r="CW1106">
            <v>0</v>
          </cell>
          <cell r="CX1106">
            <v>0</v>
          </cell>
          <cell r="CY1106">
            <v>0</v>
          </cell>
          <cell r="CZ1106">
            <v>0</v>
          </cell>
          <cell r="DA1106">
            <v>0</v>
          </cell>
          <cell r="DB1106">
            <v>0</v>
          </cell>
          <cell r="DC1106">
            <v>0</v>
          </cell>
          <cell r="DD1106">
            <v>0</v>
          </cell>
          <cell r="DE1106">
            <v>0</v>
          </cell>
          <cell r="DF1106">
            <v>0</v>
          </cell>
          <cell r="DG1106">
            <v>0</v>
          </cell>
          <cell r="DH1106">
            <v>0</v>
          </cell>
          <cell r="DI1106">
            <v>0</v>
          </cell>
          <cell r="DJ1106">
            <v>0</v>
          </cell>
          <cell r="DK1106">
            <v>0</v>
          </cell>
          <cell r="DL1106">
            <v>0</v>
          </cell>
          <cell r="DM1106">
            <v>0</v>
          </cell>
          <cell r="DN1106">
            <v>0</v>
          </cell>
          <cell r="DO1106">
            <v>0</v>
          </cell>
          <cell r="DP1106">
            <v>0</v>
          </cell>
          <cell r="DQ1106">
            <v>0</v>
          </cell>
          <cell r="DR1106">
            <v>0</v>
          </cell>
          <cell r="DS1106">
            <v>0</v>
          </cell>
          <cell r="DT1106">
            <v>0</v>
          </cell>
          <cell r="DU1106">
            <v>0</v>
          </cell>
          <cell r="DV1106">
            <v>0</v>
          </cell>
          <cell r="DW1106">
            <v>0</v>
          </cell>
          <cell r="DX1106">
            <v>0</v>
          </cell>
          <cell r="DY1106">
            <v>0</v>
          </cell>
          <cell r="DZ1106">
            <v>0</v>
          </cell>
          <cell r="EA1106">
            <v>0</v>
          </cell>
          <cell r="EB1106">
            <v>0</v>
          </cell>
          <cell r="EC1106">
            <v>0</v>
          </cell>
          <cell r="ED1106">
            <v>0</v>
          </cell>
        </row>
        <row r="1107"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O1107">
            <v>0</v>
          </cell>
          <cell r="AP1107">
            <v>0</v>
          </cell>
          <cell r="AQ1107">
            <v>0</v>
          </cell>
          <cell r="AR1107">
            <v>0</v>
          </cell>
          <cell r="AS1107">
            <v>0</v>
          </cell>
          <cell r="AT1107">
            <v>0</v>
          </cell>
          <cell r="AU1107">
            <v>0</v>
          </cell>
          <cell r="AV1107">
            <v>0</v>
          </cell>
          <cell r="AW1107">
            <v>0</v>
          </cell>
          <cell r="AX1107">
            <v>0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0</v>
          </cell>
          <cell r="BD1107">
            <v>0</v>
          </cell>
          <cell r="BE1107">
            <v>0</v>
          </cell>
          <cell r="BF1107">
            <v>0</v>
          </cell>
          <cell r="BG1107">
            <v>0</v>
          </cell>
          <cell r="BH1107">
            <v>0</v>
          </cell>
          <cell r="BI1107">
            <v>0</v>
          </cell>
          <cell r="BJ1107">
            <v>0</v>
          </cell>
          <cell r="BK1107">
            <v>0</v>
          </cell>
          <cell r="BL1107">
            <v>0</v>
          </cell>
          <cell r="BM1107">
            <v>0</v>
          </cell>
          <cell r="BN1107">
            <v>0</v>
          </cell>
          <cell r="BO1107">
            <v>0</v>
          </cell>
          <cell r="BP1107">
            <v>0</v>
          </cell>
          <cell r="BQ1107">
            <v>0</v>
          </cell>
          <cell r="BR1107">
            <v>0</v>
          </cell>
          <cell r="BS1107">
            <v>0</v>
          </cell>
          <cell r="BT1107">
            <v>0</v>
          </cell>
          <cell r="BU1107">
            <v>0</v>
          </cell>
          <cell r="BV1107">
            <v>0</v>
          </cell>
          <cell r="BW1107">
            <v>0</v>
          </cell>
          <cell r="BX1107">
            <v>0</v>
          </cell>
          <cell r="BY1107">
            <v>0</v>
          </cell>
          <cell r="BZ1107">
            <v>0</v>
          </cell>
          <cell r="CA1107">
            <v>0</v>
          </cell>
          <cell r="CB1107">
            <v>0</v>
          </cell>
          <cell r="CC1107">
            <v>0</v>
          </cell>
          <cell r="CD1107">
            <v>0</v>
          </cell>
          <cell r="CE1107">
            <v>0</v>
          </cell>
          <cell r="CF1107">
            <v>0</v>
          </cell>
          <cell r="CG1107">
            <v>0</v>
          </cell>
          <cell r="CH1107">
            <v>0</v>
          </cell>
          <cell r="CI1107">
            <v>0</v>
          </cell>
          <cell r="CJ1107">
            <v>0</v>
          </cell>
          <cell r="CK1107">
            <v>0</v>
          </cell>
          <cell r="CL1107">
            <v>0</v>
          </cell>
          <cell r="CM1107">
            <v>0</v>
          </cell>
          <cell r="CN1107">
            <v>0</v>
          </cell>
          <cell r="CO1107">
            <v>0</v>
          </cell>
          <cell r="CP1107">
            <v>0</v>
          </cell>
          <cell r="CQ1107">
            <v>0</v>
          </cell>
          <cell r="CR1107">
            <v>0</v>
          </cell>
          <cell r="CS1107">
            <v>0</v>
          </cell>
          <cell r="CT1107">
            <v>0</v>
          </cell>
          <cell r="CU1107">
            <v>0</v>
          </cell>
          <cell r="CV1107">
            <v>0</v>
          </cell>
          <cell r="CW1107">
            <v>0</v>
          </cell>
          <cell r="CX1107">
            <v>0</v>
          </cell>
          <cell r="CY1107">
            <v>0</v>
          </cell>
          <cell r="CZ1107">
            <v>0</v>
          </cell>
          <cell r="DA1107">
            <v>0</v>
          </cell>
          <cell r="DB1107">
            <v>0</v>
          </cell>
          <cell r="DC1107">
            <v>0</v>
          </cell>
          <cell r="DD1107">
            <v>0</v>
          </cell>
          <cell r="DE1107">
            <v>0</v>
          </cell>
          <cell r="DF1107">
            <v>0</v>
          </cell>
          <cell r="DG1107">
            <v>0</v>
          </cell>
          <cell r="DH1107">
            <v>0</v>
          </cell>
          <cell r="DI1107">
            <v>0</v>
          </cell>
          <cell r="DJ1107">
            <v>0</v>
          </cell>
          <cell r="DK1107">
            <v>0</v>
          </cell>
          <cell r="DL1107">
            <v>0</v>
          </cell>
          <cell r="DM1107">
            <v>0</v>
          </cell>
          <cell r="DN1107">
            <v>0</v>
          </cell>
          <cell r="DO1107">
            <v>0</v>
          </cell>
          <cell r="DP1107">
            <v>0</v>
          </cell>
          <cell r="DQ1107">
            <v>0</v>
          </cell>
          <cell r="DR1107">
            <v>0</v>
          </cell>
          <cell r="DS1107">
            <v>0</v>
          </cell>
          <cell r="DT1107">
            <v>0</v>
          </cell>
          <cell r="DU1107">
            <v>0</v>
          </cell>
          <cell r="DV1107">
            <v>0</v>
          </cell>
          <cell r="DW1107">
            <v>0</v>
          </cell>
          <cell r="DX1107">
            <v>0</v>
          </cell>
          <cell r="DY1107">
            <v>0</v>
          </cell>
          <cell r="DZ1107">
            <v>0</v>
          </cell>
          <cell r="EA1107">
            <v>0</v>
          </cell>
          <cell r="EB1107">
            <v>0</v>
          </cell>
          <cell r="EC1107">
            <v>0</v>
          </cell>
          <cell r="ED1107">
            <v>0</v>
          </cell>
        </row>
        <row r="1108"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0</v>
          </cell>
          <cell r="AX1108">
            <v>0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0</v>
          </cell>
          <cell r="BD1108">
            <v>0</v>
          </cell>
          <cell r="BE1108">
            <v>0</v>
          </cell>
          <cell r="BF1108">
            <v>0</v>
          </cell>
          <cell r="BG1108">
            <v>0</v>
          </cell>
          <cell r="BH1108">
            <v>0</v>
          </cell>
          <cell r="BI1108">
            <v>0</v>
          </cell>
          <cell r="BJ1108">
            <v>0</v>
          </cell>
          <cell r="BK1108">
            <v>0</v>
          </cell>
          <cell r="BL1108">
            <v>0</v>
          </cell>
          <cell r="BM1108">
            <v>0</v>
          </cell>
          <cell r="BN1108">
            <v>0</v>
          </cell>
          <cell r="BO1108">
            <v>0</v>
          </cell>
          <cell r="BP1108">
            <v>0</v>
          </cell>
          <cell r="BQ1108">
            <v>0</v>
          </cell>
          <cell r="BR1108">
            <v>0</v>
          </cell>
          <cell r="BS1108">
            <v>0</v>
          </cell>
          <cell r="BT1108">
            <v>0</v>
          </cell>
          <cell r="BU1108">
            <v>0</v>
          </cell>
          <cell r="BV1108">
            <v>0</v>
          </cell>
          <cell r="BW1108">
            <v>0</v>
          </cell>
          <cell r="BX1108">
            <v>0</v>
          </cell>
          <cell r="BY1108">
            <v>0</v>
          </cell>
          <cell r="BZ1108">
            <v>0</v>
          </cell>
          <cell r="CA1108">
            <v>0</v>
          </cell>
          <cell r="CB1108">
            <v>0</v>
          </cell>
          <cell r="CC1108">
            <v>0</v>
          </cell>
          <cell r="CD1108">
            <v>0</v>
          </cell>
          <cell r="CE1108">
            <v>0</v>
          </cell>
          <cell r="CF1108">
            <v>0</v>
          </cell>
          <cell r="CG1108">
            <v>0</v>
          </cell>
          <cell r="CH1108">
            <v>0</v>
          </cell>
          <cell r="CI1108">
            <v>0</v>
          </cell>
          <cell r="CJ1108">
            <v>0</v>
          </cell>
          <cell r="CK1108">
            <v>0</v>
          </cell>
          <cell r="CL1108">
            <v>0</v>
          </cell>
          <cell r="CM1108">
            <v>0</v>
          </cell>
          <cell r="CN1108">
            <v>0</v>
          </cell>
          <cell r="CO1108">
            <v>0</v>
          </cell>
          <cell r="CP1108">
            <v>0</v>
          </cell>
          <cell r="CQ1108">
            <v>0</v>
          </cell>
          <cell r="CR1108">
            <v>0</v>
          </cell>
          <cell r="CS1108">
            <v>0</v>
          </cell>
          <cell r="CT1108">
            <v>0</v>
          </cell>
          <cell r="CU1108">
            <v>0</v>
          </cell>
          <cell r="CV1108">
            <v>0</v>
          </cell>
          <cell r="CW1108">
            <v>0</v>
          </cell>
          <cell r="CX1108">
            <v>0</v>
          </cell>
          <cell r="CY1108">
            <v>0</v>
          </cell>
          <cell r="CZ1108">
            <v>0</v>
          </cell>
          <cell r="DA1108">
            <v>0</v>
          </cell>
          <cell r="DB1108">
            <v>0</v>
          </cell>
          <cell r="DC1108">
            <v>0</v>
          </cell>
          <cell r="DD1108">
            <v>0</v>
          </cell>
          <cell r="DE1108">
            <v>0</v>
          </cell>
          <cell r="DF1108">
            <v>0</v>
          </cell>
          <cell r="DG1108">
            <v>0</v>
          </cell>
          <cell r="DH1108">
            <v>0</v>
          </cell>
          <cell r="DI1108">
            <v>0</v>
          </cell>
          <cell r="DJ1108">
            <v>0</v>
          </cell>
          <cell r="DK1108">
            <v>0</v>
          </cell>
          <cell r="DL1108">
            <v>0</v>
          </cell>
          <cell r="DM1108">
            <v>0</v>
          </cell>
          <cell r="DN1108">
            <v>0</v>
          </cell>
          <cell r="DO1108">
            <v>0</v>
          </cell>
          <cell r="DP1108">
            <v>0</v>
          </cell>
          <cell r="DQ1108">
            <v>0</v>
          </cell>
          <cell r="DR1108">
            <v>0</v>
          </cell>
          <cell r="DS1108">
            <v>0</v>
          </cell>
          <cell r="DT1108">
            <v>0</v>
          </cell>
          <cell r="DU1108">
            <v>0</v>
          </cell>
          <cell r="DV1108">
            <v>0</v>
          </cell>
          <cell r="DW1108">
            <v>0</v>
          </cell>
          <cell r="DX1108">
            <v>0</v>
          </cell>
          <cell r="DY1108">
            <v>0</v>
          </cell>
          <cell r="DZ1108">
            <v>0</v>
          </cell>
          <cell r="EA1108">
            <v>0</v>
          </cell>
          <cell r="EB1108">
            <v>0</v>
          </cell>
          <cell r="EC1108">
            <v>0</v>
          </cell>
          <cell r="ED1108">
            <v>0</v>
          </cell>
        </row>
        <row r="1109"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O1109">
            <v>0</v>
          </cell>
          <cell r="AP1109">
            <v>0</v>
          </cell>
          <cell r="AQ1109">
            <v>0</v>
          </cell>
          <cell r="AR1109">
            <v>0</v>
          </cell>
          <cell r="AS1109">
            <v>0</v>
          </cell>
          <cell r="AT1109">
            <v>0</v>
          </cell>
          <cell r="AU1109">
            <v>0</v>
          </cell>
          <cell r="AV1109">
            <v>0</v>
          </cell>
          <cell r="AW1109">
            <v>0</v>
          </cell>
          <cell r="AX1109">
            <v>0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0</v>
          </cell>
          <cell r="BD1109">
            <v>0</v>
          </cell>
          <cell r="BE1109">
            <v>0</v>
          </cell>
          <cell r="BF1109">
            <v>0</v>
          </cell>
          <cell r="BG1109">
            <v>0</v>
          </cell>
          <cell r="BH1109">
            <v>0</v>
          </cell>
          <cell r="BI1109">
            <v>0</v>
          </cell>
          <cell r="BJ1109">
            <v>0</v>
          </cell>
          <cell r="BK1109">
            <v>0</v>
          </cell>
          <cell r="BL1109">
            <v>0</v>
          </cell>
          <cell r="BM1109">
            <v>0</v>
          </cell>
          <cell r="BN1109">
            <v>0</v>
          </cell>
          <cell r="BO1109">
            <v>0</v>
          </cell>
          <cell r="BP1109">
            <v>0</v>
          </cell>
          <cell r="BQ1109">
            <v>0</v>
          </cell>
          <cell r="BR1109">
            <v>0</v>
          </cell>
          <cell r="BS1109">
            <v>0</v>
          </cell>
          <cell r="BT1109">
            <v>0</v>
          </cell>
          <cell r="BU1109">
            <v>0</v>
          </cell>
          <cell r="BV1109">
            <v>0</v>
          </cell>
          <cell r="BW1109">
            <v>0</v>
          </cell>
          <cell r="BX1109">
            <v>0</v>
          </cell>
          <cell r="BY1109">
            <v>0</v>
          </cell>
          <cell r="BZ1109">
            <v>0</v>
          </cell>
          <cell r="CA1109">
            <v>0</v>
          </cell>
          <cell r="CB1109">
            <v>0</v>
          </cell>
          <cell r="CC1109">
            <v>0</v>
          </cell>
          <cell r="CD1109">
            <v>0</v>
          </cell>
          <cell r="CE1109">
            <v>0</v>
          </cell>
          <cell r="CF1109">
            <v>0</v>
          </cell>
          <cell r="CG1109">
            <v>0</v>
          </cell>
          <cell r="CH1109">
            <v>0</v>
          </cell>
          <cell r="CI1109">
            <v>0</v>
          </cell>
          <cell r="CJ1109">
            <v>0</v>
          </cell>
          <cell r="CK1109">
            <v>0</v>
          </cell>
          <cell r="CL1109">
            <v>0</v>
          </cell>
          <cell r="CM1109">
            <v>0</v>
          </cell>
          <cell r="CN1109">
            <v>0</v>
          </cell>
          <cell r="CO1109">
            <v>0</v>
          </cell>
          <cell r="CP1109">
            <v>0</v>
          </cell>
          <cell r="CQ1109">
            <v>0</v>
          </cell>
          <cell r="CR1109">
            <v>0</v>
          </cell>
          <cell r="CS1109">
            <v>0</v>
          </cell>
          <cell r="CT1109">
            <v>0</v>
          </cell>
          <cell r="CU1109">
            <v>0</v>
          </cell>
          <cell r="CV1109">
            <v>0</v>
          </cell>
          <cell r="CW1109">
            <v>0</v>
          </cell>
          <cell r="CX1109">
            <v>0</v>
          </cell>
          <cell r="CY1109">
            <v>0</v>
          </cell>
          <cell r="CZ1109">
            <v>0</v>
          </cell>
          <cell r="DA1109">
            <v>0</v>
          </cell>
          <cell r="DB1109">
            <v>0</v>
          </cell>
          <cell r="DC1109">
            <v>0</v>
          </cell>
          <cell r="DD1109">
            <v>0</v>
          </cell>
          <cell r="DE1109">
            <v>0</v>
          </cell>
          <cell r="DF1109">
            <v>0</v>
          </cell>
          <cell r="DG1109">
            <v>0</v>
          </cell>
          <cell r="DH1109">
            <v>0</v>
          </cell>
          <cell r="DI1109">
            <v>0</v>
          </cell>
          <cell r="DJ1109">
            <v>0</v>
          </cell>
          <cell r="DK1109">
            <v>0</v>
          </cell>
          <cell r="DL1109">
            <v>0</v>
          </cell>
          <cell r="DM1109">
            <v>0</v>
          </cell>
          <cell r="DN1109">
            <v>0</v>
          </cell>
          <cell r="DO1109">
            <v>0</v>
          </cell>
          <cell r="DP1109">
            <v>0</v>
          </cell>
          <cell r="DQ1109">
            <v>0</v>
          </cell>
          <cell r="DR1109">
            <v>0</v>
          </cell>
          <cell r="DS1109">
            <v>0</v>
          </cell>
          <cell r="DT1109">
            <v>0</v>
          </cell>
          <cell r="DU1109">
            <v>0</v>
          </cell>
          <cell r="DV1109">
            <v>0</v>
          </cell>
          <cell r="DW1109">
            <v>0</v>
          </cell>
          <cell r="DX1109">
            <v>0</v>
          </cell>
          <cell r="DY1109">
            <v>0</v>
          </cell>
          <cell r="DZ1109">
            <v>0</v>
          </cell>
          <cell r="EA1109">
            <v>0</v>
          </cell>
          <cell r="EB1109">
            <v>0</v>
          </cell>
          <cell r="EC1109">
            <v>0</v>
          </cell>
          <cell r="ED1109">
            <v>0</v>
          </cell>
        </row>
        <row r="1110"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O1110">
            <v>0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T1110">
            <v>0</v>
          </cell>
          <cell r="AU1110">
            <v>0</v>
          </cell>
          <cell r="AV1110">
            <v>0</v>
          </cell>
          <cell r="AW1110">
            <v>0</v>
          </cell>
          <cell r="AX1110">
            <v>0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0</v>
          </cell>
          <cell r="BD1110">
            <v>0</v>
          </cell>
          <cell r="BE1110">
            <v>0</v>
          </cell>
          <cell r="BF1110">
            <v>0</v>
          </cell>
          <cell r="BG1110">
            <v>0</v>
          </cell>
          <cell r="BH1110">
            <v>0</v>
          </cell>
          <cell r="BI1110">
            <v>0</v>
          </cell>
          <cell r="BJ1110">
            <v>0</v>
          </cell>
          <cell r="BK1110">
            <v>0</v>
          </cell>
          <cell r="BL1110">
            <v>0</v>
          </cell>
          <cell r="BM1110">
            <v>0</v>
          </cell>
          <cell r="BN1110">
            <v>0</v>
          </cell>
          <cell r="BO1110">
            <v>0</v>
          </cell>
          <cell r="BP1110">
            <v>0</v>
          </cell>
          <cell r="BQ1110">
            <v>0</v>
          </cell>
          <cell r="BR1110">
            <v>0</v>
          </cell>
          <cell r="BS1110">
            <v>0</v>
          </cell>
          <cell r="BT1110">
            <v>0</v>
          </cell>
          <cell r="BU1110">
            <v>0</v>
          </cell>
          <cell r="BV1110">
            <v>0</v>
          </cell>
          <cell r="BW1110">
            <v>0</v>
          </cell>
          <cell r="BX1110">
            <v>0</v>
          </cell>
          <cell r="BY1110">
            <v>0</v>
          </cell>
          <cell r="BZ1110">
            <v>0</v>
          </cell>
          <cell r="CA1110">
            <v>0</v>
          </cell>
          <cell r="CB1110">
            <v>0</v>
          </cell>
          <cell r="CC1110">
            <v>0</v>
          </cell>
          <cell r="CD1110">
            <v>0</v>
          </cell>
          <cell r="CE1110">
            <v>0</v>
          </cell>
          <cell r="CF1110">
            <v>0</v>
          </cell>
          <cell r="CG1110">
            <v>0</v>
          </cell>
          <cell r="CH1110">
            <v>0</v>
          </cell>
          <cell r="CI1110">
            <v>0</v>
          </cell>
          <cell r="CJ1110">
            <v>0</v>
          </cell>
          <cell r="CK1110">
            <v>0</v>
          </cell>
          <cell r="CL1110">
            <v>0</v>
          </cell>
          <cell r="CM1110">
            <v>0</v>
          </cell>
          <cell r="CN1110">
            <v>0</v>
          </cell>
          <cell r="CO1110">
            <v>0</v>
          </cell>
          <cell r="CP1110">
            <v>0</v>
          </cell>
          <cell r="CQ1110">
            <v>0</v>
          </cell>
          <cell r="CR1110">
            <v>0</v>
          </cell>
          <cell r="CS1110">
            <v>0</v>
          </cell>
          <cell r="CT1110">
            <v>0</v>
          </cell>
          <cell r="CU1110">
            <v>0</v>
          </cell>
          <cell r="CV1110">
            <v>0</v>
          </cell>
          <cell r="CW1110">
            <v>0</v>
          </cell>
          <cell r="CX1110">
            <v>0</v>
          </cell>
          <cell r="CY1110">
            <v>0</v>
          </cell>
          <cell r="CZ1110">
            <v>0</v>
          </cell>
          <cell r="DA1110">
            <v>0</v>
          </cell>
          <cell r="DB1110">
            <v>0</v>
          </cell>
          <cell r="DC1110">
            <v>0</v>
          </cell>
          <cell r="DD1110">
            <v>0</v>
          </cell>
          <cell r="DE1110">
            <v>0</v>
          </cell>
          <cell r="DF1110">
            <v>0</v>
          </cell>
          <cell r="DG1110">
            <v>0</v>
          </cell>
          <cell r="DH1110">
            <v>0</v>
          </cell>
          <cell r="DI1110">
            <v>0</v>
          </cell>
          <cell r="DJ1110">
            <v>0</v>
          </cell>
          <cell r="DK1110">
            <v>0</v>
          </cell>
          <cell r="DL1110">
            <v>0</v>
          </cell>
          <cell r="DM1110">
            <v>0</v>
          </cell>
          <cell r="DN1110">
            <v>0</v>
          </cell>
          <cell r="DO1110">
            <v>0</v>
          </cell>
          <cell r="DP1110">
            <v>0</v>
          </cell>
          <cell r="DQ1110">
            <v>0</v>
          </cell>
          <cell r="DR1110">
            <v>0</v>
          </cell>
          <cell r="DS1110">
            <v>0</v>
          </cell>
          <cell r="DT1110">
            <v>0</v>
          </cell>
          <cell r="DU1110">
            <v>0</v>
          </cell>
          <cell r="DV1110">
            <v>0</v>
          </cell>
          <cell r="DW1110">
            <v>0</v>
          </cell>
          <cell r="DX1110">
            <v>0</v>
          </cell>
          <cell r="DY1110">
            <v>0</v>
          </cell>
          <cell r="DZ1110">
            <v>0</v>
          </cell>
          <cell r="EA1110">
            <v>0</v>
          </cell>
          <cell r="EB1110">
            <v>0</v>
          </cell>
          <cell r="EC1110">
            <v>0</v>
          </cell>
          <cell r="ED1110">
            <v>0</v>
          </cell>
        </row>
        <row r="1111"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O1111">
            <v>0</v>
          </cell>
          <cell r="AP1111">
            <v>0</v>
          </cell>
          <cell r="AQ1111">
            <v>0</v>
          </cell>
          <cell r="AR1111">
            <v>0</v>
          </cell>
          <cell r="AS1111">
            <v>0</v>
          </cell>
          <cell r="AT1111">
            <v>0</v>
          </cell>
          <cell r="AU1111">
            <v>0</v>
          </cell>
          <cell r="AV1111">
            <v>0</v>
          </cell>
          <cell r="AW1111">
            <v>0</v>
          </cell>
          <cell r="AX1111">
            <v>0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0</v>
          </cell>
          <cell r="BD1111">
            <v>0</v>
          </cell>
          <cell r="BE1111">
            <v>0</v>
          </cell>
          <cell r="BF1111">
            <v>0</v>
          </cell>
          <cell r="BG1111">
            <v>0</v>
          </cell>
          <cell r="BH1111">
            <v>0</v>
          </cell>
          <cell r="BI1111">
            <v>0</v>
          </cell>
          <cell r="BJ1111">
            <v>0</v>
          </cell>
          <cell r="BK1111">
            <v>0</v>
          </cell>
          <cell r="BL1111">
            <v>0</v>
          </cell>
          <cell r="BM1111">
            <v>0</v>
          </cell>
          <cell r="BN1111">
            <v>0</v>
          </cell>
          <cell r="BO1111">
            <v>0</v>
          </cell>
          <cell r="BP1111">
            <v>0</v>
          </cell>
          <cell r="BQ1111">
            <v>0</v>
          </cell>
          <cell r="BR1111">
            <v>0</v>
          </cell>
          <cell r="BS1111">
            <v>0</v>
          </cell>
          <cell r="BT1111">
            <v>0</v>
          </cell>
          <cell r="BU1111">
            <v>0</v>
          </cell>
          <cell r="BV1111">
            <v>0</v>
          </cell>
          <cell r="BW1111">
            <v>0</v>
          </cell>
          <cell r="BX1111">
            <v>0</v>
          </cell>
          <cell r="BY1111">
            <v>0</v>
          </cell>
          <cell r="BZ1111">
            <v>0</v>
          </cell>
          <cell r="CA1111">
            <v>0</v>
          </cell>
          <cell r="CB1111">
            <v>0</v>
          </cell>
          <cell r="CC1111">
            <v>0</v>
          </cell>
          <cell r="CD1111">
            <v>0</v>
          </cell>
          <cell r="CE1111">
            <v>0</v>
          </cell>
          <cell r="CF1111">
            <v>0</v>
          </cell>
          <cell r="CG1111">
            <v>0</v>
          </cell>
          <cell r="CH1111">
            <v>0</v>
          </cell>
          <cell r="CI1111">
            <v>0</v>
          </cell>
          <cell r="CJ1111">
            <v>0</v>
          </cell>
          <cell r="CK1111">
            <v>0</v>
          </cell>
          <cell r="CL1111">
            <v>0</v>
          </cell>
          <cell r="CM1111">
            <v>0</v>
          </cell>
          <cell r="CN1111">
            <v>0</v>
          </cell>
          <cell r="CO1111">
            <v>0</v>
          </cell>
          <cell r="CP1111">
            <v>0</v>
          </cell>
          <cell r="CQ1111">
            <v>0</v>
          </cell>
          <cell r="CR1111">
            <v>0</v>
          </cell>
          <cell r="CS1111">
            <v>0</v>
          </cell>
          <cell r="CT1111">
            <v>0</v>
          </cell>
          <cell r="CU1111">
            <v>0</v>
          </cell>
          <cell r="CV1111">
            <v>0</v>
          </cell>
          <cell r="CW1111">
            <v>0</v>
          </cell>
          <cell r="CX1111">
            <v>0</v>
          </cell>
          <cell r="CY1111">
            <v>0</v>
          </cell>
          <cell r="CZ1111">
            <v>0</v>
          </cell>
          <cell r="DA1111">
            <v>0</v>
          </cell>
          <cell r="DB1111">
            <v>0</v>
          </cell>
          <cell r="DC1111">
            <v>0</v>
          </cell>
          <cell r="DD1111">
            <v>0</v>
          </cell>
          <cell r="DE1111">
            <v>0</v>
          </cell>
          <cell r="DF1111">
            <v>0</v>
          </cell>
          <cell r="DG1111">
            <v>0</v>
          </cell>
          <cell r="DH1111">
            <v>0</v>
          </cell>
          <cell r="DI1111">
            <v>0</v>
          </cell>
          <cell r="DJ1111">
            <v>0</v>
          </cell>
          <cell r="DK1111">
            <v>0</v>
          </cell>
          <cell r="DL1111">
            <v>0</v>
          </cell>
          <cell r="DM1111">
            <v>0</v>
          </cell>
          <cell r="DN1111">
            <v>0</v>
          </cell>
          <cell r="DO1111">
            <v>0</v>
          </cell>
          <cell r="DP1111">
            <v>0</v>
          </cell>
          <cell r="DQ1111">
            <v>0</v>
          </cell>
          <cell r="DR1111">
            <v>0</v>
          </cell>
          <cell r="DS1111">
            <v>0</v>
          </cell>
          <cell r="DT1111">
            <v>0</v>
          </cell>
          <cell r="DU1111">
            <v>0</v>
          </cell>
          <cell r="DV1111">
            <v>0</v>
          </cell>
          <cell r="DW1111">
            <v>0</v>
          </cell>
          <cell r="DX1111">
            <v>0</v>
          </cell>
          <cell r="DY1111">
            <v>0</v>
          </cell>
          <cell r="DZ1111">
            <v>0</v>
          </cell>
          <cell r="EA1111">
            <v>0</v>
          </cell>
          <cell r="EB1111">
            <v>0</v>
          </cell>
          <cell r="EC1111">
            <v>0</v>
          </cell>
          <cell r="ED1111">
            <v>0</v>
          </cell>
        </row>
        <row r="1114">
          <cell r="F1114">
            <v>-0.04</v>
          </cell>
          <cell r="G1114">
            <v>0</v>
          </cell>
          <cell r="H1114">
            <v>0.01</v>
          </cell>
          <cell r="I1114">
            <v>0.01</v>
          </cell>
          <cell r="J1114">
            <v>0.01</v>
          </cell>
          <cell r="K1114">
            <v>-0.04</v>
          </cell>
          <cell r="L1114">
            <v>0.02</v>
          </cell>
          <cell r="M1114">
            <v>0.06</v>
          </cell>
          <cell r="N1114">
            <v>0.08</v>
          </cell>
          <cell r="O1114">
            <v>-0.01</v>
          </cell>
          <cell r="P1114">
            <v>0</v>
          </cell>
          <cell r="Q1114">
            <v>0</v>
          </cell>
          <cell r="R1114">
            <v>0.01</v>
          </cell>
          <cell r="S1114">
            <v>0</v>
          </cell>
          <cell r="T1114">
            <v>-0.01</v>
          </cell>
          <cell r="U1114">
            <v>0.01</v>
          </cell>
          <cell r="V1114">
            <v>-0.02</v>
          </cell>
          <cell r="W1114">
            <v>0.01</v>
          </cell>
          <cell r="X1114">
            <v>0.01</v>
          </cell>
          <cell r="Y1114">
            <v>0.01</v>
          </cell>
          <cell r="Z1114">
            <v>-0.02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  <cell r="AE1114">
            <v>-0.01</v>
          </cell>
          <cell r="AF1114">
            <v>0.01</v>
          </cell>
          <cell r="AG1114">
            <v>0</v>
          </cell>
          <cell r="AH1114">
            <v>-0.14000000000000001</v>
          </cell>
          <cell r="AI1114">
            <v>0.12</v>
          </cell>
          <cell r="AJ1114">
            <v>0.01</v>
          </cell>
          <cell r="AK1114">
            <v>0</v>
          </cell>
          <cell r="AL1114">
            <v>0.02</v>
          </cell>
          <cell r="AM1114">
            <v>0.01</v>
          </cell>
          <cell r="AN1114">
            <v>0.03</v>
          </cell>
          <cell r="AO1114">
            <v>0</v>
          </cell>
          <cell r="AP1114">
            <v>0.01</v>
          </cell>
          <cell r="AQ1114">
            <v>-0.02</v>
          </cell>
          <cell r="AR1114">
            <v>0.03</v>
          </cell>
          <cell r="AS1114">
            <v>-7.0000000000000007E-2</v>
          </cell>
          <cell r="AT1114">
            <v>2.66</v>
          </cell>
          <cell r="AU1114">
            <v>0</v>
          </cell>
          <cell r="AV1114">
            <v>0</v>
          </cell>
          <cell r="AW1114">
            <v>-0.01</v>
          </cell>
          <cell r="AX1114">
            <v>0</v>
          </cell>
          <cell r="AY1114">
            <v>0.01</v>
          </cell>
          <cell r="AZ1114">
            <v>0.15</v>
          </cell>
          <cell r="BA1114">
            <v>0</v>
          </cell>
          <cell r="BB1114">
            <v>0</v>
          </cell>
          <cell r="BC1114">
            <v>0.03</v>
          </cell>
          <cell r="BD1114">
            <v>-0.04</v>
          </cell>
          <cell r="BE1114">
            <v>0</v>
          </cell>
          <cell r="BF1114">
            <v>0.03</v>
          </cell>
          <cell r="BG1114">
            <v>-0.01</v>
          </cell>
          <cell r="BH1114">
            <v>0</v>
          </cell>
          <cell r="BI1114">
            <v>-0.03</v>
          </cell>
          <cell r="BJ1114">
            <v>0.01</v>
          </cell>
          <cell r="BK1114">
            <v>0</v>
          </cell>
          <cell r="BL1114">
            <v>0</v>
          </cell>
          <cell r="BM1114">
            <v>0</v>
          </cell>
          <cell r="BN1114">
            <v>-0.02</v>
          </cell>
          <cell r="BO1114">
            <v>0.02</v>
          </cell>
          <cell r="BP1114">
            <v>-0.02</v>
          </cell>
          <cell r="BQ1114">
            <v>0.01</v>
          </cell>
          <cell r="BR1114">
            <v>0.01</v>
          </cell>
          <cell r="BS1114">
            <v>0.02</v>
          </cell>
          <cell r="BT1114">
            <v>0.04</v>
          </cell>
          <cell r="BU1114">
            <v>0.02</v>
          </cell>
          <cell r="BV1114">
            <v>0</v>
          </cell>
          <cell r="BW1114">
            <v>0</v>
          </cell>
          <cell r="BX1114">
            <v>-0.02</v>
          </cell>
          <cell r="BY1114">
            <v>-0.02</v>
          </cell>
          <cell r="BZ1114">
            <v>-0.05</v>
          </cell>
          <cell r="CA1114">
            <v>-0.01</v>
          </cell>
          <cell r="CB1114">
            <v>0.02</v>
          </cell>
          <cell r="CC1114">
            <v>0</v>
          </cell>
          <cell r="CD1114">
            <v>0</v>
          </cell>
          <cell r="CE1114">
            <v>0.02</v>
          </cell>
          <cell r="CF1114">
            <v>0.01</v>
          </cell>
          <cell r="CG1114">
            <v>0</v>
          </cell>
          <cell r="CH1114">
            <v>0.01</v>
          </cell>
          <cell r="CI1114">
            <v>0.02</v>
          </cell>
          <cell r="CJ1114">
            <v>0.01</v>
          </cell>
          <cell r="CK1114">
            <v>0.02</v>
          </cell>
          <cell r="CL1114">
            <v>-0.03</v>
          </cell>
          <cell r="CM1114">
            <v>0.01</v>
          </cell>
          <cell r="CN1114">
            <v>-0.02</v>
          </cell>
          <cell r="CO1114">
            <v>-0.01</v>
          </cell>
          <cell r="CP1114">
            <v>0</v>
          </cell>
          <cell r="CQ1114">
            <v>0.03</v>
          </cell>
          <cell r="CR1114">
            <v>-0.01</v>
          </cell>
          <cell r="CS1114">
            <v>-0.01</v>
          </cell>
          <cell r="CT1114">
            <v>7.0000000000000007E-2</v>
          </cell>
          <cell r="CU1114">
            <v>-0.05</v>
          </cell>
          <cell r="CV1114">
            <v>0</v>
          </cell>
          <cell r="CW1114">
            <v>0</v>
          </cell>
          <cell r="CX1114">
            <v>0</v>
          </cell>
          <cell r="CY1114">
            <v>-0.11</v>
          </cell>
          <cell r="CZ1114">
            <v>0.42</v>
          </cell>
          <cell r="DA1114">
            <v>0</v>
          </cell>
          <cell r="DB1114">
            <v>0</v>
          </cell>
          <cell r="DC1114">
            <v>0.02</v>
          </cell>
          <cell r="DD1114">
            <v>0</v>
          </cell>
          <cell r="DE1114">
            <v>0.02</v>
          </cell>
          <cell r="DF1114">
            <v>0.02</v>
          </cell>
          <cell r="DG1114">
            <v>0.01</v>
          </cell>
          <cell r="DH1114">
            <v>0.04</v>
          </cell>
          <cell r="DI1114">
            <v>-0.68</v>
          </cell>
          <cell r="DJ1114">
            <v>-0.01</v>
          </cell>
          <cell r="DK1114">
            <v>0</v>
          </cell>
          <cell r="DL1114">
            <v>0.03</v>
          </cell>
          <cell r="DM1114">
            <v>0.11</v>
          </cell>
          <cell r="DN1114">
            <v>0</v>
          </cell>
          <cell r="DO1114">
            <v>0</v>
          </cell>
          <cell r="DP1114">
            <v>0.02</v>
          </cell>
          <cell r="DQ1114">
            <v>-0.01</v>
          </cell>
          <cell r="DR1114">
            <v>0</v>
          </cell>
          <cell r="DS1114">
            <v>0</v>
          </cell>
          <cell r="DT1114">
            <v>0</v>
          </cell>
          <cell r="DU1114">
            <v>0</v>
          </cell>
          <cell r="DV1114">
            <v>0</v>
          </cell>
          <cell r="DW1114">
            <v>0</v>
          </cell>
          <cell r="DX1114">
            <v>0</v>
          </cell>
          <cell r="DY1114">
            <v>0</v>
          </cell>
          <cell r="DZ1114">
            <v>0</v>
          </cell>
          <cell r="EA1114">
            <v>0</v>
          </cell>
          <cell r="EB1114">
            <v>0</v>
          </cell>
          <cell r="EC1114">
            <v>0</v>
          </cell>
          <cell r="ED1114">
            <v>0</v>
          </cell>
        </row>
        <row r="1115">
          <cell r="F1115">
            <v>0.08</v>
          </cell>
          <cell r="G1115">
            <v>0.04</v>
          </cell>
          <cell r="H1115">
            <v>0.05</v>
          </cell>
          <cell r="I1115">
            <v>0.02</v>
          </cell>
          <cell r="J1115">
            <v>0.05</v>
          </cell>
          <cell r="K1115">
            <v>0.01</v>
          </cell>
          <cell r="L1115">
            <v>0.04</v>
          </cell>
          <cell r="M1115">
            <v>-0.63</v>
          </cell>
          <cell r="N1115">
            <v>0.02</v>
          </cell>
          <cell r="O1115">
            <v>7.0000000000000007E-2</v>
          </cell>
          <cell r="P1115">
            <v>0</v>
          </cell>
          <cell r="Q1115">
            <v>0.01</v>
          </cell>
          <cell r="R1115">
            <v>0.08</v>
          </cell>
          <cell r="S1115">
            <v>0.04</v>
          </cell>
          <cell r="T1115">
            <v>0.23</v>
          </cell>
          <cell r="U1115">
            <v>0.01</v>
          </cell>
          <cell r="V1115">
            <v>0.03</v>
          </cell>
          <cell r="W1115">
            <v>0.05</v>
          </cell>
          <cell r="X1115">
            <v>0.01</v>
          </cell>
          <cell r="Y1115">
            <v>0.05</v>
          </cell>
          <cell r="Z1115">
            <v>0.2</v>
          </cell>
          <cell r="AA1115">
            <v>7.0000000000000007E-2</v>
          </cell>
          <cell r="AB1115">
            <v>0.02</v>
          </cell>
          <cell r="AC1115">
            <v>-0.01</v>
          </cell>
          <cell r="AD1115">
            <v>0.03</v>
          </cell>
          <cell r="AE1115">
            <v>0.04</v>
          </cell>
          <cell r="AF1115">
            <v>0.05</v>
          </cell>
          <cell r="AG1115">
            <v>0.01</v>
          </cell>
          <cell r="AH1115">
            <v>0.01</v>
          </cell>
          <cell r="AI1115">
            <v>0</v>
          </cell>
          <cell r="AJ1115">
            <v>0.13</v>
          </cell>
          <cell r="AK1115">
            <v>1.59</v>
          </cell>
          <cell r="AL1115">
            <v>0.03</v>
          </cell>
          <cell r="AM1115">
            <v>0.06</v>
          </cell>
          <cell r="AN1115">
            <v>-0.09</v>
          </cell>
          <cell r="AO1115">
            <v>0.01</v>
          </cell>
          <cell r="AP1115">
            <v>0.01</v>
          </cell>
          <cell r="AQ1115">
            <v>0.01</v>
          </cell>
          <cell r="AR1115">
            <v>0.05</v>
          </cell>
          <cell r="AS1115">
            <v>0.05</v>
          </cell>
          <cell r="AT1115">
            <v>-0.03</v>
          </cell>
          <cell r="AU1115">
            <v>0</v>
          </cell>
          <cell r="AV1115">
            <v>0.02</v>
          </cell>
          <cell r="AW1115">
            <v>7.0000000000000007E-2</v>
          </cell>
          <cell r="AX1115">
            <v>0.03</v>
          </cell>
          <cell r="AY1115">
            <v>0.04</v>
          </cell>
          <cell r="AZ1115">
            <v>0.09</v>
          </cell>
          <cell r="BA1115">
            <v>0.13</v>
          </cell>
          <cell r="BB1115">
            <v>0.04</v>
          </cell>
          <cell r="BC1115">
            <v>0</v>
          </cell>
          <cell r="BD1115">
            <v>0.02</v>
          </cell>
          <cell r="BE1115">
            <v>0.05</v>
          </cell>
          <cell r="BF1115">
            <v>0.05</v>
          </cell>
          <cell r="BG1115">
            <v>0.02</v>
          </cell>
          <cell r="BH1115">
            <v>0.02</v>
          </cell>
          <cell r="BI1115">
            <v>0</v>
          </cell>
          <cell r="BJ1115">
            <v>0.21</v>
          </cell>
          <cell r="BK1115">
            <v>0.09</v>
          </cell>
          <cell r="BL1115">
            <v>0.03</v>
          </cell>
          <cell r="BM1115">
            <v>0.14000000000000001</v>
          </cell>
          <cell r="BN1115">
            <v>7.0000000000000007E-2</v>
          </cell>
          <cell r="BO1115">
            <v>0.05</v>
          </cell>
          <cell r="BP1115">
            <v>0.01</v>
          </cell>
          <cell r="BQ1115">
            <v>0.03</v>
          </cell>
          <cell r="BR1115">
            <v>0.05</v>
          </cell>
          <cell r="BS1115">
            <v>0.02</v>
          </cell>
          <cell r="BT1115">
            <v>0.01</v>
          </cell>
          <cell r="BU1115">
            <v>0.02</v>
          </cell>
          <cell r="BV1115">
            <v>0.03</v>
          </cell>
          <cell r="BW1115">
            <v>0.12</v>
          </cell>
          <cell r="BX1115">
            <v>0.01</v>
          </cell>
          <cell r="BY1115">
            <v>0.03</v>
          </cell>
          <cell r="BZ1115">
            <v>0.05</v>
          </cell>
          <cell r="CA1115">
            <v>0.13</v>
          </cell>
          <cell r="CB1115">
            <v>0.04</v>
          </cell>
          <cell r="CC1115">
            <v>0</v>
          </cell>
          <cell r="CD1115">
            <v>0.02</v>
          </cell>
          <cell r="CE1115">
            <v>0.06</v>
          </cell>
          <cell r="CF1115">
            <v>-0.01</v>
          </cell>
          <cell r="CG1115">
            <v>0.03</v>
          </cell>
          <cell r="CH1115">
            <v>0.01</v>
          </cell>
          <cell r="CI1115">
            <v>0.03</v>
          </cell>
          <cell r="CJ1115">
            <v>0.08</v>
          </cell>
          <cell r="CK1115">
            <v>0.28999999999999998</v>
          </cell>
          <cell r="CL1115">
            <v>0.04</v>
          </cell>
          <cell r="CM1115">
            <v>0.05</v>
          </cell>
          <cell r="CN1115">
            <v>0.09</v>
          </cell>
          <cell r="CO1115">
            <v>0.1</v>
          </cell>
          <cell r="CP1115">
            <v>0.01</v>
          </cell>
          <cell r="CQ1115">
            <v>0.01</v>
          </cell>
          <cell r="CR1115">
            <v>0.06</v>
          </cell>
          <cell r="CS1115">
            <v>0.01</v>
          </cell>
          <cell r="CT1115">
            <v>0.01</v>
          </cell>
          <cell r="CU1115">
            <v>0.02</v>
          </cell>
          <cell r="CV1115">
            <v>0.02</v>
          </cell>
          <cell r="CW1115">
            <v>0.18</v>
          </cell>
          <cell r="CX1115">
            <v>0.04</v>
          </cell>
          <cell r="CY1115">
            <v>7.0000000000000007E-2</v>
          </cell>
          <cell r="CZ1115">
            <v>0.08</v>
          </cell>
          <cell r="DA1115">
            <v>0.13</v>
          </cell>
          <cell r="DB1115">
            <v>-0.01</v>
          </cell>
          <cell r="DC1115">
            <v>0</v>
          </cell>
          <cell r="DD1115">
            <v>0.02</v>
          </cell>
          <cell r="DE1115">
            <v>0.06</v>
          </cell>
          <cell r="DF1115">
            <v>0.03</v>
          </cell>
          <cell r="DG1115">
            <v>0.04</v>
          </cell>
          <cell r="DH1115">
            <v>0</v>
          </cell>
          <cell r="DI1115">
            <v>0.02</v>
          </cell>
          <cell r="DJ1115">
            <v>0.05</v>
          </cell>
          <cell r="DK1115">
            <v>0.1</v>
          </cell>
          <cell r="DL1115">
            <v>0.02</v>
          </cell>
          <cell r="DM1115">
            <v>0.05</v>
          </cell>
          <cell r="DN1115">
            <v>0.06</v>
          </cell>
          <cell r="DO1115">
            <v>-0.01</v>
          </cell>
          <cell r="DP1115">
            <v>0.04</v>
          </cell>
          <cell r="DQ1115">
            <v>0.02</v>
          </cell>
          <cell r="DR1115">
            <v>0</v>
          </cell>
          <cell r="DS1115">
            <v>0</v>
          </cell>
          <cell r="DT1115">
            <v>0</v>
          </cell>
          <cell r="DU1115">
            <v>0</v>
          </cell>
          <cell r="DV1115">
            <v>0</v>
          </cell>
          <cell r="DW1115">
            <v>0</v>
          </cell>
          <cell r="DX1115">
            <v>0</v>
          </cell>
          <cell r="DY1115">
            <v>0</v>
          </cell>
          <cell r="DZ1115">
            <v>0</v>
          </cell>
          <cell r="EA1115">
            <v>0</v>
          </cell>
          <cell r="EB1115">
            <v>0</v>
          </cell>
          <cell r="EC1115">
            <v>0</v>
          </cell>
          <cell r="ED1115">
            <v>0</v>
          </cell>
        </row>
        <row r="1116">
          <cell r="F1116">
            <v>0</v>
          </cell>
          <cell r="G1116">
            <v>0</v>
          </cell>
          <cell r="H1116">
            <v>-0.01</v>
          </cell>
          <cell r="I1116">
            <v>0.01</v>
          </cell>
          <cell r="J1116">
            <v>0.01</v>
          </cell>
          <cell r="K1116">
            <v>0.01</v>
          </cell>
          <cell r="L1116">
            <v>0.01</v>
          </cell>
          <cell r="M1116">
            <v>0</v>
          </cell>
          <cell r="N1116">
            <v>0.01</v>
          </cell>
          <cell r="O1116">
            <v>-0.01</v>
          </cell>
          <cell r="P1116">
            <v>-0.04</v>
          </cell>
          <cell r="Q1116">
            <v>0</v>
          </cell>
          <cell r="R1116">
            <v>0.01</v>
          </cell>
          <cell r="S1116">
            <v>0</v>
          </cell>
          <cell r="T1116">
            <v>-0.03</v>
          </cell>
          <cell r="U1116">
            <v>-0.01</v>
          </cell>
          <cell r="V1116">
            <v>0.01</v>
          </cell>
          <cell r="W1116">
            <v>0.01</v>
          </cell>
          <cell r="X1116">
            <v>0.01</v>
          </cell>
          <cell r="Y1116">
            <v>-0.01</v>
          </cell>
          <cell r="Z1116">
            <v>0</v>
          </cell>
          <cell r="AA1116">
            <v>0.01</v>
          </cell>
          <cell r="AB1116">
            <v>0</v>
          </cell>
          <cell r="AC1116">
            <v>0</v>
          </cell>
          <cell r="AD1116">
            <v>0</v>
          </cell>
          <cell r="AE1116">
            <v>0.01</v>
          </cell>
          <cell r="AF1116">
            <v>0.01</v>
          </cell>
          <cell r="AG1116">
            <v>0</v>
          </cell>
          <cell r="AH1116">
            <v>0</v>
          </cell>
          <cell r="AI1116">
            <v>0</v>
          </cell>
          <cell r="AJ1116">
            <v>0.01</v>
          </cell>
          <cell r="AK1116">
            <v>0.01</v>
          </cell>
          <cell r="AL1116">
            <v>-0.01</v>
          </cell>
          <cell r="AM1116">
            <v>0.02</v>
          </cell>
          <cell r="AN1116">
            <v>0.02</v>
          </cell>
          <cell r="AO1116">
            <v>0.01</v>
          </cell>
          <cell r="AP1116">
            <v>0.02</v>
          </cell>
          <cell r="AQ1116">
            <v>-0.01</v>
          </cell>
          <cell r="AR1116">
            <v>0.01</v>
          </cell>
          <cell r="AS1116">
            <v>0.01</v>
          </cell>
          <cell r="AT1116">
            <v>0.01</v>
          </cell>
          <cell r="AU1116">
            <v>0</v>
          </cell>
          <cell r="AV1116">
            <v>0</v>
          </cell>
          <cell r="AW1116">
            <v>0.01</v>
          </cell>
          <cell r="AX1116">
            <v>0.01</v>
          </cell>
          <cell r="AY1116">
            <v>0</v>
          </cell>
          <cell r="AZ1116">
            <v>0</v>
          </cell>
          <cell r="BA1116">
            <v>0.01</v>
          </cell>
          <cell r="BB1116">
            <v>0.02</v>
          </cell>
          <cell r="BC1116">
            <v>0</v>
          </cell>
          <cell r="BD1116">
            <v>0</v>
          </cell>
          <cell r="BE1116">
            <v>0.01</v>
          </cell>
          <cell r="BF1116">
            <v>0.01</v>
          </cell>
          <cell r="BG1116">
            <v>0</v>
          </cell>
          <cell r="BH1116">
            <v>0</v>
          </cell>
          <cell r="BI1116">
            <v>0.02</v>
          </cell>
          <cell r="BJ1116">
            <v>0.01</v>
          </cell>
          <cell r="BK1116">
            <v>0.01</v>
          </cell>
          <cell r="BL1116">
            <v>0</v>
          </cell>
          <cell r="BM1116">
            <v>-0.02</v>
          </cell>
          <cell r="BN1116">
            <v>0.01</v>
          </cell>
          <cell r="BO1116">
            <v>0.01</v>
          </cell>
          <cell r="BP1116">
            <v>-0.01</v>
          </cell>
          <cell r="BQ1116">
            <v>0</v>
          </cell>
          <cell r="BR1116">
            <v>0.01</v>
          </cell>
          <cell r="BS1116">
            <v>0</v>
          </cell>
          <cell r="BT1116">
            <v>0.01</v>
          </cell>
          <cell r="BU1116">
            <v>0</v>
          </cell>
          <cell r="BV1116">
            <v>0.02</v>
          </cell>
          <cell r="BW1116">
            <v>0.01</v>
          </cell>
          <cell r="BX1116">
            <v>0.01</v>
          </cell>
          <cell r="BY1116">
            <v>0</v>
          </cell>
          <cell r="BZ1116">
            <v>-0.02</v>
          </cell>
          <cell r="CA1116">
            <v>0.01</v>
          </cell>
          <cell r="CB1116">
            <v>0</v>
          </cell>
          <cell r="CC1116">
            <v>0</v>
          </cell>
          <cell r="CD1116">
            <v>0</v>
          </cell>
          <cell r="CE1116">
            <v>0.01</v>
          </cell>
          <cell r="CF1116">
            <v>0.04</v>
          </cell>
          <cell r="CG1116">
            <v>0.02</v>
          </cell>
          <cell r="CH1116">
            <v>0</v>
          </cell>
          <cell r="CI1116">
            <v>0.01</v>
          </cell>
          <cell r="CJ1116">
            <v>0.01</v>
          </cell>
          <cell r="CK1116">
            <v>0</v>
          </cell>
          <cell r="CL1116">
            <v>0.01</v>
          </cell>
          <cell r="CM1116">
            <v>-0.01</v>
          </cell>
          <cell r="CN1116">
            <v>-0.01</v>
          </cell>
          <cell r="CO1116">
            <v>0.01</v>
          </cell>
          <cell r="CP1116">
            <v>0</v>
          </cell>
          <cell r="CQ1116">
            <v>0.02</v>
          </cell>
          <cell r="CR1116">
            <v>0</v>
          </cell>
          <cell r="CS1116">
            <v>0.01</v>
          </cell>
          <cell r="CT1116">
            <v>0.01</v>
          </cell>
          <cell r="CU1116">
            <v>0</v>
          </cell>
          <cell r="CV1116">
            <v>0.01</v>
          </cell>
          <cell r="CW1116">
            <v>0.01</v>
          </cell>
          <cell r="CX1116">
            <v>0.01</v>
          </cell>
          <cell r="CY1116">
            <v>0.01</v>
          </cell>
          <cell r="CZ1116">
            <v>-0.01</v>
          </cell>
          <cell r="DA1116">
            <v>0.01</v>
          </cell>
          <cell r="DB1116">
            <v>0</v>
          </cell>
          <cell r="DC1116">
            <v>-0.01</v>
          </cell>
          <cell r="DD1116">
            <v>0.01</v>
          </cell>
          <cell r="DE1116">
            <v>0</v>
          </cell>
          <cell r="DF1116">
            <v>0</v>
          </cell>
          <cell r="DG1116">
            <v>0</v>
          </cell>
          <cell r="DH1116">
            <v>0.01</v>
          </cell>
          <cell r="DI1116">
            <v>0</v>
          </cell>
          <cell r="DJ1116">
            <v>0.01</v>
          </cell>
          <cell r="DK1116">
            <v>0.01</v>
          </cell>
          <cell r="DL1116">
            <v>0</v>
          </cell>
          <cell r="DM1116">
            <v>0.01</v>
          </cell>
          <cell r="DN1116">
            <v>0</v>
          </cell>
          <cell r="DO1116">
            <v>0</v>
          </cell>
          <cell r="DP1116">
            <v>0.01</v>
          </cell>
          <cell r="DQ1116">
            <v>-0.01</v>
          </cell>
          <cell r="DR1116">
            <v>0</v>
          </cell>
          <cell r="DS1116">
            <v>0</v>
          </cell>
          <cell r="DT1116">
            <v>0</v>
          </cell>
          <cell r="DU1116">
            <v>0</v>
          </cell>
          <cell r="DV1116">
            <v>0</v>
          </cell>
          <cell r="DW1116">
            <v>0</v>
          </cell>
          <cell r="DX1116">
            <v>0</v>
          </cell>
          <cell r="DY1116">
            <v>0</v>
          </cell>
          <cell r="DZ1116">
            <v>0</v>
          </cell>
          <cell r="EA1116">
            <v>0</v>
          </cell>
          <cell r="EB1116">
            <v>0</v>
          </cell>
          <cell r="EC1116">
            <v>0</v>
          </cell>
          <cell r="ED1116">
            <v>0</v>
          </cell>
        </row>
        <row r="1117">
          <cell r="F1117">
            <v>3.48</v>
          </cell>
          <cell r="G1117">
            <v>0.01</v>
          </cell>
          <cell r="H1117">
            <v>0.04</v>
          </cell>
          <cell r="I1117">
            <v>0</v>
          </cell>
          <cell r="J1117">
            <v>0</v>
          </cell>
          <cell r="K1117">
            <v>0.14000000000000001</v>
          </cell>
          <cell r="L1117">
            <v>0.14000000000000001</v>
          </cell>
          <cell r="M1117">
            <v>3.9</v>
          </cell>
          <cell r="N1117">
            <v>7.0000000000000007E-2</v>
          </cell>
          <cell r="O1117">
            <v>0.01</v>
          </cell>
          <cell r="P1117">
            <v>0</v>
          </cell>
          <cell r="Q1117">
            <v>0.04</v>
          </cell>
          <cell r="R1117">
            <v>0.01</v>
          </cell>
          <cell r="S1117">
            <v>0.1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0.1</v>
          </cell>
          <cell r="AA1117">
            <v>0</v>
          </cell>
          <cell r="AB1117">
            <v>0.02</v>
          </cell>
          <cell r="AC1117">
            <v>-0.02</v>
          </cell>
          <cell r="AD1117">
            <v>0.1</v>
          </cell>
          <cell r="AE1117">
            <v>0.05</v>
          </cell>
          <cell r="AF1117">
            <v>0.05</v>
          </cell>
          <cell r="AG1117">
            <v>-0.01</v>
          </cell>
          <cell r="AH1117">
            <v>0.1</v>
          </cell>
          <cell r="AI1117">
            <v>0</v>
          </cell>
          <cell r="AJ1117">
            <v>0</v>
          </cell>
          <cell r="AK1117">
            <v>0</v>
          </cell>
          <cell r="AL1117">
            <v>1.1399999999999999</v>
          </cell>
          <cell r="AM1117">
            <v>0.52</v>
          </cell>
          <cell r="AN1117">
            <v>0.22</v>
          </cell>
          <cell r="AO1117">
            <v>0.01</v>
          </cell>
          <cell r="AP1117">
            <v>-0.08</v>
          </cell>
          <cell r="AQ1117">
            <v>0.06</v>
          </cell>
          <cell r="AR1117">
            <v>0.09</v>
          </cell>
          <cell r="AS1117">
            <v>0</v>
          </cell>
          <cell r="AT1117">
            <v>0.35</v>
          </cell>
          <cell r="AU1117">
            <v>0.03</v>
          </cell>
          <cell r="AV1117">
            <v>0.01</v>
          </cell>
          <cell r="AW1117">
            <v>0</v>
          </cell>
          <cell r="AX1117">
            <v>0</v>
          </cell>
          <cell r="AY1117">
            <v>0.05</v>
          </cell>
          <cell r="AZ1117">
            <v>0.02</v>
          </cell>
          <cell r="BA1117">
            <v>0</v>
          </cell>
          <cell r="BB1117">
            <v>7.0000000000000007E-2</v>
          </cell>
          <cell r="BC1117">
            <v>-7.0000000000000007E-2</v>
          </cell>
          <cell r="BD1117">
            <v>0.02</v>
          </cell>
          <cell r="BE1117">
            <v>0.04</v>
          </cell>
          <cell r="BF1117">
            <v>-0.75</v>
          </cell>
          <cell r="BG1117">
            <v>0.04</v>
          </cell>
          <cell r="BH1117">
            <v>-0.05</v>
          </cell>
          <cell r="BI1117">
            <v>0.18</v>
          </cell>
          <cell r="BJ1117">
            <v>0</v>
          </cell>
          <cell r="BK1117">
            <v>0.02</v>
          </cell>
          <cell r="BL1117">
            <v>-6</v>
          </cell>
          <cell r="BM1117">
            <v>0.11</v>
          </cell>
          <cell r="BN1117">
            <v>0.3</v>
          </cell>
          <cell r="BO1117">
            <v>0.06</v>
          </cell>
          <cell r="BP1117">
            <v>0.01</v>
          </cell>
          <cell r="BQ1117">
            <v>0.01</v>
          </cell>
          <cell r="BR1117">
            <v>0.09</v>
          </cell>
          <cell r="BS1117">
            <v>-0.02</v>
          </cell>
          <cell r="BT1117">
            <v>0</v>
          </cell>
          <cell r="BU1117">
            <v>0.08</v>
          </cell>
          <cell r="BV1117">
            <v>7.0000000000000007E-2</v>
          </cell>
          <cell r="BW1117">
            <v>0</v>
          </cell>
          <cell r="BX1117">
            <v>1.05</v>
          </cell>
          <cell r="BY1117">
            <v>0.12</v>
          </cell>
          <cell r="BZ1117">
            <v>0.01</v>
          </cell>
          <cell r="CA1117">
            <v>0.33</v>
          </cell>
          <cell r="CB1117">
            <v>7.0000000000000007E-2</v>
          </cell>
          <cell r="CC1117">
            <v>0</v>
          </cell>
          <cell r="CD1117">
            <v>0.04</v>
          </cell>
          <cell r="CE1117">
            <v>-0.01</v>
          </cell>
          <cell r="CF1117">
            <v>1.0900000000000001</v>
          </cell>
          <cell r="CG1117">
            <v>0.03</v>
          </cell>
          <cell r="CH1117">
            <v>-0.01</v>
          </cell>
          <cell r="CI1117">
            <v>-0.01</v>
          </cell>
          <cell r="CJ1117">
            <v>0</v>
          </cell>
          <cell r="CK1117">
            <v>0.06</v>
          </cell>
          <cell r="CL1117">
            <v>0.04</v>
          </cell>
          <cell r="CM1117">
            <v>0.27</v>
          </cell>
          <cell r="CN1117">
            <v>0.04</v>
          </cell>
          <cell r="CO1117">
            <v>0</v>
          </cell>
          <cell r="CP1117">
            <v>-0.01</v>
          </cell>
          <cell r="CQ1117">
            <v>0</v>
          </cell>
          <cell r="CR1117">
            <v>0.02</v>
          </cell>
          <cell r="CS1117">
            <v>0</v>
          </cell>
          <cell r="CT1117">
            <v>0.04</v>
          </cell>
          <cell r="CU1117">
            <v>0.01</v>
          </cell>
          <cell r="CV1117">
            <v>0.02</v>
          </cell>
          <cell r="CW1117">
            <v>0</v>
          </cell>
          <cell r="CX1117">
            <v>0.04</v>
          </cell>
          <cell r="CY1117">
            <v>0</v>
          </cell>
          <cell r="CZ1117">
            <v>0.1</v>
          </cell>
          <cell r="DA1117">
            <v>0.72</v>
          </cell>
          <cell r="DB1117">
            <v>0.04</v>
          </cell>
          <cell r="DC1117">
            <v>0</v>
          </cell>
          <cell r="DD1117">
            <v>-0.27</v>
          </cell>
          <cell r="DE1117">
            <v>-0.04</v>
          </cell>
          <cell r="DF1117">
            <v>-0.02</v>
          </cell>
          <cell r="DG1117">
            <v>0.03</v>
          </cell>
          <cell r="DH1117">
            <v>0.02</v>
          </cell>
          <cell r="DI1117">
            <v>0.05</v>
          </cell>
          <cell r="DJ1117">
            <v>0</v>
          </cell>
          <cell r="DK1117">
            <v>0</v>
          </cell>
          <cell r="DL1117">
            <v>-0.01</v>
          </cell>
          <cell r="DM1117">
            <v>0.5</v>
          </cell>
          <cell r="DN1117">
            <v>0.44</v>
          </cell>
          <cell r="DO1117">
            <v>0.03</v>
          </cell>
          <cell r="DP1117">
            <v>0.1</v>
          </cell>
          <cell r="DQ1117">
            <v>0.02</v>
          </cell>
          <cell r="DR1117">
            <v>0</v>
          </cell>
          <cell r="DS1117">
            <v>0</v>
          </cell>
          <cell r="DT1117">
            <v>0</v>
          </cell>
          <cell r="DU1117">
            <v>0</v>
          </cell>
          <cell r="DV1117">
            <v>0</v>
          </cell>
          <cell r="DW1117">
            <v>0</v>
          </cell>
          <cell r="DX1117">
            <v>0</v>
          </cell>
          <cell r="DY1117">
            <v>0</v>
          </cell>
          <cell r="DZ1117">
            <v>0</v>
          </cell>
          <cell r="EA1117">
            <v>0</v>
          </cell>
          <cell r="EB1117">
            <v>0</v>
          </cell>
          <cell r="EC1117">
            <v>0</v>
          </cell>
          <cell r="ED1117">
            <v>0</v>
          </cell>
        </row>
        <row r="1118"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O1118">
            <v>0</v>
          </cell>
          <cell r="AP1118">
            <v>0</v>
          </cell>
          <cell r="AQ1118">
            <v>0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0</v>
          </cell>
          <cell r="AX1118">
            <v>0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0</v>
          </cell>
          <cell r="BD1118">
            <v>0</v>
          </cell>
          <cell r="BE1118">
            <v>0</v>
          </cell>
          <cell r="BF1118">
            <v>0</v>
          </cell>
          <cell r="BG1118">
            <v>0</v>
          </cell>
          <cell r="BH1118">
            <v>0</v>
          </cell>
          <cell r="BI1118">
            <v>0</v>
          </cell>
          <cell r="BJ1118">
            <v>0</v>
          </cell>
          <cell r="BK1118">
            <v>0</v>
          </cell>
          <cell r="BL1118">
            <v>0</v>
          </cell>
          <cell r="BM1118">
            <v>0</v>
          </cell>
          <cell r="BN1118">
            <v>0</v>
          </cell>
          <cell r="BO1118">
            <v>0</v>
          </cell>
          <cell r="BP1118">
            <v>0</v>
          </cell>
          <cell r="BQ1118">
            <v>0</v>
          </cell>
          <cell r="BR1118">
            <v>0</v>
          </cell>
          <cell r="BS1118">
            <v>0</v>
          </cell>
          <cell r="BT1118">
            <v>0</v>
          </cell>
          <cell r="BU1118">
            <v>0</v>
          </cell>
          <cell r="BV1118">
            <v>0</v>
          </cell>
          <cell r="BW1118">
            <v>0</v>
          </cell>
          <cell r="BX1118">
            <v>0</v>
          </cell>
          <cell r="BY1118">
            <v>0</v>
          </cell>
          <cell r="BZ1118">
            <v>0</v>
          </cell>
          <cell r="CA1118">
            <v>0</v>
          </cell>
          <cell r="CB1118">
            <v>0</v>
          </cell>
          <cell r="CC1118">
            <v>0</v>
          </cell>
          <cell r="CD1118">
            <v>0</v>
          </cell>
          <cell r="CE1118">
            <v>0</v>
          </cell>
          <cell r="CF1118">
            <v>0</v>
          </cell>
          <cell r="CG1118">
            <v>0</v>
          </cell>
          <cell r="CH1118">
            <v>0</v>
          </cell>
          <cell r="CI1118">
            <v>0</v>
          </cell>
          <cell r="CJ1118">
            <v>0</v>
          </cell>
          <cell r="CK1118">
            <v>0</v>
          </cell>
          <cell r="CL1118">
            <v>0</v>
          </cell>
          <cell r="CM1118">
            <v>0</v>
          </cell>
          <cell r="CN1118">
            <v>0</v>
          </cell>
          <cell r="CO1118">
            <v>0</v>
          </cell>
          <cell r="CP1118">
            <v>0</v>
          </cell>
          <cell r="CQ1118">
            <v>0</v>
          </cell>
          <cell r="CR1118">
            <v>0</v>
          </cell>
          <cell r="CS1118">
            <v>0</v>
          </cell>
          <cell r="CT1118">
            <v>0</v>
          </cell>
          <cell r="CU1118">
            <v>0</v>
          </cell>
          <cell r="CV1118">
            <v>0</v>
          </cell>
          <cell r="CW1118">
            <v>0</v>
          </cell>
          <cell r="CX1118">
            <v>0</v>
          </cell>
          <cell r="CY1118">
            <v>0</v>
          </cell>
          <cell r="CZ1118">
            <v>0</v>
          </cell>
          <cell r="DA1118">
            <v>0</v>
          </cell>
          <cell r="DB1118">
            <v>0</v>
          </cell>
          <cell r="DC1118">
            <v>0</v>
          </cell>
          <cell r="DD1118">
            <v>0</v>
          </cell>
          <cell r="DE1118">
            <v>0</v>
          </cell>
          <cell r="DF1118">
            <v>0</v>
          </cell>
          <cell r="DG1118">
            <v>0</v>
          </cell>
          <cell r="DH1118">
            <v>0</v>
          </cell>
          <cell r="DI1118">
            <v>0</v>
          </cell>
          <cell r="DJ1118">
            <v>0</v>
          </cell>
          <cell r="DK1118">
            <v>0</v>
          </cell>
          <cell r="DL1118">
            <v>0</v>
          </cell>
          <cell r="DM1118">
            <v>0</v>
          </cell>
          <cell r="DN1118">
            <v>0</v>
          </cell>
          <cell r="DO1118">
            <v>0</v>
          </cell>
          <cell r="DP1118">
            <v>0</v>
          </cell>
          <cell r="DQ1118">
            <v>0</v>
          </cell>
          <cell r="DR1118">
            <v>0</v>
          </cell>
          <cell r="DS1118">
            <v>0</v>
          </cell>
          <cell r="DT1118">
            <v>0</v>
          </cell>
          <cell r="DU1118">
            <v>0</v>
          </cell>
          <cell r="DV1118">
            <v>0</v>
          </cell>
          <cell r="DW1118">
            <v>0</v>
          </cell>
          <cell r="DX1118">
            <v>0</v>
          </cell>
          <cell r="DY1118">
            <v>0</v>
          </cell>
          <cell r="DZ1118">
            <v>0</v>
          </cell>
          <cell r="EA1118">
            <v>0</v>
          </cell>
          <cell r="EB1118">
            <v>0</v>
          </cell>
          <cell r="EC1118">
            <v>0</v>
          </cell>
          <cell r="ED1118">
            <v>0</v>
          </cell>
        </row>
        <row r="1119"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O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0</v>
          </cell>
          <cell r="AX1119">
            <v>0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0</v>
          </cell>
          <cell r="BD1119">
            <v>0</v>
          </cell>
          <cell r="BE1119">
            <v>0</v>
          </cell>
          <cell r="BF1119">
            <v>0</v>
          </cell>
          <cell r="BG1119">
            <v>0</v>
          </cell>
          <cell r="BH1119">
            <v>0</v>
          </cell>
          <cell r="BI1119">
            <v>0</v>
          </cell>
          <cell r="BJ1119">
            <v>0</v>
          </cell>
          <cell r="BK1119">
            <v>0</v>
          </cell>
          <cell r="BL1119">
            <v>0</v>
          </cell>
          <cell r="BM1119">
            <v>0</v>
          </cell>
          <cell r="BN1119">
            <v>0</v>
          </cell>
          <cell r="BO1119">
            <v>0</v>
          </cell>
          <cell r="BP1119">
            <v>0</v>
          </cell>
          <cell r="BQ1119">
            <v>0</v>
          </cell>
          <cell r="BR1119">
            <v>0</v>
          </cell>
          <cell r="BS1119">
            <v>0</v>
          </cell>
          <cell r="BT1119">
            <v>0</v>
          </cell>
          <cell r="BU1119">
            <v>0</v>
          </cell>
          <cell r="BV1119">
            <v>0</v>
          </cell>
          <cell r="BW1119">
            <v>0</v>
          </cell>
          <cell r="BX1119">
            <v>0</v>
          </cell>
          <cell r="BY1119">
            <v>0</v>
          </cell>
          <cell r="BZ1119">
            <v>0</v>
          </cell>
          <cell r="CA1119">
            <v>0</v>
          </cell>
          <cell r="CB1119">
            <v>0</v>
          </cell>
          <cell r="CC1119">
            <v>0</v>
          </cell>
          <cell r="CD1119">
            <v>0</v>
          </cell>
          <cell r="CE1119">
            <v>0</v>
          </cell>
          <cell r="CF1119">
            <v>0</v>
          </cell>
          <cell r="CG1119">
            <v>0</v>
          </cell>
          <cell r="CH1119">
            <v>0</v>
          </cell>
          <cell r="CI1119">
            <v>0</v>
          </cell>
          <cell r="CJ1119">
            <v>0</v>
          </cell>
          <cell r="CK1119">
            <v>0</v>
          </cell>
          <cell r="CL1119">
            <v>0</v>
          </cell>
          <cell r="CM1119">
            <v>0</v>
          </cell>
          <cell r="CN1119">
            <v>0</v>
          </cell>
          <cell r="CO1119">
            <v>0</v>
          </cell>
          <cell r="CP1119">
            <v>0</v>
          </cell>
          <cell r="CQ1119">
            <v>0</v>
          </cell>
          <cell r="CR1119">
            <v>0</v>
          </cell>
          <cell r="CS1119">
            <v>0</v>
          </cell>
          <cell r="CT1119">
            <v>0</v>
          </cell>
          <cell r="CU1119">
            <v>0</v>
          </cell>
          <cell r="CV1119">
            <v>0</v>
          </cell>
          <cell r="CW1119">
            <v>0</v>
          </cell>
          <cell r="CX1119">
            <v>0</v>
          </cell>
          <cell r="CY1119">
            <v>0</v>
          </cell>
          <cell r="CZ1119">
            <v>0</v>
          </cell>
          <cell r="DA1119">
            <v>0</v>
          </cell>
          <cell r="DB1119">
            <v>0</v>
          </cell>
          <cell r="DC1119">
            <v>0</v>
          </cell>
          <cell r="DD1119">
            <v>0</v>
          </cell>
          <cell r="DE1119">
            <v>0</v>
          </cell>
          <cell r="DF1119">
            <v>0</v>
          </cell>
          <cell r="DG1119">
            <v>0</v>
          </cell>
          <cell r="DH1119">
            <v>0</v>
          </cell>
          <cell r="DI1119">
            <v>0</v>
          </cell>
          <cell r="DJ1119">
            <v>0</v>
          </cell>
          <cell r="DK1119">
            <v>0</v>
          </cell>
          <cell r="DL1119">
            <v>0</v>
          </cell>
          <cell r="DM1119">
            <v>0</v>
          </cell>
          <cell r="DN1119">
            <v>0</v>
          </cell>
          <cell r="DO1119">
            <v>0</v>
          </cell>
          <cell r="DP1119">
            <v>0</v>
          </cell>
          <cell r="DQ1119">
            <v>0</v>
          </cell>
          <cell r="DR1119">
            <v>0</v>
          </cell>
          <cell r="DS1119">
            <v>0</v>
          </cell>
          <cell r="DT1119">
            <v>0</v>
          </cell>
          <cell r="DU1119">
            <v>0</v>
          </cell>
          <cell r="DV1119">
            <v>0</v>
          </cell>
          <cell r="DW1119">
            <v>0</v>
          </cell>
          <cell r="DX1119">
            <v>0</v>
          </cell>
          <cell r="DY1119">
            <v>0</v>
          </cell>
          <cell r="DZ1119">
            <v>0</v>
          </cell>
          <cell r="EA1119">
            <v>0</v>
          </cell>
          <cell r="EB1119">
            <v>0</v>
          </cell>
          <cell r="EC1119">
            <v>0</v>
          </cell>
          <cell r="ED1119">
            <v>0</v>
          </cell>
        </row>
        <row r="1120"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O1120">
            <v>0</v>
          </cell>
          <cell r="AP1120">
            <v>0</v>
          </cell>
          <cell r="AQ1120">
            <v>0</v>
          </cell>
          <cell r="AR1120">
            <v>0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>
            <v>0</v>
          </cell>
          <cell r="AX1120">
            <v>0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0</v>
          </cell>
          <cell r="BD1120">
            <v>0</v>
          </cell>
          <cell r="BE1120">
            <v>0</v>
          </cell>
          <cell r="BF1120">
            <v>0</v>
          </cell>
          <cell r="BG1120">
            <v>0</v>
          </cell>
          <cell r="BH1120">
            <v>0</v>
          </cell>
          <cell r="BI1120">
            <v>0</v>
          </cell>
          <cell r="BJ1120">
            <v>0</v>
          </cell>
          <cell r="BK1120">
            <v>0</v>
          </cell>
          <cell r="BL1120">
            <v>0</v>
          </cell>
          <cell r="BM1120">
            <v>0</v>
          </cell>
          <cell r="BN1120">
            <v>0</v>
          </cell>
          <cell r="BO1120">
            <v>0</v>
          </cell>
          <cell r="BP1120">
            <v>0</v>
          </cell>
          <cell r="BQ1120">
            <v>0</v>
          </cell>
          <cell r="BR1120">
            <v>0</v>
          </cell>
          <cell r="BS1120">
            <v>0</v>
          </cell>
          <cell r="BT1120">
            <v>0</v>
          </cell>
          <cell r="BU1120">
            <v>0</v>
          </cell>
          <cell r="BV1120">
            <v>0</v>
          </cell>
          <cell r="BW1120">
            <v>0</v>
          </cell>
          <cell r="BX1120">
            <v>0</v>
          </cell>
          <cell r="BY1120">
            <v>0</v>
          </cell>
          <cell r="BZ1120">
            <v>0</v>
          </cell>
          <cell r="CA1120">
            <v>0</v>
          </cell>
          <cell r="CB1120">
            <v>0</v>
          </cell>
          <cell r="CC1120">
            <v>0</v>
          </cell>
          <cell r="CD1120">
            <v>0</v>
          </cell>
          <cell r="CE1120">
            <v>0</v>
          </cell>
          <cell r="CF1120">
            <v>0</v>
          </cell>
          <cell r="CG1120">
            <v>0</v>
          </cell>
          <cell r="CH1120">
            <v>0</v>
          </cell>
          <cell r="CI1120">
            <v>0</v>
          </cell>
          <cell r="CJ1120">
            <v>0</v>
          </cell>
          <cell r="CK1120">
            <v>0</v>
          </cell>
          <cell r="CL1120">
            <v>0</v>
          </cell>
          <cell r="CM1120">
            <v>0</v>
          </cell>
          <cell r="CN1120">
            <v>0</v>
          </cell>
          <cell r="CO1120">
            <v>0</v>
          </cell>
          <cell r="CP1120">
            <v>0</v>
          </cell>
          <cell r="CQ1120">
            <v>0</v>
          </cell>
          <cell r="CR1120">
            <v>0</v>
          </cell>
          <cell r="CS1120">
            <v>0</v>
          </cell>
          <cell r="CT1120">
            <v>0</v>
          </cell>
          <cell r="CU1120">
            <v>0</v>
          </cell>
          <cell r="CV1120">
            <v>0</v>
          </cell>
          <cell r="CW1120">
            <v>0</v>
          </cell>
          <cell r="CX1120">
            <v>0</v>
          </cell>
          <cell r="CY1120">
            <v>0</v>
          </cell>
          <cell r="CZ1120">
            <v>0</v>
          </cell>
          <cell r="DA1120">
            <v>0</v>
          </cell>
          <cell r="DB1120">
            <v>0</v>
          </cell>
          <cell r="DC1120">
            <v>0</v>
          </cell>
          <cell r="DD1120">
            <v>0</v>
          </cell>
          <cell r="DE1120">
            <v>0</v>
          </cell>
          <cell r="DF1120">
            <v>0</v>
          </cell>
          <cell r="DG1120">
            <v>0</v>
          </cell>
          <cell r="DH1120">
            <v>0</v>
          </cell>
          <cell r="DI1120">
            <v>0</v>
          </cell>
          <cell r="DJ1120">
            <v>0</v>
          </cell>
          <cell r="DK1120">
            <v>0</v>
          </cell>
          <cell r="DL1120">
            <v>0</v>
          </cell>
          <cell r="DM1120">
            <v>0</v>
          </cell>
          <cell r="DN1120">
            <v>0</v>
          </cell>
          <cell r="DO1120">
            <v>0</v>
          </cell>
          <cell r="DP1120">
            <v>0</v>
          </cell>
          <cell r="DQ1120">
            <v>0</v>
          </cell>
          <cell r="DR1120">
            <v>0</v>
          </cell>
          <cell r="DS1120">
            <v>0</v>
          </cell>
          <cell r="DT1120">
            <v>0</v>
          </cell>
          <cell r="DU1120">
            <v>0</v>
          </cell>
          <cell r="DV1120">
            <v>0</v>
          </cell>
          <cell r="DW1120">
            <v>0</v>
          </cell>
          <cell r="DX1120">
            <v>0</v>
          </cell>
          <cell r="DY1120">
            <v>0</v>
          </cell>
          <cell r="DZ1120">
            <v>0</v>
          </cell>
          <cell r="EA1120">
            <v>0</v>
          </cell>
          <cell r="EB1120">
            <v>0</v>
          </cell>
          <cell r="EC1120">
            <v>0</v>
          </cell>
          <cell r="ED1120">
            <v>0</v>
          </cell>
        </row>
        <row r="1121">
          <cell r="F1121">
            <v>-0.01</v>
          </cell>
          <cell r="G1121">
            <v>0.02</v>
          </cell>
          <cell r="H1121">
            <v>0.01</v>
          </cell>
          <cell r="I1121">
            <v>0.01</v>
          </cell>
          <cell r="J1121">
            <v>0.01</v>
          </cell>
          <cell r="K1121">
            <v>0.01</v>
          </cell>
          <cell r="L1121">
            <v>0.01</v>
          </cell>
          <cell r="M1121">
            <v>0</v>
          </cell>
          <cell r="N1121">
            <v>0.01</v>
          </cell>
          <cell r="O1121">
            <v>0.01</v>
          </cell>
          <cell r="P1121">
            <v>-0.03</v>
          </cell>
          <cell r="Q1121">
            <v>0</v>
          </cell>
          <cell r="R1121">
            <v>0.01</v>
          </cell>
          <cell r="S1121">
            <v>0</v>
          </cell>
          <cell r="T1121">
            <v>0.04</v>
          </cell>
          <cell r="U1121">
            <v>0</v>
          </cell>
          <cell r="V1121">
            <v>0.01</v>
          </cell>
          <cell r="W1121">
            <v>0.01</v>
          </cell>
          <cell r="X1121">
            <v>0.01</v>
          </cell>
          <cell r="Y1121">
            <v>0</v>
          </cell>
          <cell r="Z1121">
            <v>0</v>
          </cell>
          <cell r="AA1121">
            <v>0.01</v>
          </cell>
          <cell r="AB1121">
            <v>0.01</v>
          </cell>
          <cell r="AC1121">
            <v>0.01</v>
          </cell>
          <cell r="AD1121">
            <v>0</v>
          </cell>
          <cell r="AE1121">
            <v>0.01</v>
          </cell>
          <cell r="AF1121">
            <v>0.01</v>
          </cell>
          <cell r="AG1121">
            <v>0</v>
          </cell>
          <cell r="AH1121">
            <v>-0.01</v>
          </cell>
          <cell r="AI1121">
            <v>0</v>
          </cell>
          <cell r="AJ1121">
            <v>0.01</v>
          </cell>
          <cell r="AK1121">
            <v>0.01</v>
          </cell>
          <cell r="AL1121">
            <v>0</v>
          </cell>
          <cell r="AM1121">
            <v>0.02</v>
          </cell>
          <cell r="AN1121">
            <v>0.02</v>
          </cell>
          <cell r="AO1121">
            <v>0.03</v>
          </cell>
          <cell r="AP1121">
            <v>0.01</v>
          </cell>
          <cell r="AQ1121">
            <v>0</v>
          </cell>
          <cell r="AR1121">
            <v>0.02</v>
          </cell>
          <cell r="AS1121">
            <v>0.02</v>
          </cell>
          <cell r="AT1121">
            <v>0.02</v>
          </cell>
          <cell r="AU1121">
            <v>0</v>
          </cell>
          <cell r="AV1121">
            <v>0.01</v>
          </cell>
          <cell r="AW1121">
            <v>0.01</v>
          </cell>
          <cell r="AX1121">
            <v>0.01</v>
          </cell>
          <cell r="AY1121">
            <v>0</v>
          </cell>
          <cell r="AZ1121">
            <v>0.01</v>
          </cell>
          <cell r="BA1121">
            <v>0.01</v>
          </cell>
          <cell r="BB1121">
            <v>0.03</v>
          </cell>
          <cell r="BC1121">
            <v>0.01</v>
          </cell>
          <cell r="BD1121">
            <v>0</v>
          </cell>
          <cell r="BE1121">
            <v>0.01</v>
          </cell>
          <cell r="BF1121">
            <v>0</v>
          </cell>
          <cell r="BG1121">
            <v>0.01</v>
          </cell>
          <cell r="BH1121">
            <v>0.01</v>
          </cell>
          <cell r="BI1121">
            <v>0.01</v>
          </cell>
          <cell r="BJ1121">
            <v>0.01</v>
          </cell>
          <cell r="BK1121">
            <v>0.01</v>
          </cell>
          <cell r="BL1121">
            <v>0.01</v>
          </cell>
          <cell r="BM1121">
            <v>-0.01</v>
          </cell>
          <cell r="BN1121">
            <v>0.01</v>
          </cell>
          <cell r="BO1121">
            <v>0.02</v>
          </cell>
          <cell r="BP1121">
            <v>0</v>
          </cell>
          <cell r="BQ1121">
            <v>0.01</v>
          </cell>
          <cell r="BR1121">
            <v>0.01</v>
          </cell>
          <cell r="BS1121">
            <v>0.01</v>
          </cell>
          <cell r="BT1121">
            <v>0.01</v>
          </cell>
          <cell r="BU1121">
            <v>0.01</v>
          </cell>
          <cell r="BV1121">
            <v>0.02</v>
          </cell>
          <cell r="BW1121">
            <v>0.01</v>
          </cell>
          <cell r="BX1121">
            <v>0.01</v>
          </cell>
          <cell r="BY1121">
            <v>0</v>
          </cell>
          <cell r="BZ1121">
            <v>-0.02</v>
          </cell>
          <cell r="CA1121">
            <v>0.01</v>
          </cell>
          <cell r="CB1121">
            <v>0.01</v>
          </cell>
          <cell r="CC1121">
            <v>0.01</v>
          </cell>
          <cell r="CD1121">
            <v>0.01</v>
          </cell>
          <cell r="CE1121">
            <v>0.02</v>
          </cell>
          <cell r="CF1121">
            <v>0.03</v>
          </cell>
          <cell r="CG1121">
            <v>0.02</v>
          </cell>
          <cell r="CH1121">
            <v>0</v>
          </cell>
          <cell r="CI1121">
            <v>0.02</v>
          </cell>
          <cell r="CJ1121">
            <v>0.01</v>
          </cell>
          <cell r="CK1121">
            <v>0.01</v>
          </cell>
          <cell r="CL1121">
            <v>0.01</v>
          </cell>
          <cell r="CM1121">
            <v>-0.01</v>
          </cell>
          <cell r="CN1121">
            <v>-0.01</v>
          </cell>
          <cell r="CO1121">
            <v>0.04</v>
          </cell>
          <cell r="CP1121">
            <v>0.01</v>
          </cell>
          <cell r="CQ1121">
            <v>0.02</v>
          </cell>
          <cell r="CR1121">
            <v>0.01</v>
          </cell>
          <cell r="CS1121">
            <v>0</v>
          </cell>
          <cell r="CT1121">
            <v>0.01</v>
          </cell>
          <cell r="CU1121">
            <v>0</v>
          </cell>
          <cell r="CV1121">
            <v>0.01</v>
          </cell>
          <cell r="CW1121">
            <v>0.01</v>
          </cell>
          <cell r="CX1121">
            <v>0.01</v>
          </cell>
          <cell r="CY1121">
            <v>0.01</v>
          </cell>
          <cell r="CZ1121">
            <v>0</v>
          </cell>
          <cell r="DA1121">
            <v>0.01</v>
          </cell>
          <cell r="DB1121">
            <v>0.01</v>
          </cell>
          <cell r="DC1121">
            <v>0</v>
          </cell>
          <cell r="DD1121">
            <v>0.01</v>
          </cell>
          <cell r="DE1121">
            <v>0.01</v>
          </cell>
          <cell r="DF1121">
            <v>0.01</v>
          </cell>
          <cell r="DG1121">
            <v>0.02</v>
          </cell>
          <cell r="DH1121">
            <v>0.01</v>
          </cell>
          <cell r="DI1121">
            <v>0</v>
          </cell>
          <cell r="DJ1121">
            <v>0.01</v>
          </cell>
          <cell r="DK1121">
            <v>0.01</v>
          </cell>
          <cell r="DL1121">
            <v>0</v>
          </cell>
          <cell r="DM1121">
            <v>0</v>
          </cell>
          <cell r="DN1121">
            <v>0</v>
          </cell>
          <cell r="DO1121">
            <v>0.01</v>
          </cell>
          <cell r="DP1121">
            <v>0.03</v>
          </cell>
          <cell r="DQ1121">
            <v>0</v>
          </cell>
          <cell r="DR1121">
            <v>0</v>
          </cell>
          <cell r="DS1121">
            <v>0</v>
          </cell>
          <cell r="DT1121">
            <v>0</v>
          </cell>
          <cell r="DU1121">
            <v>0</v>
          </cell>
          <cell r="DV1121">
            <v>0</v>
          </cell>
          <cell r="DW1121">
            <v>0</v>
          </cell>
          <cell r="DX1121">
            <v>0</v>
          </cell>
          <cell r="DY1121">
            <v>0</v>
          </cell>
          <cell r="DZ1121">
            <v>0</v>
          </cell>
          <cell r="EA1121">
            <v>0</v>
          </cell>
          <cell r="EB1121">
            <v>0</v>
          </cell>
          <cell r="EC1121">
            <v>0</v>
          </cell>
          <cell r="ED1121">
            <v>0</v>
          </cell>
        </row>
        <row r="1124"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O1124">
            <v>0</v>
          </cell>
          <cell r="AP1124">
            <v>0</v>
          </cell>
          <cell r="AQ1124">
            <v>0</v>
          </cell>
          <cell r="AR1124">
            <v>0</v>
          </cell>
          <cell r="AS1124">
            <v>0</v>
          </cell>
          <cell r="AT1124">
            <v>0</v>
          </cell>
          <cell r="AU1124">
            <v>0</v>
          </cell>
          <cell r="AV1124">
            <v>0</v>
          </cell>
          <cell r="AW1124">
            <v>0</v>
          </cell>
          <cell r="AX1124">
            <v>0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0</v>
          </cell>
          <cell r="BD1124">
            <v>0</v>
          </cell>
          <cell r="BE1124">
            <v>0</v>
          </cell>
          <cell r="BF1124">
            <v>0</v>
          </cell>
          <cell r="BG1124">
            <v>0</v>
          </cell>
          <cell r="BH1124">
            <v>0</v>
          </cell>
          <cell r="BI1124">
            <v>0</v>
          </cell>
          <cell r="BJ1124">
            <v>0</v>
          </cell>
          <cell r="BK1124">
            <v>0</v>
          </cell>
          <cell r="BL1124">
            <v>0</v>
          </cell>
          <cell r="BM1124">
            <v>0</v>
          </cell>
          <cell r="BN1124">
            <v>0</v>
          </cell>
          <cell r="BO1124">
            <v>0</v>
          </cell>
          <cell r="BP1124">
            <v>0</v>
          </cell>
          <cell r="BQ1124">
            <v>0</v>
          </cell>
          <cell r="BR1124">
            <v>0</v>
          </cell>
          <cell r="BS1124">
            <v>0</v>
          </cell>
          <cell r="BT1124">
            <v>0</v>
          </cell>
          <cell r="BU1124">
            <v>0</v>
          </cell>
          <cell r="BV1124">
            <v>0</v>
          </cell>
          <cell r="BW1124">
            <v>0</v>
          </cell>
          <cell r="BX1124">
            <v>0</v>
          </cell>
          <cell r="BY1124">
            <v>0</v>
          </cell>
          <cell r="BZ1124">
            <v>0</v>
          </cell>
          <cell r="CA1124">
            <v>0</v>
          </cell>
          <cell r="CB1124">
            <v>0</v>
          </cell>
          <cell r="CC1124">
            <v>0</v>
          </cell>
          <cell r="CD1124">
            <v>0</v>
          </cell>
          <cell r="CE1124">
            <v>0</v>
          </cell>
          <cell r="CF1124">
            <v>0</v>
          </cell>
          <cell r="CG1124">
            <v>0</v>
          </cell>
          <cell r="CH1124">
            <v>0</v>
          </cell>
          <cell r="CI1124">
            <v>0</v>
          </cell>
          <cell r="CJ1124">
            <v>0</v>
          </cell>
          <cell r="CK1124">
            <v>0</v>
          </cell>
          <cell r="CL1124">
            <v>0</v>
          </cell>
          <cell r="CM1124">
            <v>0</v>
          </cell>
          <cell r="CN1124">
            <v>0</v>
          </cell>
          <cell r="CO1124">
            <v>0</v>
          </cell>
          <cell r="CP1124">
            <v>0</v>
          </cell>
          <cell r="CQ1124">
            <v>0</v>
          </cell>
          <cell r="CR1124">
            <v>0</v>
          </cell>
          <cell r="CS1124">
            <v>0</v>
          </cell>
          <cell r="CT1124">
            <v>0</v>
          </cell>
          <cell r="CU1124">
            <v>0</v>
          </cell>
          <cell r="CV1124">
            <v>0</v>
          </cell>
          <cell r="CW1124">
            <v>0</v>
          </cell>
          <cell r="CX1124">
            <v>0</v>
          </cell>
          <cell r="CY1124">
            <v>0</v>
          </cell>
          <cell r="CZ1124">
            <v>0</v>
          </cell>
          <cell r="DA1124">
            <v>0</v>
          </cell>
          <cell r="DB1124">
            <v>0</v>
          </cell>
          <cell r="DC1124">
            <v>0</v>
          </cell>
          <cell r="DD1124">
            <v>0</v>
          </cell>
          <cell r="DE1124">
            <v>0</v>
          </cell>
          <cell r="DF1124">
            <v>0</v>
          </cell>
          <cell r="DG1124">
            <v>0</v>
          </cell>
          <cell r="DH1124">
            <v>0</v>
          </cell>
          <cell r="DI1124">
            <v>0</v>
          </cell>
          <cell r="DJ1124">
            <v>0</v>
          </cell>
          <cell r="DK1124">
            <v>0</v>
          </cell>
          <cell r="DL1124">
            <v>0</v>
          </cell>
          <cell r="DM1124">
            <v>0</v>
          </cell>
          <cell r="DN1124">
            <v>0</v>
          </cell>
          <cell r="DO1124">
            <v>0</v>
          </cell>
          <cell r="DP1124">
            <v>0</v>
          </cell>
          <cell r="DQ1124">
            <v>0</v>
          </cell>
          <cell r="DR1124">
            <v>0</v>
          </cell>
          <cell r="DS1124">
            <v>0</v>
          </cell>
          <cell r="DT1124">
            <v>0</v>
          </cell>
          <cell r="DU1124">
            <v>0</v>
          </cell>
          <cell r="DV1124">
            <v>0</v>
          </cell>
          <cell r="DW1124">
            <v>0</v>
          </cell>
          <cell r="DX1124">
            <v>0</v>
          </cell>
          <cell r="DY1124">
            <v>0</v>
          </cell>
          <cell r="DZ1124">
            <v>0</v>
          </cell>
          <cell r="EA1124">
            <v>0</v>
          </cell>
          <cell r="EB1124">
            <v>0</v>
          </cell>
          <cell r="EC1124">
            <v>0</v>
          </cell>
          <cell r="ED1124">
            <v>0</v>
          </cell>
        </row>
        <row r="1126"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P1126">
            <v>0</v>
          </cell>
          <cell r="AQ1126">
            <v>0</v>
          </cell>
          <cell r="AR1126">
            <v>0</v>
          </cell>
          <cell r="AS1126">
            <v>0</v>
          </cell>
          <cell r="AT1126">
            <v>0</v>
          </cell>
          <cell r="AU1126">
            <v>0</v>
          </cell>
          <cell r="AV1126">
            <v>0</v>
          </cell>
          <cell r="AW1126">
            <v>0</v>
          </cell>
          <cell r="AX1126">
            <v>0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0</v>
          </cell>
          <cell r="BD1126">
            <v>0</v>
          </cell>
          <cell r="BE1126">
            <v>0</v>
          </cell>
          <cell r="BF1126">
            <v>0</v>
          </cell>
          <cell r="BG1126">
            <v>0</v>
          </cell>
          <cell r="BH1126">
            <v>0</v>
          </cell>
          <cell r="BI1126">
            <v>0</v>
          </cell>
          <cell r="BJ1126">
            <v>0</v>
          </cell>
          <cell r="BK1126">
            <v>0</v>
          </cell>
          <cell r="BL1126">
            <v>0</v>
          </cell>
          <cell r="BM1126">
            <v>0</v>
          </cell>
          <cell r="BN1126">
            <v>0</v>
          </cell>
          <cell r="BO1126">
            <v>0</v>
          </cell>
          <cell r="BP1126">
            <v>0</v>
          </cell>
          <cell r="BQ1126">
            <v>0</v>
          </cell>
          <cell r="BR1126">
            <v>0</v>
          </cell>
          <cell r="BS1126">
            <v>0</v>
          </cell>
          <cell r="BT1126">
            <v>0</v>
          </cell>
          <cell r="BU1126">
            <v>0</v>
          </cell>
          <cell r="BV1126">
            <v>0</v>
          </cell>
          <cell r="BW1126">
            <v>0</v>
          </cell>
          <cell r="BX1126">
            <v>0</v>
          </cell>
          <cell r="BY1126">
            <v>0</v>
          </cell>
          <cell r="BZ1126">
            <v>0</v>
          </cell>
          <cell r="CA1126">
            <v>0</v>
          </cell>
          <cell r="CB1126">
            <v>0</v>
          </cell>
          <cell r="CC1126">
            <v>0</v>
          </cell>
          <cell r="CD1126">
            <v>0</v>
          </cell>
          <cell r="CE1126">
            <v>0</v>
          </cell>
          <cell r="CF1126">
            <v>0</v>
          </cell>
          <cell r="CG1126">
            <v>0</v>
          </cell>
          <cell r="CH1126">
            <v>0</v>
          </cell>
          <cell r="CI1126">
            <v>0</v>
          </cell>
          <cell r="CJ1126">
            <v>0</v>
          </cell>
          <cell r="CK1126">
            <v>0</v>
          </cell>
          <cell r="CL1126">
            <v>0</v>
          </cell>
          <cell r="CM1126">
            <v>0</v>
          </cell>
          <cell r="CN1126">
            <v>0</v>
          </cell>
          <cell r="CO1126">
            <v>0</v>
          </cell>
          <cell r="CP1126">
            <v>0</v>
          </cell>
          <cell r="CQ1126">
            <v>0</v>
          </cell>
          <cell r="CR1126">
            <v>0</v>
          </cell>
          <cell r="CS1126">
            <v>0</v>
          </cell>
          <cell r="CT1126">
            <v>0</v>
          </cell>
          <cell r="CU1126">
            <v>0</v>
          </cell>
          <cell r="CV1126">
            <v>0</v>
          </cell>
          <cell r="CW1126">
            <v>0</v>
          </cell>
          <cell r="CX1126">
            <v>0</v>
          </cell>
          <cell r="CY1126">
            <v>0</v>
          </cell>
          <cell r="CZ1126">
            <v>0</v>
          </cell>
          <cell r="DA1126">
            <v>0</v>
          </cell>
          <cell r="DB1126">
            <v>0</v>
          </cell>
          <cell r="DC1126">
            <v>0</v>
          </cell>
          <cell r="DD1126">
            <v>0</v>
          </cell>
          <cell r="DE1126">
            <v>0</v>
          </cell>
          <cell r="DF1126">
            <v>0</v>
          </cell>
          <cell r="DG1126">
            <v>0</v>
          </cell>
          <cell r="DH1126">
            <v>0</v>
          </cell>
          <cell r="DI1126">
            <v>0</v>
          </cell>
          <cell r="DJ1126">
            <v>0</v>
          </cell>
          <cell r="DK1126">
            <v>0</v>
          </cell>
          <cell r="DL1126">
            <v>0</v>
          </cell>
          <cell r="DM1126">
            <v>0</v>
          </cell>
          <cell r="DN1126">
            <v>0</v>
          </cell>
          <cell r="DO1126">
            <v>0</v>
          </cell>
          <cell r="DP1126">
            <v>0</v>
          </cell>
          <cell r="DQ1126">
            <v>0</v>
          </cell>
          <cell r="DR1126">
            <v>0</v>
          </cell>
          <cell r="DS1126">
            <v>0</v>
          </cell>
          <cell r="DT1126">
            <v>0</v>
          </cell>
          <cell r="DU1126">
            <v>0</v>
          </cell>
          <cell r="DV1126">
            <v>0</v>
          </cell>
          <cell r="DW1126">
            <v>0</v>
          </cell>
          <cell r="DX1126">
            <v>0</v>
          </cell>
          <cell r="DY1126">
            <v>0</v>
          </cell>
          <cell r="DZ1126">
            <v>0</v>
          </cell>
          <cell r="EA1126">
            <v>0</v>
          </cell>
          <cell r="EB1126">
            <v>0</v>
          </cell>
          <cell r="EC1126">
            <v>0</v>
          </cell>
          <cell r="ED1126">
            <v>0</v>
          </cell>
        </row>
        <row r="1127"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P1127">
            <v>0</v>
          </cell>
          <cell r="AQ1127">
            <v>0</v>
          </cell>
          <cell r="AR1127">
            <v>0</v>
          </cell>
          <cell r="AS1127">
            <v>0</v>
          </cell>
          <cell r="AT1127">
            <v>0</v>
          </cell>
          <cell r="AU1127">
            <v>0</v>
          </cell>
          <cell r="AV1127">
            <v>0</v>
          </cell>
          <cell r="AW1127">
            <v>0</v>
          </cell>
          <cell r="AX1127">
            <v>0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0</v>
          </cell>
          <cell r="BD1127">
            <v>0</v>
          </cell>
          <cell r="BE1127">
            <v>0</v>
          </cell>
          <cell r="BF1127">
            <v>0</v>
          </cell>
          <cell r="BG1127">
            <v>0</v>
          </cell>
          <cell r="BH1127">
            <v>0</v>
          </cell>
          <cell r="BI1127">
            <v>0</v>
          </cell>
          <cell r="BJ1127">
            <v>0</v>
          </cell>
          <cell r="BK1127">
            <v>0</v>
          </cell>
          <cell r="BL1127">
            <v>0</v>
          </cell>
          <cell r="BM1127">
            <v>0</v>
          </cell>
          <cell r="BN1127">
            <v>0</v>
          </cell>
          <cell r="BO1127">
            <v>0</v>
          </cell>
          <cell r="BP1127">
            <v>0</v>
          </cell>
          <cell r="BQ1127">
            <v>0</v>
          </cell>
          <cell r="BR1127">
            <v>0</v>
          </cell>
          <cell r="BS1127">
            <v>0</v>
          </cell>
          <cell r="BT1127">
            <v>0</v>
          </cell>
          <cell r="BU1127">
            <v>0</v>
          </cell>
          <cell r="BV1127">
            <v>0</v>
          </cell>
          <cell r="BW1127">
            <v>0</v>
          </cell>
          <cell r="BX1127">
            <v>0</v>
          </cell>
          <cell r="BY1127">
            <v>0</v>
          </cell>
          <cell r="BZ1127">
            <v>0</v>
          </cell>
          <cell r="CA1127">
            <v>0</v>
          </cell>
          <cell r="CB1127">
            <v>0</v>
          </cell>
          <cell r="CC1127">
            <v>0</v>
          </cell>
          <cell r="CD1127">
            <v>0</v>
          </cell>
          <cell r="CE1127">
            <v>0</v>
          </cell>
          <cell r="CF1127">
            <v>0</v>
          </cell>
          <cell r="CG1127">
            <v>0</v>
          </cell>
          <cell r="CH1127">
            <v>0</v>
          </cell>
          <cell r="CI1127">
            <v>0</v>
          </cell>
          <cell r="CJ1127">
            <v>0</v>
          </cell>
          <cell r="CK1127">
            <v>0</v>
          </cell>
          <cell r="CL1127">
            <v>0</v>
          </cell>
          <cell r="CM1127">
            <v>0</v>
          </cell>
          <cell r="CN1127">
            <v>0</v>
          </cell>
          <cell r="CO1127">
            <v>0</v>
          </cell>
          <cell r="CP1127">
            <v>0</v>
          </cell>
          <cell r="CQ1127">
            <v>0</v>
          </cell>
          <cell r="CR1127">
            <v>0</v>
          </cell>
          <cell r="CS1127">
            <v>0</v>
          </cell>
          <cell r="CT1127">
            <v>0</v>
          </cell>
          <cell r="CU1127">
            <v>0</v>
          </cell>
          <cell r="CV1127">
            <v>0</v>
          </cell>
          <cell r="CW1127">
            <v>0</v>
          </cell>
          <cell r="CX1127">
            <v>0</v>
          </cell>
          <cell r="CY1127">
            <v>0</v>
          </cell>
          <cell r="CZ1127">
            <v>0</v>
          </cell>
          <cell r="DA1127">
            <v>0</v>
          </cell>
          <cell r="DB1127">
            <v>0</v>
          </cell>
          <cell r="DC1127">
            <v>0</v>
          </cell>
          <cell r="DD1127">
            <v>0</v>
          </cell>
          <cell r="DE1127">
            <v>0</v>
          </cell>
          <cell r="DF1127">
            <v>0</v>
          </cell>
          <cell r="DG1127">
            <v>0</v>
          </cell>
          <cell r="DH1127">
            <v>0</v>
          </cell>
          <cell r="DI1127">
            <v>0</v>
          </cell>
          <cell r="DJ1127">
            <v>0</v>
          </cell>
          <cell r="DK1127">
            <v>0</v>
          </cell>
          <cell r="DL1127">
            <v>0</v>
          </cell>
          <cell r="DM1127">
            <v>0</v>
          </cell>
          <cell r="DN1127">
            <v>0</v>
          </cell>
          <cell r="DO1127">
            <v>0</v>
          </cell>
          <cell r="DP1127">
            <v>0</v>
          </cell>
          <cell r="DQ1127">
            <v>0</v>
          </cell>
          <cell r="DR1127">
            <v>0</v>
          </cell>
          <cell r="DS1127">
            <v>0</v>
          </cell>
          <cell r="DT1127">
            <v>0</v>
          </cell>
          <cell r="DU1127">
            <v>0</v>
          </cell>
          <cell r="DV1127">
            <v>0</v>
          </cell>
          <cell r="DW1127">
            <v>0</v>
          </cell>
          <cell r="DX1127">
            <v>0</v>
          </cell>
          <cell r="DY1127">
            <v>0</v>
          </cell>
          <cell r="DZ1127">
            <v>0</v>
          </cell>
          <cell r="EA1127">
            <v>0</v>
          </cell>
          <cell r="EB1127">
            <v>0</v>
          </cell>
          <cell r="EC1127">
            <v>0</v>
          </cell>
          <cell r="ED1127">
            <v>0</v>
          </cell>
        </row>
        <row r="1128"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P1128">
            <v>0</v>
          </cell>
          <cell r="AQ1128">
            <v>0</v>
          </cell>
          <cell r="AR1128">
            <v>0</v>
          </cell>
          <cell r="AS1128">
            <v>0</v>
          </cell>
          <cell r="AT1128">
            <v>0</v>
          </cell>
          <cell r="AU1128">
            <v>0</v>
          </cell>
          <cell r="AV1128">
            <v>0</v>
          </cell>
          <cell r="AW1128">
            <v>0</v>
          </cell>
          <cell r="AX1128">
            <v>0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0</v>
          </cell>
          <cell r="BD1128">
            <v>0</v>
          </cell>
          <cell r="BE1128">
            <v>0</v>
          </cell>
          <cell r="BF1128">
            <v>0</v>
          </cell>
          <cell r="BG1128">
            <v>0</v>
          </cell>
          <cell r="BH1128">
            <v>0</v>
          </cell>
          <cell r="BI1128">
            <v>0</v>
          </cell>
          <cell r="BJ1128">
            <v>0</v>
          </cell>
          <cell r="BK1128">
            <v>0</v>
          </cell>
          <cell r="BL1128">
            <v>0</v>
          </cell>
          <cell r="BM1128">
            <v>0</v>
          </cell>
          <cell r="BN1128">
            <v>0</v>
          </cell>
          <cell r="BO1128">
            <v>0</v>
          </cell>
          <cell r="BP1128">
            <v>0</v>
          </cell>
          <cell r="BQ1128">
            <v>0</v>
          </cell>
          <cell r="BR1128">
            <v>0</v>
          </cell>
          <cell r="BS1128">
            <v>0</v>
          </cell>
          <cell r="BT1128">
            <v>0</v>
          </cell>
          <cell r="BU1128">
            <v>0</v>
          </cell>
          <cell r="BV1128">
            <v>0</v>
          </cell>
          <cell r="BW1128">
            <v>0</v>
          </cell>
          <cell r="BX1128">
            <v>0</v>
          </cell>
          <cell r="BY1128">
            <v>0</v>
          </cell>
          <cell r="BZ1128">
            <v>0</v>
          </cell>
          <cell r="CA1128">
            <v>0</v>
          </cell>
          <cell r="CB1128">
            <v>0</v>
          </cell>
          <cell r="CC1128">
            <v>0</v>
          </cell>
          <cell r="CD1128">
            <v>0</v>
          </cell>
          <cell r="CE1128">
            <v>0</v>
          </cell>
          <cell r="CF1128">
            <v>0</v>
          </cell>
          <cell r="CG1128">
            <v>0</v>
          </cell>
          <cell r="CH1128">
            <v>0</v>
          </cell>
          <cell r="CI1128">
            <v>0</v>
          </cell>
          <cell r="CJ1128">
            <v>0</v>
          </cell>
          <cell r="CK1128">
            <v>0</v>
          </cell>
          <cell r="CL1128">
            <v>0</v>
          </cell>
          <cell r="CM1128">
            <v>0</v>
          </cell>
          <cell r="CN1128">
            <v>0</v>
          </cell>
          <cell r="CO1128">
            <v>0</v>
          </cell>
          <cell r="CP1128">
            <v>0</v>
          </cell>
          <cell r="CQ1128">
            <v>0</v>
          </cell>
          <cell r="CR1128">
            <v>0</v>
          </cell>
          <cell r="CS1128">
            <v>0</v>
          </cell>
          <cell r="CT1128">
            <v>0</v>
          </cell>
          <cell r="CU1128">
            <v>0</v>
          </cell>
          <cell r="CV1128">
            <v>0</v>
          </cell>
          <cell r="CW1128">
            <v>0</v>
          </cell>
          <cell r="CX1128">
            <v>0</v>
          </cell>
          <cell r="CY1128">
            <v>0</v>
          </cell>
          <cell r="CZ1128">
            <v>0</v>
          </cell>
          <cell r="DA1128">
            <v>0</v>
          </cell>
          <cell r="DB1128">
            <v>0</v>
          </cell>
          <cell r="DC1128">
            <v>0</v>
          </cell>
          <cell r="DD1128">
            <v>0</v>
          </cell>
          <cell r="DE1128">
            <v>0</v>
          </cell>
          <cell r="DF1128">
            <v>0</v>
          </cell>
          <cell r="DG1128">
            <v>0</v>
          </cell>
          <cell r="DH1128">
            <v>0</v>
          </cell>
          <cell r="DI1128">
            <v>0</v>
          </cell>
          <cell r="DJ1128">
            <v>0</v>
          </cell>
          <cell r="DK1128">
            <v>0</v>
          </cell>
          <cell r="DL1128">
            <v>0</v>
          </cell>
          <cell r="DM1128">
            <v>0</v>
          </cell>
          <cell r="DN1128">
            <v>0</v>
          </cell>
          <cell r="DO1128">
            <v>0</v>
          </cell>
          <cell r="DP1128">
            <v>0</v>
          </cell>
          <cell r="DQ1128">
            <v>0</v>
          </cell>
          <cell r="DR1128">
            <v>0</v>
          </cell>
          <cell r="DS1128">
            <v>0</v>
          </cell>
          <cell r="DT1128">
            <v>0</v>
          </cell>
          <cell r="DU1128">
            <v>0</v>
          </cell>
          <cell r="DV1128">
            <v>0</v>
          </cell>
          <cell r="DW1128">
            <v>0</v>
          </cell>
          <cell r="DX1128">
            <v>0</v>
          </cell>
          <cell r="DY1128">
            <v>0</v>
          </cell>
          <cell r="DZ1128">
            <v>0</v>
          </cell>
          <cell r="EA1128">
            <v>0</v>
          </cell>
          <cell r="EB1128">
            <v>0</v>
          </cell>
          <cell r="EC1128">
            <v>0</v>
          </cell>
          <cell r="ED1128">
            <v>0</v>
          </cell>
        </row>
        <row r="1129"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P1129">
            <v>0</v>
          </cell>
          <cell r="AQ1129">
            <v>0</v>
          </cell>
          <cell r="AR1129">
            <v>0</v>
          </cell>
          <cell r="AS1129">
            <v>0</v>
          </cell>
          <cell r="AT1129">
            <v>0</v>
          </cell>
          <cell r="AU1129">
            <v>0</v>
          </cell>
          <cell r="AV1129">
            <v>0</v>
          </cell>
          <cell r="AW1129">
            <v>0</v>
          </cell>
          <cell r="AX1129">
            <v>0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0</v>
          </cell>
          <cell r="BD1129">
            <v>0</v>
          </cell>
          <cell r="BE1129">
            <v>0</v>
          </cell>
          <cell r="BF1129">
            <v>0</v>
          </cell>
          <cell r="BG1129">
            <v>0</v>
          </cell>
          <cell r="BH1129">
            <v>0</v>
          </cell>
          <cell r="BI1129">
            <v>0</v>
          </cell>
          <cell r="BJ1129">
            <v>0</v>
          </cell>
          <cell r="BK1129">
            <v>0</v>
          </cell>
          <cell r="BL1129">
            <v>0</v>
          </cell>
          <cell r="BM1129">
            <v>0</v>
          </cell>
          <cell r="BN1129">
            <v>0</v>
          </cell>
          <cell r="BO1129">
            <v>0</v>
          </cell>
          <cell r="BP1129">
            <v>0</v>
          </cell>
          <cell r="BQ1129">
            <v>0</v>
          </cell>
          <cell r="BR1129">
            <v>0</v>
          </cell>
          <cell r="BS1129">
            <v>0</v>
          </cell>
          <cell r="BT1129">
            <v>0</v>
          </cell>
          <cell r="BU1129">
            <v>0</v>
          </cell>
          <cell r="BV1129">
            <v>0</v>
          </cell>
          <cell r="BW1129">
            <v>0</v>
          </cell>
          <cell r="BX1129">
            <v>0</v>
          </cell>
          <cell r="BY1129">
            <v>0</v>
          </cell>
          <cell r="BZ1129">
            <v>0</v>
          </cell>
          <cell r="CA1129">
            <v>0</v>
          </cell>
          <cell r="CB1129">
            <v>0</v>
          </cell>
          <cell r="CC1129">
            <v>0</v>
          </cell>
          <cell r="CD1129">
            <v>0</v>
          </cell>
          <cell r="CE1129">
            <v>0</v>
          </cell>
          <cell r="CF1129">
            <v>0</v>
          </cell>
          <cell r="CG1129">
            <v>0</v>
          </cell>
          <cell r="CH1129">
            <v>0</v>
          </cell>
          <cell r="CI1129">
            <v>0</v>
          </cell>
          <cell r="CJ1129">
            <v>0</v>
          </cell>
          <cell r="CK1129">
            <v>0</v>
          </cell>
          <cell r="CL1129">
            <v>0</v>
          </cell>
          <cell r="CM1129">
            <v>0</v>
          </cell>
          <cell r="CN1129">
            <v>0</v>
          </cell>
          <cell r="CO1129">
            <v>0</v>
          </cell>
          <cell r="CP1129">
            <v>0</v>
          </cell>
          <cell r="CQ1129">
            <v>0</v>
          </cell>
          <cell r="CR1129">
            <v>0</v>
          </cell>
          <cell r="CS1129">
            <v>0</v>
          </cell>
          <cell r="CT1129">
            <v>0</v>
          </cell>
          <cell r="CU1129">
            <v>0</v>
          </cell>
          <cell r="CV1129">
            <v>0</v>
          </cell>
          <cell r="CW1129">
            <v>0</v>
          </cell>
          <cell r="CX1129">
            <v>0</v>
          </cell>
          <cell r="CY1129">
            <v>0</v>
          </cell>
          <cell r="CZ1129">
            <v>0</v>
          </cell>
          <cell r="DA1129">
            <v>0</v>
          </cell>
          <cell r="DB1129">
            <v>0</v>
          </cell>
          <cell r="DC1129">
            <v>0</v>
          </cell>
          <cell r="DD1129">
            <v>0</v>
          </cell>
          <cell r="DE1129">
            <v>0</v>
          </cell>
          <cell r="DF1129">
            <v>0</v>
          </cell>
          <cell r="DG1129">
            <v>0</v>
          </cell>
          <cell r="DH1129">
            <v>0</v>
          </cell>
          <cell r="DI1129">
            <v>0</v>
          </cell>
          <cell r="DJ1129">
            <v>0</v>
          </cell>
          <cell r="DK1129">
            <v>0</v>
          </cell>
          <cell r="DL1129">
            <v>0</v>
          </cell>
          <cell r="DM1129">
            <v>0</v>
          </cell>
          <cell r="DN1129">
            <v>0</v>
          </cell>
          <cell r="DO1129">
            <v>0</v>
          </cell>
          <cell r="DP1129">
            <v>0</v>
          </cell>
          <cell r="DQ1129">
            <v>0</v>
          </cell>
          <cell r="DR1129">
            <v>0</v>
          </cell>
          <cell r="DS1129">
            <v>0</v>
          </cell>
          <cell r="DT1129">
            <v>0</v>
          </cell>
          <cell r="DU1129">
            <v>0</v>
          </cell>
          <cell r="DV1129">
            <v>0</v>
          </cell>
          <cell r="DW1129">
            <v>0</v>
          </cell>
          <cell r="DX1129">
            <v>0</v>
          </cell>
          <cell r="DY1129">
            <v>0</v>
          </cell>
          <cell r="DZ1129">
            <v>0</v>
          </cell>
          <cell r="EA1129">
            <v>0</v>
          </cell>
          <cell r="EB1129">
            <v>0</v>
          </cell>
          <cell r="EC1129">
            <v>0</v>
          </cell>
          <cell r="ED1129">
            <v>0</v>
          </cell>
        </row>
        <row r="1130">
          <cell r="F1130">
            <v>0.01</v>
          </cell>
          <cell r="G1130">
            <v>0</v>
          </cell>
          <cell r="H1130">
            <v>0</v>
          </cell>
          <cell r="I1130">
            <v>0</v>
          </cell>
          <cell r="J1130">
            <v>0.01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0</v>
          </cell>
          <cell r="AX1130">
            <v>0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0</v>
          </cell>
          <cell r="BD1130">
            <v>0</v>
          </cell>
          <cell r="BE1130">
            <v>0</v>
          </cell>
          <cell r="BF1130">
            <v>0</v>
          </cell>
          <cell r="BG1130">
            <v>0</v>
          </cell>
          <cell r="BH1130">
            <v>0</v>
          </cell>
          <cell r="BI1130">
            <v>0</v>
          </cell>
          <cell r="BJ1130">
            <v>0</v>
          </cell>
          <cell r="BK1130">
            <v>0</v>
          </cell>
          <cell r="BL1130">
            <v>0</v>
          </cell>
          <cell r="BM1130">
            <v>0</v>
          </cell>
          <cell r="BN1130">
            <v>0</v>
          </cell>
          <cell r="BO1130">
            <v>0</v>
          </cell>
          <cell r="BP1130">
            <v>0</v>
          </cell>
          <cell r="BQ1130">
            <v>0</v>
          </cell>
          <cell r="BR1130">
            <v>0</v>
          </cell>
          <cell r="BS1130">
            <v>0</v>
          </cell>
          <cell r="BT1130">
            <v>0</v>
          </cell>
          <cell r="BU1130">
            <v>0</v>
          </cell>
          <cell r="BV1130">
            <v>0</v>
          </cell>
          <cell r="BW1130">
            <v>0</v>
          </cell>
          <cell r="BX1130">
            <v>0</v>
          </cell>
          <cell r="BY1130">
            <v>0</v>
          </cell>
          <cell r="BZ1130">
            <v>0</v>
          </cell>
          <cell r="CA1130">
            <v>0</v>
          </cell>
          <cell r="CB1130">
            <v>0</v>
          </cell>
          <cell r="CC1130">
            <v>0</v>
          </cell>
          <cell r="CD1130">
            <v>0</v>
          </cell>
          <cell r="CE1130">
            <v>0</v>
          </cell>
          <cell r="CF1130">
            <v>0</v>
          </cell>
          <cell r="CG1130">
            <v>0</v>
          </cell>
          <cell r="CH1130">
            <v>0</v>
          </cell>
          <cell r="CI1130">
            <v>0</v>
          </cell>
          <cell r="CJ1130">
            <v>0</v>
          </cell>
          <cell r="CK1130">
            <v>0</v>
          </cell>
          <cell r="CL1130">
            <v>0</v>
          </cell>
          <cell r="CM1130">
            <v>0</v>
          </cell>
          <cell r="CN1130">
            <v>0</v>
          </cell>
          <cell r="CO1130">
            <v>0</v>
          </cell>
          <cell r="CP1130">
            <v>0</v>
          </cell>
          <cell r="CQ1130">
            <v>0</v>
          </cell>
          <cell r="CR1130">
            <v>0</v>
          </cell>
          <cell r="CS1130">
            <v>0</v>
          </cell>
          <cell r="CT1130">
            <v>0</v>
          </cell>
          <cell r="CU1130">
            <v>0</v>
          </cell>
          <cell r="CV1130">
            <v>0</v>
          </cell>
          <cell r="CW1130">
            <v>0</v>
          </cell>
          <cell r="CX1130">
            <v>0</v>
          </cell>
          <cell r="CY1130">
            <v>0</v>
          </cell>
          <cell r="CZ1130">
            <v>0</v>
          </cell>
          <cell r="DA1130">
            <v>0</v>
          </cell>
          <cell r="DB1130">
            <v>0</v>
          </cell>
          <cell r="DC1130">
            <v>0</v>
          </cell>
          <cell r="DD1130">
            <v>0</v>
          </cell>
          <cell r="DE1130">
            <v>0</v>
          </cell>
          <cell r="DF1130">
            <v>0</v>
          </cell>
          <cell r="DG1130">
            <v>0</v>
          </cell>
          <cell r="DH1130">
            <v>0</v>
          </cell>
          <cell r="DI1130">
            <v>0</v>
          </cell>
          <cell r="DJ1130">
            <v>0</v>
          </cell>
          <cell r="DK1130">
            <v>0</v>
          </cell>
          <cell r="DL1130">
            <v>0</v>
          </cell>
          <cell r="DM1130">
            <v>0</v>
          </cell>
          <cell r="DN1130">
            <v>0</v>
          </cell>
          <cell r="DO1130">
            <v>0</v>
          </cell>
          <cell r="DP1130">
            <v>0</v>
          </cell>
          <cell r="DQ1130">
            <v>0</v>
          </cell>
          <cell r="DR1130">
            <v>0</v>
          </cell>
          <cell r="DS1130">
            <v>0</v>
          </cell>
          <cell r="DT1130">
            <v>0</v>
          </cell>
          <cell r="DU1130">
            <v>0</v>
          </cell>
          <cell r="DV1130">
            <v>0</v>
          </cell>
          <cell r="DW1130">
            <v>0</v>
          </cell>
          <cell r="DX1130">
            <v>0</v>
          </cell>
          <cell r="DY1130">
            <v>0</v>
          </cell>
          <cell r="DZ1130">
            <v>0</v>
          </cell>
          <cell r="EA1130">
            <v>0</v>
          </cell>
          <cell r="EB1130">
            <v>0</v>
          </cell>
          <cell r="EC1130">
            <v>0</v>
          </cell>
          <cell r="ED1130">
            <v>0</v>
          </cell>
        </row>
        <row r="1131">
          <cell r="F1131">
            <v>0.01</v>
          </cell>
          <cell r="G1131">
            <v>0</v>
          </cell>
          <cell r="H1131">
            <v>0</v>
          </cell>
          <cell r="I1131">
            <v>0</v>
          </cell>
          <cell r="J1131">
            <v>0.01</v>
          </cell>
          <cell r="K1131">
            <v>0.01</v>
          </cell>
          <cell r="L1131">
            <v>0</v>
          </cell>
          <cell r="M1131">
            <v>0</v>
          </cell>
          <cell r="N1131">
            <v>0.01</v>
          </cell>
          <cell r="O1131">
            <v>0.01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0.01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O1131">
            <v>0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T1131">
            <v>0</v>
          </cell>
          <cell r="AU1131">
            <v>0</v>
          </cell>
          <cell r="AV1131">
            <v>0</v>
          </cell>
          <cell r="AW1131">
            <v>0</v>
          </cell>
          <cell r="AX1131">
            <v>0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0</v>
          </cell>
          <cell r="BD1131">
            <v>0</v>
          </cell>
          <cell r="BE1131">
            <v>0</v>
          </cell>
          <cell r="BF1131">
            <v>0</v>
          </cell>
          <cell r="BG1131">
            <v>0</v>
          </cell>
          <cell r="BH1131">
            <v>0</v>
          </cell>
          <cell r="BI1131">
            <v>0</v>
          </cell>
          <cell r="BJ1131">
            <v>0</v>
          </cell>
          <cell r="BK1131">
            <v>0</v>
          </cell>
          <cell r="BL1131">
            <v>0</v>
          </cell>
          <cell r="BM1131">
            <v>0</v>
          </cell>
          <cell r="BN1131">
            <v>0</v>
          </cell>
          <cell r="BO1131">
            <v>0</v>
          </cell>
          <cell r="BP1131">
            <v>0</v>
          </cell>
          <cell r="BQ1131">
            <v>0</v>
          </cell>
          <cell r="BR1131">
            <v>0</v>
          </cell>
          <cell r="BS1131">
            <v>0</v>
          </cell>
          <cell r="BT1131">
            <v>0</v>
          </cell>
          <cell r="BU1131">
            <v>0</v>
          </cell>
          <cell r="BV1131">
            <v>0</v>
          </cell>
          <cell r="BW1131">
            <v>0</v>
          </cell>
          <cell r="BX1131">
            <v>0</v>
          </cell>
          <cell r="BY1131">
            <v>0</v>
          </cell>
          <cell r="BZ1131">
            <v>0</v>
          </cell>
          <cell r="CA1131">
            <v>0</v>
          </cell>
          <cell r="CB1131">
            <v>0</v>
          </cell>
          <cell r="CC1131">
            <v>0</v>
          </cell>
          <cell r="CD1131">
            <v>0</v>
          </cell>
          <cell r="CE1131">
            <v>0</v>
          </cell>
          <cell r="CF1131">
            <v>0</v>
          </cell>
          <cell r="CG1131">
            <v>0</v>
          </cell>
          <cell r="CH1131">
            <v>0</v>
          </cell>
          <cell r="CI1131">
            <v>0</v>
          </cell>
          <cell r="CJ1131">
            <v>0</v>
          </cell>
          <cell r="CK1131">
            <v>0</v>
          </cell>
          <cell r="CL1131">
            <v>0</v>
          </cell>
          <cell r="CM1131">
            <v>0</v>
          </cell>
          <cell r="CN1131">
            <v>0</v>
          </cell>
          <cell r="CO1131">
            <v>0</v>
          </cell>
          <cell r="CP1131">
            <v>0</v>
          </cell>
          <cell r="CQ1131">
            <v>0</v>
          </cell>
          <cell r="CR1131">
            <v>0</v>
          </cell>
          <cell r="CS1131">
            <v>0</v>
          </cell>
          <cell r="CT1131">
            <v>0</v>
          </cell>
          <cell r="CU1131">
            <v>0</v>
          </cell>
          <cell r="CV1131">
            <v>0</v>
          </cell>
          <cell r="CW1131">
            <v>0</v>
          </cell>
          <cell r="CX1131">
            <v>0</v>
          </cell>
          <cell r="CY1131">
            <v>0</v>
          </cell>
          <cell r="CZ1131">
            <v>0</v>
          </cell>
          <cell r="DA1131">
            <v>0</v>
          </cell>
          <cell r="DB1131">
            <v>0</v>
          </cell>
          <cell r="DC1131">
            <v>0</v>
          </cell>
          <cell r="DD1131">
            <v>0</v>
          </cell>
          <cell r="DE1131">
            <v>0</v>
          </cell>
          <cell r="DF1131">
            <v>0</v>
          </cell>
          <cell r="DG1131">
            <v>0</v>
          </cell>
          <cell r="DH1131">
            <v>0</v>
          </cell>
          <cell r="DI1131">
            <v>0</v>
          </cell>
          <cell r="DJ1131">
            <v>0</v>
          </cell>
          <cell r="DK1131">
            <v>0</v>
          </cell>
          <cell r="DL1131">
            <v>0</v>
          </cell>
          <cell r="DM1131">
            <v>0</v>
          </cell>
          <cell r="DN1131">
            <v>0</v>
          </cell>
          <cell r="DO1131">
            <v>0</v>
          </cell>
          <cell r="DP1131">
            <v>0</v>
          </cell>
          <cell r="DQ1131">
            <v>0</v>
          </cell>
          <cell r="DR1131">
            <v>0</v>
          </cell>
          <cell r="DS1131">
            <v>0</v>
          </cell>
          <cell r="DT1131">
            <v>0</v>
          </cell>
          <cell r="DU1131">
            <v>0</v>
          </cell>
          <cell r="DV1131">
            <v>0</v>
          </cell>
          <cell r="DW1131">
            <v>0</v>
          </cell>
          <cell r="DX1131">
            <v>0</v>
          </cell>
          <cell r="DY1131">
            <v>0</v>
          </cell>
          <cell r="DZ1131">
            <v>0</v>
          </cell>
          <cell r="EA1131">
            <v>0</v>
          </cell>
          <cell r="EB1131">
            <v>0</v>
          </cell>
          <cell r="EC1131">
            <v>0</v>
          </cell>
          <cell r="ED1131">
            <v>0</v>
          </cell>
        </row>
        <row r="1132">
          <cell r="F1132">
            <v>0</v>
          </cell>
          <cell r="G1132">
            <v>0.01</v>
          </cell>
          <cell r="H1132">
            <v>0.01</v>
          </cell>
          <cell r="I1132">
            <v>0.01</v>
          </cell>
          <cell r="J1132">
            <v>0.01</v>
          </cell>
          <cell r="K1132">
            <v>0.02</v>
          </cell>
          <cell r="L1132">
            <v>0.02</v>
          </cell>
          <cell r="M1132">
            <v>0.01</v>
          </cell>
          <cell r="N1132">
            <v>0.02</v>
          </cell>
          <cell r="O1132">
            <v>0.01</v>
          </cell>
          <cell r="P1132">
            <v>0.01</v>
          </cell>
          <cell r="Q1132">
            <v>0</v>
          </cell>
          <cell r="R1132">
            <v>0.01</v>
          </cell>
          <cell r="S1132">
            <v>0.01</v>
          </cell>
          <cell r="T1132">
            <v>0.01</v>
          </cell>
          <cell r="U1132">
            <v>0.02</v>
          </cell>
          <cell r="V1132">
            <v>0.01</v>
          </cell>
          <cell r="W1132">
            <v>0.01</v>
          </cell>
          <cell r="X1132">
            <v>0.02</v>
          </cell>
          <cell r="Y1132">
            <v>0.01</v>
          </cell>
          <cell r="Z1132">
            <v>0.02</v>
          </cell>
          <cell r="AA1132">
            <v>0.02</v>
          </cell>
          <cell r="AB1132">
            <v>0.01</v>
          </cell>
          <cell r="AC1132">
            <v>0</v>
          </cell>
          <cell r="AD1132">
            <v>0.01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  <cell r="AI1132">
            <v>0</v>
          </cell>
          <cell r="AJ1132">
            <v>0</v>
          </cell>
          <cell r="AK1132">
            <v>0</v>
          </cell>
          <cell r="AL1132">
            <v>0</v>
          </cell>
          <cell r="AM1132">
            <v>0</v>
          </cell>
          <cell r="AN1132">
            <v>0</v>
          </cell>
          <cell r="AO1132">
            <v>0</v>
          </cell>
          <cell r="AP1132">
            <v>0</v>
          </cell>
          <cell r="AQ1132">
            <v>0</v>
          </cell>
          <cell r="AR1132">
            <v>0</v>
          </cell>
          <cell r="AS1132">
            <v>0</v>
          </cell>
          <cell r="AT1132">
            <v>0</v>
          </cell>
          <cell r="AU1132">
            <v>0</v>
          </cell>
          <cell r="AV1132">
            <v>0</v>
          </cell>
          <cell r="AW1132">
            <v>0</v>
          </cell>
          <cell r="AX1132">
            <v>0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0</v>
          </cell>
          <cell r="BD1132">
            <v>0</v>
          </cell>
          <cell r="BE1132">
            <v>0</v>
          </cell>
          <cell r="BF1132">
            <v>0</v>
          </cell>
          <cell r="BG1132">
            <v>0</v>
          </cell>
          <cell r="BH1132">
            <v>0</v>
          </cell>
          <cell r="BI1132">
            <v>0</v>
          </cell>
          <cell r="BJ1132">
            <v>0</v>
          </cell>
          <cell r="BK1132">
            <v>0</v>
          </cell>
          <cell r="BL1132">
            <v>0</v>
          </cell>
          <cell r="BM1132">
            <v>0</v>
          </cell>
          <cell r="BN1132">
            <v>0</v>
          </cell>
          <cell r="BO1132">
            <v>0</v>
          </cell>
          <cell r="BP1132">
            <v>0</v>
          </cell>
          <cell r="BQ1132">
            <v>0</v>
          </cell>
          <cell r="BR1132">
            <v>0</v>
          </cell>
          <cell r="BS1132">
            <v>0</v>
          </cell>
          <cell r="BT1132">
            <v>0</v>
          </cell>
          <cell r="BU1132">
            <v>0</v>
          </cell>
          <cell r="BV1132">
            <v>0</v>
          </cell>
          <cell r="BW1132">
            <v>0</v>
          </cell>
          <cell r="BX1132">
            <v>0</v>
          </cell>
          <cell r="BY1132">
            <v>0</v>
          </cell>
          <cell r="BZ1132">
            <v>0</v>
          </cell>
          <cell r="CA1132">
            <v>0</v>
          </cell>
          <cell r="CB1132">
            <v>0</v>
          </cell>
          <cell r="CC1132">
            <v>0</v>
          </cell>
          <cell r="CD1132">
            <v>0</v>
          </cell>
          <cell r="CE1132">
            <v>0</v>
          </cell>
          <cell r="CF1132">
            <v>0</v>
          </cell>
          <cell r="CG1132">
            <v>0</v>
          </cell>
          <cell r="CH1132">
            <v>0</v>
          </cell>
          <cell r="CI1132">
            <v>0</v>
          </cell>
          <cell r="CJ1132">
            <v>0</v>
          </cell>
          <cell r="CK1132">
            <v>0</v>
          </cell>
          <cell r="CL1132">
            <v>0</v>
          </cell>
          <cell r="CM1132">
            <v>0</v>
          </cell>
          <cell r="CN1132">
            <v>0</v>
          </cell>
          <cell r="CO1132">
            <v>0</v>
          </cell>
          <cell r="CP1132">
            <v>0</v>
          </cell>
          <cell r="CQ1132">
            <v>0</v>
          </cell>
          <cell r="CR1132">
            <v>0</v>
          </cell>
          <cell r="CS1132">
            <v>0</v>
          </cell>
          <cell r="CT1132">
            <v>0</v>
          </cell>
          <cell r="CU1132">
            <v>0</v>
          </cell>
          <cell r="CV1132">
            <v>0</v>
          </cell>
          <cell r="CW1132">
            <v>0</v>
          </cell>
          <cell r="CX1132">
            <v>0</v>
          </cell>
          <cell r="CY1132">
            <v>0</v>
          </cell>
          <cell r="CZ1132">
            <v>0</v>
          </cell>
          <cell r="DA1132">
            <v>0</v>
          </cell>
          <cell r="DB1132">
            <v>0</v>
          </cell>
          <cell r="DC1132">
            <v>0</v>
          </cell>
          <cell r="DD1132">
            <v>0</v>
          </cell>
          <cell r="DE1132">
            <v>0</v>
          </cell>
          <cell r="DF1132">
            <v>0</v>
          </cell>
          <cell r="DG1132">
            <v>0</v>
          </cell>
          <cell r="DH1132">
            <v>0</v>
          </cell>
          <cell r="DI1132">
            <v>0</v>
          </cell>
          <cell r="DJ1132">
            <v>0</v>
          </cell>
          <cell r="DK1132">
            <v>0</v>
          </cell>
          <cell r="DL1132">
            <v>0</v>
          </cell>
          <cell r="DM1132">
            <v>0</v>
          </cell>
          <cell r="DN1132">
            <v>0</v>
          </cell>
          <cell r="DO1132">
            <v>0</v>
          </cell>
          <cell r="DP1132">
            <v>0</v>
          </cell>
          <cell r="DQ1132">
            <v>0</v>
          </cell>
          <cell r="DR1132">
            <v>0</v>
          </cell>
          <cell r="DS1132">
            <v>0</v>
          </cell>
          <cell r="DT1132">
            <v>0</v>
          </cell>
          <cell r="DU1132">
            <v>0</v>
          </cell>
          <cell r="DV1132">
            <v>0</v>
          </cell>
          <cell r="DW1132">
            <v>0</v>
          </cell>
          <cell r="DX1132">
            <v>0</v>
          </cell>
          <cell r="DY1132">
            <v>0</v>
          </cell>
          <cell r="DZ1132">
            <v>0</v>
          </cell>
          <cell r="EA1132">
            <v>0</v>
          </cell>
          <cell r="EB1132">
            <v>0</v>
          </cell>
          <cell r="EC1132">
            <v>0</v>
          </cell>
          <cell r="ED1132">
            <v>0</v>
          </cell>
        </row>
        <row r="1133"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K1133">
            <v>0</v>
          </cell>
          <cell r="AL1133">
            <v>0</v>
          </cell>
          <cell r="AM1133">
            <v>0</v>
          </cell>
          <cell r="AN1133">
            <v>0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0</v>
          </cell>
          <cell r="AX1133">
            <v>0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0</v>
          </cell>
          <cell r="BD1133">
            <v>0</v>
          </cell>
          <cell r="BE1133">
            <v>0</v>
          </cell>
          <cell r="BF1133">
            <v>0</v>
          </cell>
          <cell r="BG1133">
            <v>0</v>
          </cell>
          <cell r="BH1133">
            <v>0</v>
          </cell>
          <cell r="BI1133">
            <v>0</v>
          </cell>
          <cell r="BJ1133">
            <v>0</v>
          </cell>
          <cell r="BK1133">
            <v>0</v>
          </cell>
          <cell r="BL1133">
            <v>0</v>
          </cell>
          <cell r="BM1133">
            <v>0</v>
          </cell>
          <cell r="BN1133">
            <v>0</v>
          </cell>
          <cell r="BO1133">
            <v>0</v>
          </cell>
          <cell r="BP1133">
            <v>0</v>
          </cell>
          <cell r="BQ1133">
            <v>0</v>
          </cell>
          <cell r="BR1133">
            <v>0</v>
          </cell>
          <cell r="BS1133">
            <v>0</v>
          </cell>
          <cell r="BT1133">
            <v>0</v>
          </cell>
          <cell r="BU1133">
            <v>0</v>
          </cell>
          <cell r="BV1133">
            <v>0</v>
          </cell>
          <cell r="BW1133">
            <v>0</v>
          </cell>
          <cell r="BX1133">
            <v>0</v>
          </cell>
          <cell r="BY1133">
            <v>0</v>
          </cell>
          <cell r="BZ1133">
            <v>0</v>
          </cell>
          <cell r="CA1133">
            <v>0</v>
          </cell>
          <cell r="CB1133">
            <v>0</v>
          </cell>
          <cell r="CC1133">
            <v>0</v>
          </cell>
          <cell r="CD1133">
            <v>0</v>
          </cell>
          <cell r="CE1133">
            <v>0</v>
          </cell>
          <cell r="CF1133">
            <v>0</v>
          </cell>
          <cell r="CG1133">
            <v>0</v>
          </cell>
          <cell r="CH1133">
            <v>0</v>
          </cell>
          <cell r="CI1133">
            <v>0</v>
          </cell>
          <cell r="CJ1133">
            <v>0</v>
          </cell>
          <cell r="CK1133">
            <v>0</v>
          </cell>
          <cell r="CL1133">
            <v>0</v>
          </cell>
          <cell r="CM1133">
            <v>0</v>
          </cell>
          <cell r="CN1133">
            <v>0</v>
          </cell>
          <cell r="CO1133">
            <v>0</v>
          </cell>
          <cell r="CP1133">
            <v>0</v>
          </cell>
          <cell r="CQ1133">
            <v>0</v>
          </cell>
          <cell r="CR1133">
            <v>0</v>
          </cell>
          <cell r="CS1133">
            <v>0</v>
          </cell>
          <cell r="CT1133">
            <v>0</v>
          </cell>
          <cell r="CU1133">
            <v>0</v>
          </cell>
          <cell r="CV1133">
            <v>0</v>
          </cell>
          <cell r="CW1133">
            <v>0</v>
          </cell>
          <cell r="CX1133">
            <v>0</v>
          </cell>
          <cell r="CY1133">
            <v>0</v>
          </cell>
          <cell r="CZ1133">
            <v>0</v>
          </cell>
          <cell r="DA1133">
            <v>0</v>
          </cell>
          <cell r="DB1133">
            <v>0</v>
          </cell>
          <cell r="DC1133">
            <v>0</v>
          </cell>
          <cell r="DD1133">
            <v>0</v>
          </cell>
          <cell r="DE1133">
            <v>0</v>
          </cell>
          <cell r="DF1133">
            <v>0</v>
          </cell>
          <cell r="DG1133">
            <v>0</v>
          </cell>
          <cell r="DH1133">
            <v>0</v>
          </cell>
          <cell r="DI1133">
            <v>0</v>
          </cell>
          <cell r="DJ1133">
            <v>0</v>
          </cell>
          <cell r="DK1133">
            <v>0</v>
          </cell>
          <cell r="DL1133">
            <v>0</v>
          </cell>
          <cell r="DM1133">
            <v>0</v>
          </cell>
          <cell r="DN1133">
            <v>0</v>
          </cell>
          <cell r="DO1133">
            <v>0</v>
          </cell>
          <cell r="DP1133">
            <v>0</v>
          </cell>
          <cell r="DQ1133">
            <v>0</v>
          </cell>
          <cell r="DR1133">
            <v>0</v>
          </cell>
          <cell r="DS1133">
            <v>0</v>
          </cell>
          <cell r="DT1133">
            <v>0</v>
          </cell>
          <cell r="DU1133">
            <v>0</v>
          </cell>
          <cell r="DV1133">
            <v>0</v>
          </cell>
          <cell r="DW1133">
            <v>0</v>
          </cell>
          <cell r="DX1133">
            <v>0</v>
          </cell>
          <cell r="DY1133">
            <v>0</v>
          </cell>
          <cell r="DZ1133">
            <v>0</v>
          </cell>
          <cell r="EA1133">
            <v>0</v>
          </cell>
          <cell r="EB1133">
            <v>0</v>
          </cell>
          <cell r="EC1133">
            <v>0</v>
          </cell>
          <cell r="ED1133">
            <v>0</v>
          </cell>
        </row>
        <row r="1134"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O1134">
            <v>0</v>
          </cell>
          <cell r="AP1134">
            <v>0</v>
          </cell>
          <cell r="AQ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0</v>
          </cell>
          <cell r="AW1134">
            <v>0</v>
          </cell>
          <cell r="AX1134">
            <v>0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0</v>
          </cell>
          <cell r="BD1134">
            <v>0</v>
          </cell>
          <cell r="BE1134">
            <v>0</v>
          </cell>
          <cell r="BF1134">
            <v>0</v>
          </cell>
          <cell r="BG1134">
            <v>0</v>
          </cell>
          <cell r="BH1134">
            <v>0</v>
          </cell>
          <cell r="BI1134">
            <v>0</v>
          </cell>
          <cell r="BJ1134">
            <v>0</v>
          </cell>
          <cell r="BK1134">
            <v>0</v>
          </cell>
          <cell r="BL1134">
            <v>0</v>
          </cell>
          <cell r="BM1134">
            <v>0</v>
          </cell>
          <cell r="BN1134">
            <v>0</v>
          </cell>
          <cell r="BO1134">
            <v>0</v>
          </cell>
          <cell r="BP1134">
            <v>0</v>
          </cell>
          <cell r="BQ1134">
            <v>0</v>
          </cell>
          <cell r="BR1134">
            <v>0</v>
          </cell>
          <cell r="BS1134">
            <v>0</v>
          </cell>
          <cell r="BT1134">
            <v>0</v>
          </cell>
          <cell r="BU1134">
            <v>0</v>
          </cell>
          <cell r="BV1134">
            <v>0</v>
          </cell>
          <cell r="BW1134">
            <v>0</v>
          </cell>
          <cell r="BX1134">
            <v>0</v>
          </cell>
          <cell r="BY1134">
            <v>0</v>
          </cell>
          <cell r="BZ1134">
            <v>0</v>
          </cell>
          <cell r="CA1134">
            <v>0</v>
          </cell>
          <cell r="CB1134">
            <v>0</v>
          </cell>
          <cell r="CC1134">
            <v>0</v>
          </cell>
          <cell r="CD1134">
            <v>0</v>
          </cell>
          <cell r="CE1134">
            <v>0</v>
          </cell>
          <cell r="CF1134">
            <v>0</v>
          </cell>
          <cell r="CG1134">
            <v>0</v>
          </cell>
          <cell r="CH1134">
            <v>0</v>
          </cell>
          <cell r="CI1134">
            <v>0</v>
          </cell>
          <cell r="CJ1134">
            <v>0</v>
          </cell>
          <cell r="CK1134">
            <v>0</v>
          </cell>
          <cell r="CL1134">
            <v>0</v>
          </cell>
          <cell r="CM1134">
            <v>0</v>
          </cell>
          <cell r="CN1134">
            <v>0</v>
          </cell>
          <cell r="CO1134">
            <v>0</v>
          </cell>
          <cell r="CP1134">
            <v>0</v>
          </cell>
          <cell r="CQ1134">
            <v>0</v>
          </cell>
          <cell r="CR1134">
            <v>0</v>
          </cell>
          <cell r="CS1134">
            <v>0</v>
          </cell>
          <cell r="CT1134">
            <v>0</v>
          </cell>
          <cell r="CU1134">
            <v>0</v>
          </cell>
          <cell r="CV1134">
            <v>0</v>
          </cell>
          <cell r="CW1134">
            <v>0</v>
          </cell>
          <cell r="CX1134">
            <v>0</v>
          </cell>
          <cell r="CY1134">
            <v>0</v>
          </cell>
          <cell r="CZ1134">
            <v>0</v>
          </cell>
          <cell r="DA1134">
            <v>0</v>
          </cell>
          <cell r="DB1134">
            <v>0</v>
          </cell>
          <cell r="DC1134">
            <v>0</v>
          </cell>
          <cell r="DD1134">
            <v>0</v>
          </cell>
          <cell r="DE1134">
            <v>0</v>
          </cell>
          <cell r="DF1134">
            <v>0</v>
          </cell>
          <cell r="DG1134">
            <v>0</v>
          </cell>
          <cell r="DH1134">
            <v>0</v>
          </cell>
          <cell r="DI1134">
            <v>0</v>
          </cell>
          <cell r="DJ1134">
            <v>0</v>
          </cell>
          <cell r="DK1134">
            <v>0</v>
          </cell>
          <cell r="DL1134">
            <v>0</v>
          </cell>
          <cell r="DM1134">
            <v>0</v>
          </cell>
          <cell r="DN1134">
            <v>0</v>
          </cell>
          <cell r="DO1134">
            <v>0</v>
          </cell>
          <cell r="DP1134">
            <v>0</v>
          </cell>
          <cell r="DQ1134">
            <v>0</v>
          </cell>
          <cell r="DR1134">
            <v>0</v>
          </cell>
          <cell r="DS1134">
            <v>0</v>
          </cell>
          <cell r="DT1134">
            <v>0</v>
          </cell>
          <cell r="DU1134">
            <v>0</v>
          </cell>
          <cell r="DV1134">
            <v>0</v>
          </cell>
          <cell r="DW1134">
            <v>0</v>
          </cell>
          <cell r="DX1134">
            <v>0</v>
          </cell>
          <cell r="DY1134">
            <v>0</v>
          </cell>
          <cell r="DZ1134">
            <v>0</v>
          </cell>
          <cell r="EA1134">
            <v>0</v>
          </cell>
          <cell r="EB1134">
            <v>0</v>
          </cell>
          <cell r="EC1134">
            <v>0</v>
          </cell>
          <cell r="ED1134">
            <v>0</v>
          </cell>
        </row>
        <row r="1135"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0.01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O1135">
            <v>0</v>
          </cell>
          <cell r="AP1135">
            <v>0</v>
          </cell>
          <cell r="AQ1135">
            <v>0</v>
          </cell>
          <cell r="AR1135">
            <v>0</v>
          </cell>
          <cell r="AS1135">
            <v>0</v>
          </cell>
          <cell r="AT1135">
            <v>0</v>
          </cell>
          <cell r="AU1135">
            <v>0</v>
          </cell>
          <cell r="AV1135">
            <v>0</v>
          </cell>
          <cell r="AW1135">
            <v>0</v>
          </cell>
          <cell r="AX1135">
            <v>0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0</v>
          </cell>
          <cell r="BD1135">
            <v>0</v>
          </cell>
          <cell r="BE1135">
            <v>0</v>
          </cell>
          <cell r="BF1135">
            <v>0</v>
          </cell>
          <cell r="BG1135">
            <v>0</v>
          </cell>
          <cell r="BH1135">
            <v>0</v>
          </cell>
          <cell r="BI1135">
            <v>0</v>
          </cell>
          <cell r="BJ1135">
            <v>0</v>
          </cell>
          <cell r="BK1135">
            <v>0</v>
          </cell>
          <cell r="BL1135">
            <v>0</v>
          </cell>
          <cell r="BM1135">
            <v>0</v>
          </cell>
          <cell r="BN1135">
            <v>0</v>
          </cell>
          <cell r="BO1135">
            <v>0</v>
          </cell>
          <cell r="BP1135">
            <v>0</v>
          </cell>
          <cell r="BQ1135">
            <v>0</v>
          </cell>
          <cell r="BR1135">
            <v>0</v>
          </cell>
          <cell r="BS1135">
            <v>0</v>
          </cell>
          <cell r="BT1135">
            <v>0</v>
          </cell>
          <cell r="BU1135">
            <v>0</v>
          </cell>
          <cell r="BV1135">
            <v>0</v>
          </cell>
          <cell r="BW1135">
            <v>0</v>
          </cell>
          <cell r="BX1135">
            <v>0</v>
          </cell>
          <cell r="BY1135">
            <v>0</v>
          </cell>
          <cell r="BZ1135">
            <v>0</v>
          </cell>
          <cell r="CA1135">
            <v>0</v>
          </cell>
          <cell r="CB1135">
            <v>0</v>
          </cell>
          <cell r="CC1135">
            <v>0</v>
          </cell>
          <cell r="CD1135">
            <v>0</v>
          </cell>
          <cell r="CE1135">
            <v>0</v>
          </cell>
          <cell r="CF1135">
            <v>0</v>
          </cell>
          <cell r="CG1135">
            <v>0</v>
          </cell>
          <cell r="CH1135">
            <v>0</v>
          </cell>
          <cell r="CI1135">
            <v>0</v>
          </cell>
          <cell r="CJ1135">
            <v>0</v>
          </cell>
          <cell r="CK1135">
            <v>0</v>
          </cell>
          <cell r="CL1135">
            <v>0</v>
          </cell>
          <cell r="CM1135">
            <v>0</v>
          </cell>
          <cell r="CN1135">
            <v>0</v>
          </cell>
          <cell r="CO1135">
            <v>0</v>
          </cell>
          <cell r="CP1135">
            <v>0</v>
          </cell>
          <cell r="CQ1135">
            <v>0</v>
          </cell>
          <cell r="CR1135">
            <v>0</v>
          </cell>
          <cell r="CS1135">
            <v>0</v>
          </cell>
          <cell r="CT1135">
            <v>0</v>
          </cell>
          <cell r="CU1135">
            <v>0</v>
          </cell>
          <cell r="CV1135">
            <v>0</v>
          </cell>
          <cell r="CW1135">
            <v>0</v>
          </cell>
          <cell r="CX1135">
            <v>0</v>
          </cell>
          <cell r="CY1135">
            <v>0</v>
          </cell>
          <cell r="CZ1135">
            <v>0</v>
          </cell>
          <cell r="DA1135">
            <v>0</v>
          </cell>
          <cell r="DB1135">
            <v>0</v>
          </cell>
          <cell r="DC1135">
            <v>0</v>
          </cell>
          <cell r="DD1135">
            <v>0</v>
          </cell>
          <cell r="DE1135">
            <v>0</v>
          </cell>
          <cell r="DF1135">
            <v>0</v>
          </cell>
          <cell r="DG1135">
            <v>0</v>
          </cell>
          <cell r="DH1135">
            <v>0</v>
          </cell>
          <cell r="DI1135">
            <v>0</v>
          </cell>
          <cell r="DJ1135">
            <v>0</v>
          </cell>
          <cell r="DK1135">
            <v>0</v>
          </cell>
          <cell r="DL1135">
            <v>0</v>
          </cell>
          <cell r="DM1135">
            <v>0</v>
          </cell>
          <cell r="DN1135">
            <v>0</v>
          </cell>
          <cell r="DO1135">
            <v>0</v>
          </cell>
          <cell r="DP1135">
            <v>0</v>
          </cell>
          <cell r="DQ1135">
            <v>0</v>
          </cell>
          <cell r="DR1135">
            <v>0</v>
          </cell>
          <cell r="DS1135">
            <v>0</v>
          </cell>
          <cell r="DT1135">
            <v>0</v>
          </cell>
          <cell r="DU1135">
            <v>0</v>
          </cell>
          <cell r="DV1135">
            <v>0</v>
          </cell>
          <cell r="DW1135">
            <v>0</v>
          </cell>
          <cell r="DX1135">
            <v>0</v>
          </cell>
          <cell r="DY1135">
            <v>0</v>
          </cell>
          <cell r="DZ1135">
            <v>0</v>
          </cell>
          <cell r="EA1135">
            <v>0</v>
          </cell>
          <cell r="EB1135">
            <v>0</v>
          </cell>
          <cell r="EC1135">
            <v>0</v>
          </cell>
          <cell r="ED1135">
            <v>0</v>
          </cell>
        </row>
        <row r="1137">
          <cell r="F1137">
            <v>0</v>
          </cell>
          <cell r="G1137">
            <v>0</v>
          </cell>
          <cell r="H1137">
            <v>0.01</v>
          </cell>
          <cell r="I1137">
            <v>0</v>
          </cell>
          <cell r="J1137">
            <v>0.01</v>
          </cell>
          <cell r="K1137">
            <v>0.01</v>
          </cell>
          <cell r="L1137">
            <v>0.01</v>
          </cell>
          <cell r="M1137">
            <v>0</v>
          </cell>
          <cell r="N1137">
            <v>0.01</v>
          </cell>
          <cell r="O1137">
            <v>0.01</v>
          </cell>
          <cell r="P1137">
            <v>0.01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0.01</v>
          </cell>
          <cell r="V1137">
            <v>0</v>
          </cell>
          <cell r="W1137">
            <v>0</v>
          </cell>
          <cell r="X1137">
            <v>0.01</v>
          </cell>
          <cell r="Y1137">
            <v>0</v>
          </cell>
          <cell r="Z1137">
            <v>0.01</v>
          </cell>
          <cell r="AA1137">
            <v>0.01</v>
          </cell>
          <cell r="AB1137">
            <v>0</v>
          </cell>
          <cell r="AC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O1137">
            <v>0</v>
          </cell>
          <cell r="AP1137">
            <v>0</v>
          </cell>
          <cell r="AQ1137">
            <v>0</v>
          </cell>
          <cell r="AR1137">
            <v>0</v>
          </cell>
          <cell r="AS1137">
            <v>0</v>
          </cell>
          <cell r="AT1137">
            <v>0</v>
          </cell>
          <cell r="AU1137">
            <v>0</v>
          </cell>
          <cell r="AV1137">
            <v>0</v>
          </cell>
          <cell r="AW1137">
            <v>0</v>
          </cell>
          <cell r="AX1137">
            <v>0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0</v>
          </cell>
          <cell r="BD1137">
            <v>0</v>
          </cell>
          <cell r="BE1137">
            <v>0</v>
          </cell>
          <cell r="BF1137">
            <v>0</v>
          </cell>
          <cell r="BG1137">
            <v>0</v>
          </cell>
          <cell r="BH1137">
            <v>0</v>
          </cell>
          <cell r="BI1137">
            <v>0</v>
          </cell>
          <cell r="BJ1137">
            <v>0</v>
          </cell>
          <cell r="BK1137">
            <v>0</v>
          </cell>
          <cell r="BL1137">
            <v>0</v>
          </cell>
          <cell r="BM1137">
            <v>0</v>
          </cell>
          <cell r="BN1137">
            <v>0</v>
          </cell>
          <cell r="BO1137">
            <v>0</v>
          </cell>
          <cell r="BP1137">
            <v>0</v>
          </cell>
          <cell r="BQ1137">
            <v>0</v>
          </cell>
          <cell r="BR1137">
            <v>0</v>
          </cell>
          <cell r="BS1137">
            <v>0</v>
          </cell>
          <cell r="BT1137">
            <v>0</v>
          </cell>
          <cell r="BU1137">
            <v>0</v>
          </cell>
          <cell r="BV1137">
            <v>0</v>
          </cell>
          <cell r="BW1137">
            <v>0</v>
          </cell>
          <cell r="BX1137">
            <v>0</v>
          </cell>
          <cell r="BY1137">
            <v>0</v>
          </cell>
          <cell r="BZ1137">
            <v>0</v>
          </cell>
          <cell r="CA1137">
            <v>0</v>
          </cell>
          <cell r="CB1137">
            <v>0</v>
          </cell>
          <cell r="CC1137">
            <v>0</v>
          </cell>
          <cell r="CD1137">
            <v>0</v>
          </cell>
          <cell r="CE1137">
            <v>0</v>
          </cell>
          <cell r="CF1137">
            <v>0</v>
          </cell>
          <cell r="CG1137">
            <v>0</v>
          </cell>
          <cell r="CH1137">
            <v>0</v>
          </cell>
          <cell r="CI1137">
            <v>0</v>
          </cell>
          <cell r="CJ1137">
            <v>0</v>
          </cell>
          <cell r="CK1137">
            <v>0</v>
          </cell>
          <cell r="CL1137">
            <v>0</v>
          </cell>
          <cell r="CM1137">
            <v>0</v>
          </cell>
          <cell r="CN1137">
            <v>0</v>
          </cell>
          <cell r="CO1137">
            <v>0</v>
          </cell>
          <cell r="CP1137">
            <v>0</v>
          </cell>
          <cell r="CQ1137">
            <v>0</v>
          </cell>
          <cell r="CR1137">
            <v>0</v>
          </cell>
          <cell r="CS1137">
            <v>0</v>
          </cell>
          <cell r="CT1137">
            <v>0</v>
          </cell>
          <cell r="CU1137">
            <v>0</v>
          </cell>
          <cell r="CV1137">
            <v>0</v>
          </cell>
          <cell r="CW1137">
            <v>0</v>
          </cell>
          <cell r="CX1137">
            <v>0</v>
          </cell>
          <cell r="CY1137">
            <v>0</v>
          </cell>
          <cell r="CZ1137">
            <v>0</v>
          </cell>
          <cell r="DA1137">
            <v>0</v>
          </cell>
          <cell r="DB1137">
            <v>0</v>
          </cell>
          <cell r="DC1137">
            <v>0</v>
          </cell>
          <cell r="DD1137">
            <v>0</v>
          </cell>
          <cell r="DE1137">
            <v>0</v>
          </cell>
          <cell r="DF1137">
            <v>0</v>
          </cell>
          <cell r="DG1137">
            <v>0</v>
          </cell>
          <cell r="DH1137">
            <v>0</v>
          </cell>
          <cell r="DI1137">
            <v>0</v>
          </cell>
          <cell r="DJ1137">
            <v>0</v>
          </cell>
          <cell r="DK1137">
            <v>0</v>
          </cell>
          <cell r="DL1137">
            <v>0</v>
          </cell>
          <cell r="DM1137">
            <v>0</v>
          </cell>
          <cell r="DN1137">
            <v>0</v>
          </cell>
          <cell r="DO1137">
            <v>0</v>
          </cell>
          <cell r="DP1137">
            <v>0</v>
          </cell>
          <cell r="DQ1137">
            <v>0</v>
          </cell>
          <cell r="DR1137">
            <v>0</v>
          </cell>
          <cell r="DS1137">
            <v>0</v>
          </cell>
          <cell r="DT1137">
            <v>0</v>
          </cell>
          <cell r="DU1137">
            <v>0</v>
          </cell>
          <cell r="DV1137">
            <v>0</v>
          </cell>
          <cell r="DW1137">
            <v>0</v>
          </cell>
          <cell r="DX1137">
            <v>0</v>
          </cell>
          <cell r="DY1137">
            <v>0</v>
          </cell>
          <cell r="DZ1137">
            <v>0</v>
          </cell>
          <cell r="EA1137">
            <v>0</v>
          </cell>
          <cell r="EB1137">
            <v>0</v>
          </cell>
          <cell r="EC1137">
            <v>0</v>
          </cell>
          <cell r="ED1137">
            <v>0</v>
          </cell>
        </row>
        <row r="1139">
          <cell r="F1139">
            <v>0.01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  <cell r="AG1139">
            <v>0</v>
          </cell>
          <cell r="AH1139">
            <v>0</v>
          </cell>
          <cell r="AI1139">
            <v>0</v>
          </cell>
          <cell r="AJ1139">
            <v>0</v>
          </cell>
          <cell r="AK1139">
            <v>0</v>
          </cell>
          <cell r="AL1139">
            <v>0</v>
          </cell>
          <cell r="AM1139">
            <v>0</v>
          </cell>
          <cell r="AN1139">
            <v>0</v>
          </cell>
          <cell r="AO1139">
            <v>0</v>
          </cell>
          <cell r="AP1139">
            <v>0</v>
          </cell>
          <cell r="AQ1139">
            <v>0</v>
          </cell>
          <cell r="AR1139">
            <v>0</v>
          </cell>
          <cell r="AS1139">
            <v>0</v>
          </cell>
          <cell r="AT1139">
            <v>0</v>
          </cell>
          <cell r="AU1139">
            <v>0</v>
          </cell>
          <cell r="AV1139">
            <v>0</v>
          </cell>
          <cell r="AW1139">
            <v>0</v>
          </cell>
          <cell r="AX1139">
            <v>0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0</v>
          </cell>
          <cell r="BD1139">
            <v>0</v>
          </cell>
          <cell r="BE1139">
            <v>0</v>
          </cell>
          <cell r="BF1139">
            <v>0</v>
          </cell>
          <cell r="BG1139">
            <v>0</v>
          </cell>
          <cell r="BH1139">
            <v>0</v>
          </cell>
          <cell r="BI1139">
            <v>0</v>
          </cell>
          <cell r="BJ1139">
            <v>0</v>
          </cell>
          <cell r="BK1139">
            <v>0</v>
          </cell>
          <cell r="BL1139">
            <v>0</v>
          </cell>
          <cell r="BM1139">
            <v>0</v>
          </cell>
          <cell r="BN1139">
            <v>0</v>
          </cell>
          <cell r="BO1139">
            <v>0</v>
          </cell>
          <cell r="BP1139">
            <v>0</v>
          </cell>
          <cell r="BQ1139">
            <v>0</v>
          </cell>
          <cell r="BR1139">
            <v>0</v>
          </cell>
          <cell r="BS1139">
            <v>-0.01</v>
          </cell>
          <cell r="BT1139">
            <v>0</v>
          </cell>
          <cell r="BU1139">
            <v>0</v>
          </cell>
          <cell r="BV1139">
            <v>0</v>
          </cell>
          <cell r="BW1139">
            <v>0</v>
          </cell>
          <cell r="BX1139">
            <v>0</v>
          </cell>
          <cell r="BY1139">
            <v>0</v>
          </cell>
          <cell r="BZ1139">
            <v>0</v>
          </cell>
          <cell r="CA1139">
            <v>0</v>
          </cell>
          <cell r="CB1139">
            <v>0</v>
          </cell>
          <cell r="CC1139">
            <v>0</v>
          </cell>
          <cell r="CD1139">
            <v>0</v>
          </cell>
          <cell r="CE1139">
            <v>0</v>
          </cell>
          <cell r="CF1139">
            <v>0.01</v>
          </cell>
          <cell r="CG1139">
            <v>-0.01</v>
          </cell>
          <cell r="CH1139">
            <v>-0.02</v>
          </cell>
          <cell r="CI1139">
            <v>0</v>
          </cell>
          <cell r="CJ1139">
            <v>0</v>
          </cell>
          <cell r="CK1139">
            <v>0</v>
          </cell>
          <cell r="CL1139">
            <v>0</v>
          </cell>
          <cell r="CM1139">
            <v>0</v>
          </cell>
          <cell r="CN1139">
            <v>0</v>
          </cell>
          <cell r="CO1139">
            <v>0</v>
          </cell>
          <cell r="CP1139">
            <v>0</v>
          </cell>
          <cell r="CQ1139">
            <v>0</v>
          </cell>
          <cell r="CR1139">
            <v>0</v>
          </cell>
          <cell r="CS1139">
            <v>0</v>
          </cell>
          <cell r="CT1139">
            <v>0</v>
          </cell>
          <cell r="CU1139">
            <v>0</v>
          </cell>
          <cell r="CV1139">
            <v>0</v>
          </cell>
          <cell r="CW1139">
            <v>0</v>
          </cell>
          <cell r="CX1139">
            <v>0</v>
          </cell>
          <cell r="CY1139">
            <v>0</v>
          </cell>
          <cell r="CZ1139">
            <v>0</v>
          </cell>
          <cell r="DA1139">
            <v>0</v>
          </cell>
          <cell r="DB1139">
            <v>0</v>
          </cell>
          <cell r="DC1139">
            <v>0</v>
          </cell>
          <cell r="DD1139">
            <v>0</v>
          </cell>
          <cell r="DE1139">
            <v>0</v>
          </cell>
          <cell r="DF1139">
            <v>0</v>
          </cell>
          <cell r="DG1139">
            <v>0</v>
          </cell>
          <cell r="DH1139">
            <v>0</v>
          </cell>
          <cell r="DI1139">
            <v>0</v>
          </cell>
          <cell r="DJ1139">
            <v>0</v>
          </cell>
          <cell r="DK1139">
            <v>0</v>
          </cell>
          <cell r="DL1139">
            <v>0</v>
          </cell>
          <cell r="DM1139">
            <v>0</v>
          </cell>
          <cell r="DN1139">
            <v>0</v>
          </cell>
          <cell r="DO1139">
            <v>0</v>
          </cell>
          <cell r="DP1139">
            <v>0</v>
          </cell>
          <cell r="DQ1139">
            <v>0</v>
          </cell>
          <cell r="DR1139">
            <v>0</v>
          </cell>
          <cell r="DS1139">
            <v>0</v>
          </cell>
          <cell r="DT1139">
            <v>0</v>
          </cell>
          <cell r="DU1139">
            <v>0</v>
          </cell>
          <cell r="DV1139">
            <v>0</v>
          </cell>
          <cell r="DW1139">
            <v>0</v>
          </cell>
          <cell r="DX1139">
            <v>0</v>
          </cell>
          <cell r="DY1139">
            <v>0</v>
          </cell>
          <cell r="DZ1139">
            <v>0</v>
          </cell>
          <cell r="EA1139">
            <v>0</v>
          </cell>
          <cell r="EB1139">
            <v>0</v>
          </cell>
          <cell r="EC1139">
            <v>0</v>
          </cell>
          <cell r="ED1139">
            <v>0</v>
          </cell>
        </row>
        <row r="1140"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P1140">
            <v>0</v>
          </cell>
          <cell r="AQ1140">
            <v>0</v>
          </cell>
          <cell r="AR1140">
            <v>0</v>
          </cell>
          <cell r="AS1140">
            <v>0</v>
          </cell>
          <cell r="AT1140">
            <v>0</v>
          </cell>
          <cell r="AU1140">
            <v>0</v>
          </cell>
          <cell r="AV1140">
            <v>0</v>
          </cell>
          <cell r="AW1140">
            <v>0</v>
          </cell>
          <cell r="AX1140">
            <v>0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0</v>
          </cell>
          <cell r="BD1140">
            <v>0</v>
          </cell>
          <cell r="BE1140">
            <v>0</v>
          </cell>
          <cell r="BF1140">
            <v>0</v>
          </cell>
          <cell r="BG1140">
            <v>0</v>
          </cell>
          <cell r="BH1140">
            <v>0</v>
          </cell>
          <cell r="BI1140">
            <v>0</v>
          </cell>
          <cell r="BJ1140">
            <v>0</v>
          </cell>
          <cell r="BK1140">
            <v>0</v>
          </cell>
          <cell r="BL1140">
            <v>0</v>
          </cell>
          <cell r="BM1140">
            <v>0</v>
          </cell>
          <cell r="BN1140">
            <v>0</v>
          </cell>
          <cell r="BO1140">
            <v>0</v>
          </cell>
          <cell r="BP1140">
            <v>0</v>
          </cell>
          <cell r="BQ1140">
            <v>0</v>
          </cell>
          <cell r="BR1140">
            <v>0</v>
          </cell>
          <cell r="BS1140">
            <v>0</v>
          </cell>
          <cell r="BT1140">
            <v>0</v>
          </cell>
          <cell r="BU1140">
            <v>0</v>
          </cell>
          <cell r="BV1140">
            <v>0</v>
          </cell>
          <cell r="BW1140">
            <v>0</v>
          </cell>
          <cell r="BX1140">
            <v>0</v>
          </cell>
          <cell r="BY1140">
            <v>0</v>
          </cell>
          <cell r="BZ1140">
            <v>0</v>
          </cell>
          <cell r="CA1140">
            <v>0</v>
          </cell>
          <cell r="CB1140">
            <v>0</v>
          </cell>
          <cell r="CC1140">
            <v>0</v>
          </cell>
          <cell r="CD1140">
            <v>0</v>
          </cell>
          <cell r="CE1140">
            <v>0</v>
          </cell>
          <cell r="CF1140">
            <v>0</v>
          </cell>
          <cell r="CG1140">
            <v>0</v>
          </cell>
          <cell r="CH1140">
            <v>0</v>
          </cell>
          <cell r="CI1140">
            <v>0</v>
          </cell>
          <cell r="CJ1140">
            <v>0</v>
          </cell>
          <cell r="CK1140">
            <v>0</v>
          </cell>
          <cell r="CL1140">
            <v>0</v>
          </cell>
          <cell r="CM1140">
            <v>0</v>
          </cell>
          <cell r="CN1140">
            <v>0</v>
          </cell>
          <cell r="CO1140">
            <v>0</v>
          </cell>
          <cell r="CP1140">
            <v>0</v>
          </cell>
          <cell r="CQ1140">
            <v>0</v>
          </cell>
          <cell r="CR1140">
            <v>0</v>
          </cell>
          <cell r="CS1140">
            <v>0</v>
          </cell>
          <cell r="CT1140">
            <v>0</v>
          </cell>
          <cell r="CU1140">
            <v>0</v>
          </cell>
          <cell r="CV1140">
            <v>0</v>
          </cell>
          <cell r="CW1140">
            <v>0</v>
          </cell>
          <cell r="CX1140">
            <v>0</v>
          </cell>
          <cell r="CY1140">
            <v>0</v>
          </cell>
          <cell r="CZ1140">
            <v>0</v>
          </cell>
          <cell r="DA1140">
            <v>0</v>
          </cell>
          <cell r="DB1140">
            <v>0</v>
          </cell>
          <cell r="DC1140">
            <v>0</v>
          </cell>
          <cell r="DD1140">
            <v>0</v>
          </cell>
          <cell r="DE1140">
            <v>0</v>
          </cell>
          <cell r="DF1140">
            <v>0</v>
          </cell>
          <cell r="DG1140">
            <v>0</v>
          </cell>
          <cell r="DH1140">
            <v>0</v>
          </cell>
          <cell r="DI1140">
            <v>0</v>
          </cell>
          <cell r="DJ1140">
            <v>0</v>
          </cell>
          <cell r="DK1140">
            <v>0</v>
          </cell>
          <cell r="DL1140">
            <v>0</v>
          </cell>
          <cell r="DM1140">
            <v>0</v>
          </cell>
          <cell r="DN1140">
            <v>0</v>
          </cell>
          <cell r="DO1140">
            <v>0</v>
          </cell>
          <cell r="DP1140">
            <v>0</v>
          </cell>
          <cell r="DQ1140">
            <v>0</v>
          </cell>
          <cell r="DR1140">
            <v>0</v>
          </cell>
          <cell r="DS1140">
            <v>0</v>
          </cell>
          <cell r="DT1140">
            <v>0</v>
          </cell>
          <cell r="DU1140">
            <v>0</v>
          </cell>
          <cell r="DV1140">
            <v>0</v>
          </cell>
          <cell r="DW1140">
            <v>0</v>
          </cell>
          <cell r="DX1140">
            <v>0</v>
          </cell>
          <cell r="DY1140">
            <v>0</v>
          </cell>
          <cell r="DZ1140">
            <v>0</v>
          </cell>
          <cell r="EA1140">
            <v>0</v>
          </cell>
          <cell r="EB1140">
            <v>0</v>
          </cell>
          <cell r="EC1140">
            <v>0</v>
          </cell>
          <cell r="ED1140">
            <v>0</v>
          </cell>
        </row>
        <row r="1141"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  <cell r="AP1141">
            <v>0</v>
          </cell>
          <cell r="AQ1141">
            <v>0</v>
          </cell>
          <cell r="AR1141">
            <v>0</v>
          </cell>
          <cell r="AS1141">
            <v>0</v>
          </cell>
          <cell r="AT1141">
            <v>0</v>
          </cell>
          <cell r="AU1141">
            <v>0</v>
          </cell>
          <cell r="AV1141">
            <v>0</v>
          </cell>
          <cell r="AW1141">
            <v>0</v>
          </cell>
          <cell r="AX1141">
            <v>0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0</v>
          </cell>
          <cell r="BD1141">
            <v>0</v>
          </cell>
          <cell r="BE1141">
            <v>0</v>
          </cell>
          <cell r="BF1141">
            <v>0</v>
          </cell>
          <cell r="BG1141">
            <v>0</v>
          </cell>
          <cell r="BH1141">
            <v>0</v>
          </cell>
          <cell r="BI1141">
            <v>0</v>
          </cell>
          <cell r="BJ1141">
            <v>0</v>
          </cell>
          <cell r="BK1141">
            <v>0</v>
          </cell>
          <cell r="BL1141">
            <v>0</v>
          </cell>
          <cell r="BM1141">
            <v>0</v>
          </cell>
          <cell r="BN1141">
            <v>0</v>
          </cell>
          <cell r="BO1141">
            <v>0</v>
          </cell>
          <cell r="BP1141">
            <v>0</v>
          </cell>
          <cell r="BQ1141">
            <v>0</v>
          </cell>
          <cell r="BR1141">
            <v>0</v>
          </cell>
          <cell r="BS1141">
            <v>0</v>
          </cell>
          <cell r="BT1141">
            <v>0</v>
          </cell>
          <cell r="BU1141">
            <v>0</v>
          </cell>
          <cell r="BV1141">
            <v>0</v>
          </cell>
          <cell r="BW1141">
            <v>0</v>
          </cell>
          <cell r="BX1141">
            <v>0</v>
          </cell>
          <cell r="BY1141">
            <v>0</v>
          </cell>
          <cell r="BZ1141">
            <v>0</v>
          </cell>
          <cell r="CA1141">
            <v>0</v>
          </cell>
          <cell r="CB1141">
            <v>0</v>
          </cell>
          <cell r="CC1141">
            <v>0</v>
          </cell>
          <cell r="CD1141">
            <v>0</v>
          </cell>
          <cell r="CE1141">
            <v>0</v>
          </cell>
          <cell r="CF1141">
            <v>0</v>
          </cell>
          <cell r="CG1141">
            <v>0</v>
          </cell>
          <cell r="CH1141">
            <v>0</v>
          </cell>
          <cell r="CI1141">
            <v>0</v>
          </cell>
          <cell r="CJ1141">
            <v>0</v>
          </cell>
          <cell r="CK1141">
            <v>0</v>
          </cell>
          <cell r="CL1141">
            <v>0</v>
          </cell>
          <cell r="CM1141">
            <v>0</v>
          </cell>
          <cell r="CN1141">
            <v>0</v>
          </cell>
          <cell r="CO1141">
            <v>0</v>
          </cell>
          <cell r="CP1141">
            <v>0</v>
          </cell>
          <cell r="CQ1141">
            <v>0</v>
          </cell>
          <cell r="CR1141">
            <v>0</v>
          </cell>
          <cell r="CS1141">
            <v>0</v>
          </cell>
          <cell r="CT1141">
            <v>0</v>
          </cell>
          <cell r="CU1141">
            <v>0</v>
          </cell>
          <cell r="CV1141">
            <v>0</v>
          </cell>
          <cell r="CW1141">
            <v>0</v>
          </cell>
          <cell r="CX1141">
            <v>0</v>
          </cell>
          <cell r="CY1141">
            <v>0</v>
          </cell>
          <cell r="CZ1141">
            <v>0</v>
          </cell>
          <cell r="DA1141">
            <v>0</v>
          </cell>
          <cell r="DB1141">
            <v>0</v>
          </cell>
          <cell r="DC1141">
            <v>0</v>
          </cell>
          <cell r="DD1141">
            <v>0</v>
          </cell>
          <cell r="DE1141">
            <v>0</v>
          </cell>
          <cell r="DF1141">
            <v>0</v>
          </cell>
          <cell r="DG1141">
            <v>0</v>
          </cell>
          <cell r="DH1141">
            <v>0</v>
          </cell>
          <cell r="DI1141">
            <v>0</v>
          </cell>
          <cell r="DJ1141">
            <v>0</v>
          </cell>
          <cell r="DK1141">
            <v>0</v>
          </cell>
          <cell r="DL1141">
            <v>0</v>
          </cell>
          <cell r="DM1141">
            <v>0</v>
          </cell>
          <cell r="DN1141">
            <v>0</v>
          </cell>
          <cell r="DO1141">
            <v>0</v>
          </cell>
          <cell r="DP1141">
            <v>0</v>
          </cell>
          <cell r="DQ1141">
            <v>0</v>
          </cell>
          <cell r="DR1141">
            <v>0</v>
          </cell>
          <cell r="DS1141">
            <v>0</v>
          </cell>
          <cell r="DT1141">
            <v>0</v>
          </cell>
          <cell r="DU1141">
            <v>0</v>
          </cell>
          <cell r="DV1141">
            <v>0</v>
          </cell>
          <cell r="DW1141">
            <v>0</v>
          </cell>
          <cell r="DX1141">
            <v>0</v>
          </cell>
          <cell r="DY1141">
            <v>0</v>
          </cell>
          <cell r="DZ1141">
            <v>0</v>
          </cell>
          <cell r="EA1141">
            <v>0</v>
          </cell>
          <cell r="EB1141">
            <v>0</v>
          </cell>
          <cell r="EC1141">
            <v>0</v>
          </cell>
          <cell r="ED1141">
            <v>0</v>
          </cell>
        </row>
        <row r="1142"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0.01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-0.02</v>
          </cell>
          <cell r="V1142">
            <v>0</v>
          </cell>
          <cell r="W1142">
            <v>0</v>
          </cell>
          <cell r="X1142">
            <v>0</v>
          </cell>
          <cell r="Y1142">
            <v>0.01</v>
          </cell>
          <cell r="Z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O1142">
            <v>0</v>
          </cell>
          <cell r="AP1142">
            <v>0.01</v>
          </cell>
          <cell r="AQ1142">
            <v>0</v>
          </cell>
          <cell r="AR1142">
            <v>0</v>
          </cell>
          <cell r="AS1142">
            <v>0</v>
          </cell>
          <cell r="AT1142">
            <v>0</v>
          </cell>
          <cell r="AU1142">
            <v>0</v>
          </cell>
          <cell r="AV1142">
            <v>0</v>
          </cell>
          <cell r="AW1142">
            <v>0</v>
          </cell>
          <cell r="AX1142">
            <v>0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0</v>
          </cell>
          <cell r="BD1142">
            <v>0</v>
          </cell>
          <cell r="BE1142">
            <v>0</v>
          </cell>
          <cell r="BF1142">
            <v>0</v>
          </cell>
          <cell r="BG1142">
            <v>0</v>
          </cell>
          <cell r="BH1142">
            <v>0</v>
          </cell>
          <cell r="BI1142">
            <v>0</v>
          </cell>
          <cell r="BJ1142">
            <v>0</v>
          </cell>
          <cell r="BK1142">
            <v>0</v>
          </cell>
          <cell r="BL1142">
            <v>0</v>
          </cell>
          <cell r="BM1142">
            <v>0</v>
          </cell>
          <cell r="BN1142">
            <v>0</v>
          </cell>
          <cell r="BO1142">
            <v>0</v>
          </cell>
          <cell r="BP1142">
            <v>0</v>
          </cell>
          <cell r="BQ1142">
            <v>0</v>
          </cell>
          <cell r="BR1142">
            <v>0</v>
          </cell>
          <cell r="BS1142">
            <v>0</v>
          </cell>
          <cell r="BT1142">
            <v>0</v>
          </cell>
          <cell r="BU1142">
            <v>0</v>
          </cell>
          <cell r="BV1142">
            <v>0</v>
          </cell>
          <cell r="BW1142">
            <v>0</v>
          </cell>
          <cell r="BX1142">
            <v>0</v>
          </cell>
          <cell r="BY1142">
            <v>0</v>
          </cell>
          <cell r="BZ1142">
            <v>0</v>
          </cell>
          <cell r="CA1142">
            <v>0</v>
          </cell>
          <cell r="CB1142">
            <v>0</v>
          </cell>
          <cell r="CC1142">
            <v>0</v>
          </cell>
          <cell r="CD1142">
            <v>0</v>
          </cell>
          <cell r="CE1142">
            <v>0</v>
          </cell>
          <cell r="CF1142">
            <v>0</v>
          </cell>
          <cell r="CG1142">
            <v>0</v>
          </cell>
          <cell r="CH1142">
            <v>0</v>
          </cell>
          <cell r="CI1142">
            <v>0</v>
          </cell>
          <cell r="CJ1142">
            <v>0</v>
          </cell>
          <cell r="CK1142">
            <v>0</v>
          </cell>
          <cell r="CL1142">
            <v>0</v>
          </cell>
          <cell r="CM1142">
            <v>0</v>
          </cell>
          <cell r="CN1142">
            <v>0</v>
          </cell>
          <cell r="CO1142">
            <v>0</v>
          </cell>
          <cell r="CP1142">
            <v>0</v>
          </cell>
          <cell r="CQ1142">
            <v>0</v>
          </cell>
          <cell r="CR1142">
            <v>0</v>
          </cell>
          <cell r="CS1142">
            <v>0</v>
          </cell>
          <cell r="CT1142">
            <v>0</v>
          </cell>
          <cell r="CU1142">
            <v>0</v>
          </cell>
          <cell r="CV1142">
            <v>0</v>
          </cell>
          <cell r="CW1142">
            <v>0</v>
          </cell>
          <cell r="CX1142">
            <v>0</v>
          </cell>
          <cell r="CY1142">
            <v>0</v>
          </cell>
          <cell r="CZ1142">
            <v>0</v>
          </cell>
          <cell r="DA1142">
            <v>0</v>
          </cell>
          <cell r="DB1142">
            <v>0</v>
          </cell>
          <cell r="DC1142">
            <v>0</v>
          </cell>
          <cell r="DD1142">
            <v>0</v>
          </cell>
          <cell r="DE1142">
            <v>0</v>
          </cell>
          <cell r="DF1142">
            <v>0</v>
          </cell>
          <cell r="DG1142">
            <v>0</v>
          </cell>
          <cell r="DH1142">
            <v>0</v>
          </cell>
          <cell r="DI1142">
            <v>0</v>
          </cell>
          <cell r="DJ1142">
            <v>0</v>
          </cell>
          <cell r="DK1142">
            <v>0</v>
          </cell>
          <cell r="DL1142">
            <v>0</v>
          </cell>
          <cell r="DM1142">
            <v>0</v>
          </cell>
          <cell r="DN1142">
            <v>0</v>
          </cell>
          <cell r="DO1142">
            <v>0</v>
          </cell>
          <cell r="DP1142">
            <v>0</v>
          </cell>
          <cell r="DQ1142">
            <v>0</v>
          </cell>
          <cell r="DR1142">
            <v>0</v>
          </cell>
          <cell r="DS1142">
            <v>0</v>
          </cell>
          <cell r="DT1142">
            <v>0</v>
          </cell>
          <cell r="DU1142">
            <v>0</v>
          </cell>
          <cell r="DV1142">
            <v>0</v>
          </cell>
          <cell r="DW1142">
            <v>0</v>
          </cell>
          <cell r="DX1142">
            <v>0</v>
          </cell>
          <cell r="DY1142">
            <v>0</v>
          </cell>
          <cell r="DZ1142">
            <v>0</v>
          </cell>
          <cell r="EA1142">
            <v>0</v>
          </cell>
          <cell r="EB1142">
            <v>0</v>
          </cell>
          <cell r="EC1142">
            <v>0</v>
          </cell>
          <cell r="ED1142">
            <v>0</v>
          </cell>
        </row>
        <row r="1143">
          <cell r="F1143">
            <v>0</v>
          </cell>
          <cell r="G1143">
            <v>-0.05</v>
          </cell>
          <cell r="H1143">
            <v>0</v>
          </cell>
          <cell r="I1143">
            <v>0</v>
          </cell>
          <cell r="J1143">
            <v>-0.01</v>
          </cell>
          <cell r="K1143">
            <v>0</v>
          </cell>
          <cell r="L1143">
            <v>0.02</v>
          </cell>
          <cell r="M1143">
            <v>0.02</v>
          </cell>
          <cell r="N1143">
            <v>0</v>
          </cell>
          <cell r="O1143">
            <v>0</v>
          </cell>
          <cell r="P1143">
            <v>-0.01</v>
          </cell>
          <cell r="Q1143">
            <v>0</v>
          </cell>
          <cell r="R1143">
            <v>0.02</v>
          </cell>
          <cell r="S1143">
            <v>0.04</v>
          </cell>
          <cell r="T1143">
            <v>0.15</v>
          </cell>
          <cell r="U1143">
            <v>0</v>
          </cell>
          <cell r="V1143">
            <v>0.01</v>
          </cell>
          <cell r="W1143">
            <v>0</v>
          </cell>
          <cell r="X1143">
            <v>0</v>
          </cell>
          <cell r="Y1143">
            <v>0.05</v>
          </cell>
          <cell r="Z1143">
            <v>0.03</v>
          </cell>
          <cell r="AA1143">
            <v>0</v>
          </cell>
          <cell r="AB1143">
            <v>0</v>
          </cell>
          <cell r="AC1143">
            <v>0</v>
          </cell>
          <cell r="AD1143">
            <v>0</v>
          </cell>
          <cell r="AE1143">
            <v>0.01</v>
          </cell>
          <cell r="AF1143">
            <v>-0.04</v>
          </cell>
          <cell r="AG1143">
            <v>0</v>
          </cell>
          <cell r="AH1143">
            <v>0.01</v>
          </cell>
          <cell r="AI1143">
            <v>0.03</v>
          </cell>
          <cell r="AJ1143">
            <v>0</v>
          </cell>
          <cell r="AK1143">
            <v>-0.01</v>
          </cell>
          <cell r="AL1143">
            <v>0</v>
          </cell>
          <cell r="AM1143">
            <v>0.02</v>
          </cell>
          <cell r="AN1143">
            <v>0</v>
          </cell>
          <cell r="AO1143">
            <v>0.01</v>
          </cell>
          <cell r="AP1143">
            <v>0.02</v>
          </cell>
          <cell r="AQ1143">
            <v>0</v>
          </cell>
          <cell r="AR1143">
            <v>0</v>
          </cell>
          <cell r="AS1143">
            <v>0</v>
          </cell>
          <cell r="AT1143">
            <v>0</v>
          </cell>
          <cell r="AU1143">
            <v>0</v>
          </cell>
          <cell r="AV1143">
            <v>0</v>
          </cell>
          <cell r="AW1143">
            <v>0</v>
          </cell>
          <cell r="AX1143">
            <v>0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0</v>
          </cell>
          <cell r="BD1143">
            <v>0</v>
          </cell>
          <cell r="BE1143">
            <v>0</v>
          </cell>
          <cell r="BF1143">
            <v>0</v>
          </cell>
          <cell r="BG1143">
            <v>0</v>
          </cell>
          <cell r="BH1143">
            <v>0</v>
          </cell>
          <cell r="BI1143">
            <v>0</v>
          </cell>
          <cell r="BJ1143">
            <v>0</v>
          </cell>
          <cell r="BK1143">
            <v>0</v>
          </cell>
          <cell r="BL1143">
            <v>0</v>
          </cell>
          <cell r="BM1143">
            <v>0</v>
          </cell>
          <cell r="BN1143">
            <v>0</v>
          </cell>
          <cell r="BO1143">
            <v>0</v>
          </cell>
          <cell r="BP1143">
            <v>0</v>
          </cell>
          <cell r="BQ1143">
            <v>0</v>
          </cell>
          <cell r="BR1143">
            <v>0</v>
          </cell>
          <cell r="BS1143">
            <v>0</v>
          </cell>
          <cell r="BT1143">
            <v>0</v>
          </cell>
          <cell r="BU1143">
            <v>0</v>
          </cell>
          <cell r="BV1143">
            <v>0</v>
          </cell>
          <cell r="BW1143">
            <v>0</v>
          </cell>
          <cell r="BX1143">
            <v>0</v>
          </cell>
          <cell r="BY1143">
            <v>0</v>
          </cell>
          <cell r="BZ1143">
            <v>0</v>
          </cell>
          <cell r="CA1143">
            <v>0</v>
          </cell>
          <cell r="CB1143">
            <v>0</v>
          </cell>
          <cell r="CC1143">
            <v>0</v>
          </cell>
          <cell r="CD1143">
            <v>0</v>
          </cell>
          <cell r="CE1143">
            <v>0</v>
          </cell>
          <cell r="CF1143">
            <v>0</v>
          </cell>
          <cell r="CG1143">
            <v>0</v>
          </cell>
          <cell r="CH1143">
            <v>0</v>
          </cell>
          <cell r="CI1143">
            <v>0</v>
          </cell>
          <cell r="CJ1143">
            <v>0</v>
          </cell>
          <cell r="CK1143">
            <v>0</v>
          </cell>
          <cell r="CL1143">
            <v>0</v>
          </cell>
          <cell r="CM1143">
            <v>0</v>
          </cell>
          <cell r="CN1143">
            <v>0</v>
          </cell>
          <cell r="CO1143">
            <v>0</v>
          </cell>
          <cell r="CP1143">
            <v>0</v>
          </cell>
          <cell r="CQ1143">
            <v>0</v>
          </cell>
          <cell r="CR1143">
            <v>0</v>
          </cell>
          <cell r="CS1143">
            <v>0</v>
          </cell>
          <cell r="CT1143">
            <v>0</v>
          </cell>
          <cell r="CU1143">
            <v>0</v>
          </cell>
          <cell r="CV1143">
            <v>0</v>
          </cell>
          <cell r="CW1143">
            <v>0</v>
          </cell>
          <cell r="CX1143">
            <v>0</v>
          </cell>
          <cell r="CY1143">
            <v>0</v>
          </cell>
          <cell r="CZ1143">
            <v>0</v>
          </cell>
          <cell r="DA1143">
            <v>0</v>
          </cell>
          <cell r="DB1143">
            <v>0</v>
          </cell>
          <cell r="DC1143">
            <v>0</v>
          </cell>
          <cell r="DD1143">
            <v>0</v>
          </cell>
          <cell r="DE1143">
            <v>0</v>
          </cell>
          <cell r="DF1143">
            <v>0</v>
          </cell>
          <cell r="DG1143">
            <v>0</v>
          </cell>
          <cell r="DH1143">
            <v>0</v>
          </cell>
          <cell r="DI1143">
            <v>0</v>
          </cell>
          <cell r="DJ1143">
            <v>0</v>
          </cell>
          <cell r="DK1143">
            <v>0</v>
          </cell>
          <cell r="DL1143">
            <v>0</v>
          </cell>
          <cell r="DM1143">
            <v>0</v>
          </cell>
          <cell r="DN1143">
            <v>0</v>
          </cell>
          <cell r="DO1143">
            <v>0</v>
          </cell>
          <cell r="DP1143">
            <v>0</v>
          </cell>
          <cell r="DQ1143">
            <v>0</v>
          </cell>
          <cell r="DR1143">
            <v>0</v>
          </cell>
          <cell r="DS1143">
            <v>0</v>
          </cell>
          <cell r="DT1143">
            <v>0</v>
          </cell>
          <cell r="DU1143">
            <v>0</v>
          </cell>
          <cell r="DV1143">
            <v>0</v>
          </cell>
          <cell r="DW1143">
            <v>0</v>
          </cell>
          <cell r="DX1143">
            <v>0</v>
          </cell>
          <cell r="DY1143">
            <v>0</v>
          </cell>
          <cell r="DZ1143">
            <v>0</v>
          </cell>
          <cell r="EA1143">
            <v>0</v>
          </cell>
          <cell r="EB1143">
            <v>0</v>
          </cell>
          <cell r="EC1143">
            <v>0</v>
          </cell>
          <cell r="ED1143">
            <v>0</v>
          </cell>
        </row>
        <row r="1144"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O1144">
            <v>0</v>
          </cell>
          <cell r="AP1144">
            <v>0</v>
          </cell>
          <cell r="AQ1144">
            <v>0</v>
          </cell>
          <cell r="AR1144">
            <v>0</v>
          </cell>
          <cell r="AS1144">
            <v>0</v>
          </cell>
          <cell r="AT1144">
            <v>0</v>
          </cell>
          <cell r="AU1144">
            <v>0</v>
          </cell>
          <cell r="AV1144">
            <v>0</v>
          </cell>
          <cell r="AW1144">
            <v>0</v>
          </cell>
          <cell r="AX1144">
            <v>0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0</v>
          </cell>
          <cell r="BD1144">
            <v>0</v>
          </cell>
          <cell r="BE1144">
            <v>0</v>
          </cell>
          <cell r="BF1144">
            <v>0</v>
          </cell>
          <cell r="BG1144">
            <v>0</v>
          </cell>
          <cell r="BH1144">
            <v>0</v>
          </cell>
          <cell r="BI1144">
            <v>0</v>
          </cell>
          <cell r="BJ1144">
            <v>0.01</v>
          </cell>
          <cell r="BK1144">
            <v>0</v>
          </cell>
          <cell r="BL1144">
            <v>0</v>
          </cell>
          <cell r="BM1144">
            <v>0</v>
          </cell>
          <cell r="BN1144">
            <v>0</v>
          </cell>
          <cell r="BO1144">
            <v>0</v>
          </cell>
          <cell r="BP1144">
            <v>0</v>
          </cell>
          <cell r="BQ1144">
            <v>0</v>
          </cell>
          <cell r="BR1144">
            <v>0</v>
          </cell>
          <cell r="BS1144">
            <v>0</v>
          </cell>
          <cell r="BT1144">
            <v>0</v>
          </cell>
          <cell r="BU1144">
            <v>0</v>
          </cell>
          <cell r="BV1144">
            <v>0</v>
          </cell>
          <cell r="BW1144">
            <v>0</v>
          </cell>
          <cell r="BX1144">
            <v>0</v>
          </cell>
          <cell r="BY1144">
            <v>0</v>
          </cell>
          <cell r="BZ1144">
            <v>0</v>
          </cell>
          <cell r="CA1144">
            <v>0</v>
          </cell>
          <cell r="CB1144">
            <v>0</v>
          </cell>
          <cell r="CC1144">
            <v>0</v>
          </cell>
          <cell r="CD1144">
            <v>0</v>
          </cell>
          <cell r="CE1144">
            <v>0</v>
          </cell>
          <cell r="CF1144">
            <v>0</v>
          </cell>
          <cell r="CG1144">
            <v>-0.01</v>
          </cell>
          <cell r="CH1144">
            <v>0</v>
          </cell>
          <cell r="CI1144">
            <v>0</v>
          </cell>
          <cell r="CJ1144">
            <v>0</v>
          </cell>
          <cell r="CK1144">
            <v>0</v>
          </cell>
          <cell r="CL1144">
            <v>0</v>
          </cell>
          <cell r="CM1144">
            <v>0</v>
          </cell>
          <cell r="CN1144">
            <v>0</v>
          </cell>
          <cell r="CO1144">
            <v>0</v>
          </cell>
          <cell r="CP1144">
            <v>0</v>
          </cell>
          <cell r="CQ1144">
            <v>0</v>
          </cell>
          <cell r="CR1144">
            <v>0</v>
          </cell>
          <cell r="CS1144">
            <v>0</v>
          </cell>
          <cell r="CT1144">
            <v>0</v>
          </cell>
          <cell r="CU1144">
            <v>0</v>
          </cell>
          <cell r="CV1144">
            <v>0</v>
          </cell>
          <cell r="CW1144">
            <v>0</v>
          </cell>
          <cell r="CX1144">
            <v>0</v>
          </cell>
          <cell r="CY1144">
            <v>0</v>
          </cell>
          <cell r="CZ1144">
            <v>0</v>
          </cell>
          <cell r="DA1144">
            <v>0</v>
          </cell>
          <cell r="DB1144">
            <v>0</v>
          </cell>
          <cell r="DC1144">
            <v>0</v>
          </cell>
          <cell r="DD1144">
            <v>0</v>
          </cell>
          <cell r="DE1144">
            <v>0</v>
          </cell>
          <cell r="DF1144">
            <v>0</v>
          </cell>
          <cell r="DG1144">
            <v>0</v>
          </cell>
          <cell r="DH1144">
            <v>0</v>
          </cell>
          <cell r="DI1144">
            <v>0</v>
          </cell>
          <cell r="DJ1144">
            <v>0</v>
          </cell>
          <cell r="DK1144">
            <v>0</v>
          </cell>
          <cell r="DL1144">
            <v>0</v>
          </cell>
          <cell r="DM1144">
            <v>0</v>
          </cell>
          <cell r="DN1144">
            <v>0</v>
          </cell>
          <cell r="DO1144">
            <v>0</v>
          </cell>
          <cell r="DP1144">
            <v>0</v>
          </cell>
          <cell r="DQ1144">
            <v>0</v>
          </cell>
          <cell r="DR1144">
            <v>0</v>
          </cell>
          <cell r="DS1144">
            <v>0</v>
          </cell>
          <cell r="DT1144">
            <v>0</v>
          </cell>
          <cell r="DU1144">
            <v>0</v>
          </cell>
          <cell r="DV1144">
            <v>0</v>
          </cell>
          <cell r="DW1144">
            <v>0</v>
          </cell>
          <cell r="DX1144">
            <v>0</v>
          </cell>
          <cell r="DY1144">
            <v>0</v>
          </cell>
          <cell r="DZ1144">
            <v>0</v>
          </cell>
          <cell r="EA1144">
            <v>0</v>
          </cell>
          <cell r="EB1144">
            <v>0</v>
          </cell>
          <cell r="EC1144">
            <v>0</v>
          </cell>
          <cell r="ED1144">
            <v>0</v>
          </cell>
        </row>
        <row r="1145"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0.01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O1145">
            <v>0</v>
          </cell>
          <cell r="AP1145">
            <v>0</v>
          </cell>
          <cell r="AQ1145">
            <v>0</v>
          </cell>
          <cell r="AR1145">
            <v>0</v>
          </cell>
          <cell r="AS1145">
            <v>0</v>
          </cell>
          <cell r="AT1145">
            <v>0</v>
          </cell>
          <cell r="AU1145">
            <v>0</v>
          </cell>
          <cell r="AV1145">
            <v>-0.01</v>
          </cell>
          <cell r="AW1145">
            <v>0</v>
          </cell>
          <cell r="AX1145">
            <v>0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0</v>
          </cell>
          <cell r="BD1145">
            <v>0</v>
          </cell>
          <cell r="BE1145">
            <v>0</v>
          </cell>
          <cell r="BF1145">
            <v>0</v>
          </cell>
          <cell r="BG1145">
            <v>0</v>
          </cell>
          <cell r="BH1145">
            <v>0</v>
          </cell>
          <cell r="BI1145">
            <v>0</v>
          </cell>
          <cell r="BJ1145">
            <v>0</v>
          </cell>
          <cell r="BK1145">
            <v>0</v>
          </cell>
          <cell r="BL1145">
            <v>0.01</v>
          </cell>
          <cell r="BM1145">
            <v>0</v>
          </cell>
          <cell r="BN1145">
            <v>0</v>
          </cell>
          <cell r="BO1145">
            <v>0</v>
          </cell>
          <cell r="BP1145">
            <v>0</v>
          </cell>
          <cell r="BQ1145">
            <v>0</v>
          </cell>
          <cell r="BR1145">
            <v>0</v>
          </cell>
          <cell r="BS1145">
            <v>0</v>
          </cell>
          <cell r="BT1145">
            <v>0</v>
          </cell>
          <cell r="BU1145">
            <v>0</v>
          </cell>
          <cell r="BV1145">
            <v>0</v>
          </cell>
          <cell r="BW1145">
            <v>0</v>
          </cell>
          <cell r="BX1145">
            <v>0</v>
          </cell>
          <cell r="BY1145">
            <v>0</v>
          </cell>
          <cell r="BZ1145">
            <v>0</v>
          </cell>
          <cell r="CA1145">
            <v>0</v>
          </cell>
          <cell r="CB1145">
            <v>0</v>
          </cell>
          <cell r="CC1145">
            <v>0</v>
          </cell>
          <cell r="CD1145">
            <v>0</v>
          </cell>
          <cell r="CE1145">
            <v>0</v>
          </cell>
          <cell r="CF1145">
            <v>0</v>
          </cell>
          <cell r="CG1145">
            <v>0</v>
          </cell>
          <cell r="CH1145">
            <v>0</v>
          </cell>
          <cell r="CI1145">
            <v>0</v>
          </cell>
          <cell r="CJ1145">
            <v>0</v>
          </cell>
          <cell r="CK1145">
            <v>0</v>
          </cell>
          <cell r="CL1145">
            <v>0</v>
          </cell>
          <cell r="CM1145">
            <v>0</v>
          </cell>
          <cell r="CN1145">
            <v>0</v>
          </cell>
          <cell r="CO1145">
            <v>0</v>
          </cell>
          <cell r="CP1145">
            <v>0</v>
          </cell>
          <cell r="CQ1145">
            <v>0</v>
          </cell>
          <cell r="CR1145">
            <v>0</v>
          </cell>
          <cell r="CS1145">
            <v>0</v>
          </cell>
          <cell r="CT1145">
            <v>0</v>
          </cell>
          <cell r="CU1145">
            <v>0</v>
          </cell>
          <cell r="CV1145">
            <v>0</v>
          </cell>
          <cell r="CW1145">
            <v>0</v>
          </cell>
          <cell r="CX1145">
            <v>0</v>
          </cell>
          <cell r="CY1145">
            <v>0</v>
          </cell>
          <cell r="CZ1145">
            <v>0</v>
          </cell>
          <cell r="DA1145">
            <v>0</v>
          </cell>
          <cell r="DB1145">
            <v>0</v>
          </cell>
          <cell r="DC1145">
            <v>0</v>
          </cell>
          <cell r="DD1145">
            <v>0</v>
          </cell>
          <cell r="DE1145">
            <v>0</v>
          </cell>
          <cell r="DF1145">
            <v>0</v>
          </cell>
          <cell r="DG1145">
            <v>0</v>
          </cell>
          <cell r="DH1145">
            <v>0</v>
          </cell>
          <cell r="DI1145">
            <v>0</v>
          </cell>
          <cell r="DJ1145">
            <v>0</v>
          </cell>
          <cell r="DK1145">
            <v>0</v>
          </cell>
          <cell r="DL1145">
            <v>0</v>
          </cell>
          <cell r="DM1145">
            <v>0</v>
          </cell>
          <cell r="DN1145">
            <v>0</v>
          </cell>
          <cell r="DO1145">
            <v>0</v>
          </cell>
          <cell r="DP1145">
            <v>0</v>
          </cell>
          <cell r="DQ1145">
            <v>0</v>
          </cell>
          <cell r="DR1145">
            <v>0</v>
          </cell>
          <cell r="DS1145">
            <v>0</v>
          </cell>
          <cell r="DT1145">
            <v>0</v>
          </cell>
          <cell r="DU1145">
            <v>0</v>
          </cell>
          <cell r="DV1145">
            <v>0</v>
          </cell>
          <cell r="DW1145">
            <v>0</v>
          </cell>
          <cell r="DX1145">
            <v>0</v>
          </cell>
          <cell r="DY1145">
            <v>0</v>
          </cell>
          <cell r="DZ1145">
            <v>0</v>
          </cell>
          <cell r="EA1145">
            <v>0</v>
          </cell>
          <cell r="EB1145">
            <v>0</v>
          </cell>
          <cell r="EC1145">
            <v>0</v>
          </cell>
          <cell r="ED1145">
            <v>0</v>
          </cell>
        </row>
        <row r="1146"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O1146">
            <v>0</v>
          </cell>
          <cell r="AP1146">
            <v>0</v>
          </cell>
          <cell r="AQ1146">
            <v>0</v>
          </cell>
          <cell r="AR1146">
            <v>0</v>
          </cell>
          <cell r="AS1146">
            <v>0</v>
          </cell>
          <cell r="AT1146">
            <v>0.01</v>
          </cell>
          <cell r="AU1146">
            <v>0</v>
          </cell>
          <cell r="AV1146">
            <v>0</v>
          </cell>
          <cell r="AW1146">
            <v>0</v>
          </cell>
          <cell r="AX1146">
            <v>0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0</v>
          </cell>
          <cell r="BD1146">
            <v>0</v>
          </cell>
          <cell r="BE1146">
            <v>0</v>
          </cell>
          <cell r="BF1146">
            <v>0</v>
          </cell>
          <cell r="BG1146">
            <v>0</v>
          </cell>
          <cell r="BH1146">
            <v>0</v>
          </cell>
          <cell r="BI1146">
            <v>0</v>
          </cell>
          <cell r="BJ1146">
            <v>0</v>
          </cell>
          <cell r="BK1146">
            <v>0</v>
          </cell>
          <cell r="BL1146">
            <v>0</v>
          </cell>
          <cell r="BM1146">
            <v>0</v>
          </cell>
          <cell r="BN1146">
            <v>0</v>
          </cell>
          <cell r="BO1146">
            <v>0</v>
          </cell>
          <cell r="BP1146">
            <v>0</v>
          </cell>
          <cell r="BQ1146">
            <v>0</v>
          </cell>
          <cell r="BR1146">
            <v>0</v>
          </cell>
          <cell r="BS1146">
            <v>0</v>
          </cell>
          <cell r="BT1146">
            <v>0</v>
          </cell>
          <cell r="BU1146">
            <v>0</v>
          </cell>
          <cell r="BV1146">
            <v>0</v>
          </cell>
          <cell r="BW1146">
            <v>0</v>
          </cell>
          <cell r="BX1146">
            <v>0</v>
          </cell>
          <cell r="BY1146">
            <v>0</v>
          </cell>
          <cell r="BZ1146">
            <v>0</v>
          </cell>
          <cell r="CA1146">
            <v>0</v>
          </cell>
          <cell r="CB1146">
            <v>0</v>
          </cell>
          <cell r="CC1146">
            <v>0</v>
          </cell>
          <cell r="CD1146">
            <v>0</v>
          </cell>
          <cell r="CE1146">
            <v>0</v>
          </cell>
          <cell r="CF1146">
            <v>0</v>
          </cell>
          <cell r="CG1146">
            <v>0</v>
          </cell>
          <cell r="CH1146">
            <v>0</v>
          </cell>
          <cell r="CI1146">
            <v>0</v>
          </cell>
          <cell r="CJ1146">
            <v>0</v>
          </cell>
          <cell r="CK1146">
            <v>0</v>
          </cell>
          <cell r="CL1146">
            <v>0</v>
          </cell>
          <cell r="CM1146">
            <v>0</v>
          </cell>
          <cell r="CN1146">
            <v>0</v>
          </cell>
          <cell r="CO1146">
            <v>0</v>
          </cell>
          <cell r="CP1146">
            <v>0</v>
          </cell>
          <cell r="CQ1146">
            <v>0</v>
          </cell>
          <cell r="CR1146">
            <v>0</v>
          </cell>
          <cell r="CS1146">
            <v>0</v>
          </cell>
          <cell r="CT1146">
            <v>0</v>
          </cell>
          <cell r="CU1146">
            <v>0</v>
          </cell>
          <cell r="CV1146">
            <v>0</v>
          </cell>
          <cell r="CW1146">
            <v>0</v>
          </cell>
          <cell r="CX1146">
            <v>0</v>
          </cell>
          <cell r="CY1146">
            <v>0</v>
          </cell>
          <cell r="CZ1146">
            <v>0</v>
          </cell>
          <cell r="DA1146">
            <v>0</v>
          </cell>
          <cell r="DB1146">
            <v>0</v>
          </cell>
          <cell r="DC1146">
            <v>0</v>
          </cell>
          <cell r="DD1146">
            <v>0</v>
          </cell>
          <cell r="DE1146">
            <v>0</v>
          </cell>
          <cell r="DF1146">
            <v>0</v>
          </cell>
          <cell r="DG1146">
            <v>0</v>
          </cell>
          <cell r="DH1146">
            <v>0</v>
          </cell>
          <cell r="DI1146">
            <v>0</v>
          </cell>
          <cell r="DJ1146">
            <v>0</v>
          </cell>
          <cell r="DK1146">
            <v>0</v>
          </cell>
          <cell r="DL1146">
            <v>0</v>
          </cell>
          <cell r="DM1146">
            <v>0</v>
          </cell>
          <cell r="DN1146">
            <v>0</v>
          </cell>
          <cell r="DO1146">
            <v>0</v>
          </cell>
          <cell r="DP1146">
            <v>0</v>
          </cell>
          <cell r="DQ1146">
            <v>0</v>
          </cell>
          <cell r="DR1146">
            <v>0</v>
          </cell>
          <cell r="DS1146">
            <v>0</v>
          </cell>
          <cell r="DT1146">
            <v>0</v>
          </cell>
          <cell r="DU1146">
            <v>0</v>
          </cell>
          <cell r="DV1146">
            <v>0</v>
          </cell>
          <cell r="DW1146">
            <v>0</v>
          </cell>
          <cell r="DX1146">
            <v>0</v>
          </cell>
          <cell r="DY1146">
            <v>0</v>
          </cell>
          <cell r="DZ1146">
            <v>0</v>
          </cell>
          <cell r="EA1146">
            <v>0</v>
          </cell>
          <cell r="EB1146">
            <v>0</v>
          </cell>
          <cell r="EC1146">
            <v>0</v>
          </cell>
          <cell r="ED1146">
            <v>0</v>
          </cell>
        </row>
        <row r="1147"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O1147">
            <v>0</v>
          </cell>
          <cell r="AP1147">
            <v>0</v>
          </cell>
          <cell r="AQ1147">
            <v>0</v>
          </cell>
          <cell r="AR1147">
            <v>0</v>
          </cell>
          <cell r="AS1147">
            <v>0</v>
          </cell>
          <cell r="AT1147">
            <v>0</v>
          </cell>
          <cell r="AU1147">
            <v>0</v>
          </cell>
          <cell r="AV1147">
            <v>0</v>
          </cell>
          <cell r="AW1147">
            <v>0</v>
          </cell>
          <cell r="AX1147">
            <v>0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0</v>
          </cell>
          <cell r="BD1147">
            <v>0</v>
          </cell>
          <cell r="BE1147">
            <v>0</v>
          </cell>
          <cell r="BF1147">
            <v>0</v>
          </cell>
          <cell r="BG1147">
            <v>0</v>
          </cell>
          <cell r="BH1147">
            <v>0</v>
          </cell>
          <cell r="BI1147">
            <v>0</v>
          </cell>
          <cell r="BJ1147">
            <v>0</v>
          </cell>
          <cell r="BK1147">
            <v>0</v>
          </cell>
          <cell r="BL1147">
            <v>0</v>
          </cell>
          <cell r="BM1147">
            <v>0</v>
          </cell>
          <cell r="BN1147">
            <v>0</v>
          </cell>
          <cell r="BO1147">
            <v>0</v>
          </cell>
          <cell r="BP1147">
            <v>0</v>
          </cell>
          <cell r="BQ1147">
            <v>0</v>
          </cell>
          <cell r="BR1147">
            <v>0</v>
          </cell>
          <cell r="BS1147">
            <v>0</v>
          </cell>
          <cell r="BT1147">
            <v>0</v>
          </cell>
          <cell r="BU1147">
            <v>0</v>
          </cell>
          <cell r="BV1147">
            <v>0</v>
          </cell>
          <cell r="BW1147">
            <v>0</v>
          </cell>
          <cell r="BX1147">
            <v>0</v>
          </cell>
          <cell r="BY1147">
            <v>0</v>
          </cell>
          <cell r="BZ1147">
            <v>0</v>
          </cell>
          <cell r="CA1147">
            <v>0</v>
          </cell>
          <cell r="CB1147">
            <v>0</v>
          </cell>
          <cell r="CC1147">
            <v>0</v>
          </cell>
          <cell r="CD1147">
            <v>0</v>
          </cell>
          <cell r="CE1147">
            <v>0</v>
          </cell>
          <cell r="CF1147">
            <v>0</v>
          </cell>
          <cell r="CG1147">
            <v>0</v>
          </cell>
          <cell r="CH1147">
            <v>0</v>
          </cell>
          <cell r="CI1147">
            <v>0</v>
          </cell>
          <cell r="CJ1147">
            <v>0</v>
          </cell>
          <cell r="CK1147">
            <v>0</v>
          </cell>
          <cell r="CL1147">
            <v>0</v>
          </cell>
          <cell r="CM1147">
            <v>0</v>
          </cell>
          <cell r="CN1147">
            <v>0</v>
          </cell>
          <cell r="CO1147">
            <v>0</v>
          </cell>
          <cell r="CP1147">
            <v>0</v>
          </cell>
          <cell r="CQ1147">
            <v>0</v>
          </cell>
          <cell r="CR1147">
            <v>0</v>
          </cell>
          <cell r="CS1147">
            <v>0</v>
          </cell>
          <cell r="CT1147">
            <v>0</v>
          </cell>
          <cell r="CU1147">
            <v>0</v>
          </cell>
          <cell r="CV1147">
            <v>0</v>
          </cell>
          <cell r="CW1147">
            <v>0</v>
          </cell>
          <cell r="CX1147">
            <v>0</v>
          </cell>
          <cell r="CY1147">
            <v>0</v>
          </cell>
          <cell r="CZ1147">
            <v>0</v>
          </cell>
          <cell r="DA1147">
            <v>0</v>
          </cell>
          <cell r="DB1147">
            <v>0</v>
          </cell>
          <cell r="DC1147">
            <v>0</v>
          </cell>
          <cell r="DD1147">
            <v>0</v>
          </cell>
          <cell r="DE1147">
            <v>0</v>
          </cell>
          <cell r="DF1147">
            <v>0</v>
          </cell>
          <cell r="DG1147">
            <v>0</v>
          </cell>
          <cell r="DH1147">
            <v>0</v>
          </cell>
          <cell r="DI1147">
            <v>0</v>
          </cell>
          <cell r="DJ1147">
            <v>0</v>
          </cell>
          <cell r="DK1147">
            <v>0</v>
          </cell>
          <cell r="DL1147">
            <v>0</v>
          </cell>
          <cell r="DM1147">
            <v>0</v>
          </cell>
          <cell r="DN1147">
            <v>0</v>
          </cell>
          <cell r="DO1147">
            <v>0</v>
          </cell>
          <cell r="DP1147">
            <v>0</v>
          </cell>
          <cell r="DQ1147">
            <v>0</v>
          </cell>
          <cell r="DR1147">
            <v>0</v>
          </cell>
          <cell r="DS1147">
            <v>0</v>
          </cell>
          <cell r="DT1147">
            <v>0</v>
          </cell>
          <cell r="DU1147">
            <v>0</v>
          </cell>
          <cell r="DV1147">
            <v>0</v>
          </cell>
          <cell r="DW1147">
            <v>0</v>
          </cell>
          <cell r="DX1147">
            <v>0</v>
          </cell>
          <cell r="DY1147">
            <v>0</v>
          </cell>
          <cell r="DZ1147">
            <v>0</v>
          </cell>
          <cell r="EA1147">
            <v>0</v>
          </cell>
          <cell r="EB1147">
            <v>0</v>
          </cell>
          <cell r="EC1147">
            <v>0</v>
          </cell>
          <cell r="ED1147">
            <v>0</v>
          </cell>
        </row>
        <row r="1148"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O1148">
            <v>0</v>
          </cell>
          <cell r="AP1148">
            <v>0</v>
          </cell>
          <cell r="AQ1148">
            <v>0</v>
          </cell>
          <cell r="AR1148">
            <v>0</v>
          </cell>
          <cell r="AS1148">
            <v>0</v>
          </cell>
          <cell r="AT1148">
            <v>0</v>
          </cell>
          <cell r="AU1148">
            <v>0</v>
          </cell>
          <cell r="AV1148">
            <v>0</v>
          </cell>
          <cell r="AW1148">
            <v>0</v>
          </cell>
          <cell r="AX1148">
            <v>0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0</v>
          </cell>
          <cell r="BD1148">
            <v>0</v>
          </cell>
          <cell r="BE1148">
            <v>0</v>
          </cell>
          <cell r="BF1148">
            <v>0</v>
          </cell>
          <cell r="BG1148">
            <v>0</v>
          </cell>
          <cell r="BH1148">
            <v>0</v>
          </cell>
          <cell r="BI1148">
            <v>0</v>
          </cell>
          <cell r="BJ1148">
            <v>0</v>
          </cell>
          <cell r="BK1148">
            <v>0</v>
          </cell>
          <cell r="BL1148">
            <v>0</v>
          </cell>
          <cell r="BM1148">
            <v>0</v>
          </cell>
          <cell r="BN1148">
            <v>0</v>
          </cell>
          <cell r="BO1148">
            <v>0</v>
          </cell>
          <cell r="BP1148">
            <v>0</v>
          </cell>
          <cell r="BQ1148">
            <v>0</v>
          </cell>
          <cell r="BR1148">
            <v>0</v>
          </cell>
          <cell r="BS1148">
            <v>0</v>
          </cell>
          <cell r="BT1148">
            <v>0</v>
          </cell>
          <cell r="BU1148">
            <v>0</v>
          </cell>
          <cell r="BV1148">
            <v>0</v>
          </cell>
          <cell r="BW1148">
            <v>0</v>
          </cell>
          <cell r="BX1148">
            <v>0</v>
          </cell>
          <cell r="BY1148">
            <v>0</v>
          </cell>
          <cell r="BZ1148">
            <v>0</v>
          </cell>
          <cell r="CA1148">
            <v>0</v>
          </cell>
          <cell r="CB1148">
            <v>0</v>
          </cell>
          <cell r="CC1148">
            <v>0</v>
          </cell>
          <cell r="CD1148">
            <v>0</v>
          </cell>
          <cell r="CE1148">
            <v>0</v>
          </cell>
          <cell r="CF1148">
            <v>0</v>
          </cell>
          <cell r="CG1148">
            <v>0</v>
          </cell>
          <cell r="CH1148">
            <v>0</v>
          </cell>
          <cell r="CI1148">
            <v>0</v>
          </cell>
          <cell r="CJ1148">
            <v>0</v>
          </cell>
          <cell r="CK1148">
            <v>0</v>
          </cell>
          <cell r="CL1148">
            <v>0</v>
          </cell>
          <cell r="CM1148">
            <v>0</v>
          </cell>
          <cell r="CN1148">
            <v>0</v>
          </cell>
          <cell r="CO1148">
            <v>0</v>
          </cell>
          <cell r="CP1148">
            <v>0</v>
          </cell>
          <cell r="CQ1148">
            <v>0</v>
          </cell>
          <cell r="CR1148">
            <v>0</v>
          </cell>
          <cell r="CS1148">
            <v>0</v>
          </cell>
          <cell r="CT1148">
            <v>0</v>
          </cell>
          <cell r="CU1148">
            <v>0</v>
          </cell>
          <cell r="CV1148">
            <v>0</v>
          </cell>
          <cell r="CW1148">
            <v>0</v>
          </cell>
          <cell r="CX1148">
            <v>0</v>
          </cell>
          <cell r="CY1148">
            <v>0</v>
          </cell>
          <cell r="CZ1148">
            <v>0</v>
          </cell>
          <cell r="DA1148">
            <v>0</v>
          </cell>
          <cell r="DB1148">
            <v>0</v>
          </cell>
          <cell r="DC1148">
            <v>0</v>
          </cell>
          <cell r="DD1148">
            <v>0</v>
          </cell>
          <cell r="DE1148">
            <v>0</v>
          </cell>
          <cell r="DF1148">
            <v>0</v>
          </cell>
          <cell r="DG1148">
            <v>0</v>
          </cell>
          <cell r="DH1148">
            <v>0</v>
          </cell>
          <cell r="DI1148">
            <v>0</v>
          </cell>
          <cell r="DJ1148">
            <v>0</v>
          </cell>
          <cell r="DK1148">
            <v>0</v>
          </cell>
          <cell r="DL1148">
            <v>0</v>
          </cell>
          <cell r="DM1148">
            <v>0</v>
          </cell>
          <cell r="DN1148">
            <v>0</v>
          </cell>
          <cell r="DO1148">
            <v>0</v>
          </cell>
          <cell r="DP1148">
            <v>0</v>
          </cell>
          <cell r="DQ1148">
            <v>0</v>
          </cell>
          <cell r="DR1148">
            <v>0</v>
          </cell>
          <cell r="DS1148">
            <v>0</v>
          </cell>
          <cell r="DT1148">
            <v>0</v>
          </cell>
          <cell r="DU1148">
            <v>0</v>
          </cell>
          <cell r="DV1148">
            <v>0</v>
          </cell>
          <cell r="DW1148">
            <v>0</v>
          </cell>
          <cell r="DX1148">
            <v>0</v>
          </cell>
          <cell r="DY1148">
            <v>0</v>
          </cell>
          <cell r="DZ1148">
            <v>0</v>
          </cell>
          <cell r="EA1148">
            <v>0</v>
          </cell>
          <cell r="EB1148">
            <v>0</v>
          </cell>
          <cell r="EC1148">
            <v>0</v>
          </cell>
          <cell r="ED1148">
            <v>0</v>
          </cell>
        </row>
        <row r="1149"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P1149">
            <v>0</v>
          </cell>
          <cell r="AQ1149">
            <v>0</v>
          </cell>
          <cell r="AR1149">
            <v>0</v>
          </cell>
          <cell r="AS1149">
            <v>0</v>
          </cell>
          <cell r="AT1149">
            <v>0</v>
          </cell>
          <cell r="AU1149">
            <v>0</v>
          </cell>
          <cell r="AV1149">
            <v>0</v>
          </cell>
          <cell r="AW1149">
            <v>0</v>
          </cell>
          <cell r="AX1149">
            <v>0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0</v>
          </cell>
          <cell r="BD1149">
            <v>0</v>
          </cell>
          <cell r="BE1149">
            <v>0</v>
          </cell>
          <cell r="BF1149">
            <v>0</v>
          </cell>
          <cell r="BG1149">
            <v>0</v>
          </cell>
          <cell r="BH1149">
            <v>0</v>
          </cell>
          <cell r="BI1149">
            <v>0</v>
          </cell>
          <cell r="BJ1149">
            <v>0</v>
          </cell>
          <cell r="BK1149">
            <v>0</v>
          </cell>
          <cell r="BL1149">
            <v>0</v>
          </cell>
          <cell r="BM1149">
            <v>0</v>
          </cell>
          <cell r="BN1149">
            <v>0</v>
          </cell>
          <cell r="BO1149">
            <v>0</v>
          </cell>
          <cell r="BP1149">
            <v>0</v>
          </cell>
          <cell r="BQ1149">
            <v>0</v>
          </cell>
          <cell r="BR1149">
            <v>0</v>
          </cell>
          <cell r="BS1149">
            <v>0</v>
          </cell>
          <cell r="BT1149">
            <v>0</v>
          </cell>
          <cell r="BU1149">
            <v>0</v>
          </cell>
          <cell r="BV1149">
            <v>0</v>
          </cell>
          <cell r="BW1149">
            <v>0</v>
          </cell>
          <cell r="BX1149">
            <v>0</v>
          </cell>
          <cell r="BY1149">
            <v>0</v>
          </cell>
          <cell r="BZ1149">
            <v>0</v>
          </cell>
          <cell r="CA1149">
            <v>0</v>
          </cell>
          <cell r="CB1149">
            <v>0</v>
          </cell>
          <cell r="CC1149">
            <v>0</v>
          </cell>
          <cell r="CD1149">
            <v>0</v>
          </cell>
          <cell r="CE1149">
            <v>0</v>
          </cell>
          <cell r="CF1149">
            <v>0</v>
          </cell>
          <cell r="CG1149">
            <v>0</v>
          </cell>
          <cell r="CH1149">
            <v>0</v>
          </cell>
          <cell r="CI1149">
            <v>0</v>
          </cell>
          <cell r="CJ1149">
            <v>0</v>
          </cell>
          <cell r="CK1149">
            <v>0</v>
          </cell>
          <cell r="CL1149">
            <v>0</v>
          </cell>
          <cell r="CM1149">
            <v>0</v>
          </cell>
          <cell r="CN1149">
            <v>0</v>
          </cell>
          <cell r="CO1149">
            <v>0</v>
          </cell>
          <cell r="CP1149">
            <v>0</v>
          </cell>
          <cell r="CQ1149">
            <v>0</v>
          </cell>
          <cell r="CR1149">
            <v>0</v>
          </cell>
          <cell r="CS1149">
            <v>0</v>
          </cell>
          <cell r="CT1149">
            <v>0</v>
          </cell>
          <cell r="CU1149">
            <v>0</v>
          </cell>
          <cell r="CV1149">
            <v>0</v>
          </cell>
          <cell r="CW1149">
            <v>0</v>
          </cell>
          <cell r="CX1149">
            <v>0</v>
          </cell>
          <cell r="CY1149">
            <v>0</v>
          </cell>
          <cell r="CZ1149">
            <v>0</v>
          </cell>
          <cell r="DA1149">
            <v>0</v>
          </cell>
          <cell r="DB1149">
            <v>0</v>
          </cell>
          <cell r="DC1149">
            <v>0</v>
          </cell>
          <cell r="DD1149">
            <v>0</v>
          </cell>
          <cell r="DE1149">
            <v>0</v>
          </cell>
          <cell r="DF1149">
            <v>0</v>
          </cell>
          <cell r="DG1149">
            <v>0</v>
          </cell>
          <cell r="DH1149">
            <v>0</v>
          </cell>
          <cell r="DI1149">
            <v>0</v>
          </cell>
          <cell r="DJ1149">
            <v>0</v>
          </cell>
          <cell r="DK1149">
            <v>0</v>
          </cell>
          <cell r="DL1149">
            <v>0</v>
          </cell>
          <cell r="DM1149">
            <v>0</v>
          </cell>
          <cell r="DN1149">
            <v>0</v>
          </cell>
          <cell r="DO1149">
            <v>0</v>
          </cell>
          <cell r="DP1149">
            <v>0</v>
          </cell>
          <cell r="DQ1149">
            <v>0</v>
          </cell>
          <cell r="DR1149">
            <v>0</v>
          </cell>
          <cell r="DS1149">
            <v>0</v>
          </cell>
          <cell r="DT1149">
            <v>0</v>
          </cell>
          <cell r="DU1149">
            <v>0</v>
          </cell>
          <cell r="DV1149">
            <v>0</v>
          </cell>
          <cell r="DW1149">
            <v>0</v>
          </cell>
          <cell r="DX1149">
            <v>0</v>
          </cell>
          <cell r="DY1149">
            <v>0</v>
          </cell>
          <cell r="DZ1149">
            <v>0</v>
          </cell>
          <cell r="EA1149">
            <v>0</v>
          </cell>
          <cell r="EB1149">
            <v>0</v>
          </cell>
          <cell r="EC1149">
            <v>0</v>
          </cell>
          <cell r="ED1149">
            <v>0</v>
          </cell>
        </row>
        <row r="1150"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O1150">
            <v>0</v>
          </cell>
          <cell r="AP1150">
            <v>0</v>
          </cell>
          <cell r="AQ1150">
            <v>0</v>
          </cell>
          <cell r="AR1150">
            <v>0</v>
          </cell>
          <cell r="AS1150">
            <v>0</v>
          </cell>
          <cell r="AT1150">
            <v>0</v>
          </cell>
          <cell r="AU1150">
            <v>0</v>
          </cell>
          <cell r="AV1150">
            <v>0</v>
          </cell>
          <cell r="AW1150">
            <v>0</v>
          </cell>
          <cell r="AX1150">
            <v>0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0</v>
          </cell>
          <cell r="BD1150">
            <v>0</v>
          </cell>
          <cell r="BE1150">
            <v>0</v>
          </cell>
          <cell r="BF1150">
            <v>0</v>
          </cell>
          <cell r="BG1150">
            <v>0</v>
          </cell>
          <cell r="BH1150">
            <v>0</v>
          </cell>
          <cell r="BI1150">
            <v>0</v>
          </cell>
          <cell r="BJ1150">
            <v>0</v>
          </cell>
          <cell r="BK1150">
            <v>0</v>
          </cell>
          <cell r="BL1150">
            <v>0</v>
          </cell>
          <cell r="BM1150">
            <v>0</v>
          </cell>
          <cell r="BN1150">
            <v>0</v>
          </cell>
          <cell r="BO1150">
            <v>0</v>
          </cell>
          <cell r="BP1150">
            <v>0</v>
          </cell>
          <cell r="BQ1150">
            <v>0</v>
          </cell>
          <cell r="BR1150">
            <v>0</v>
          </cell>
          <cell r="BS1150">
            <v>0</v>
          </cell>
          <cell r="BT1150">
            <v>0</v>
          </cell>
          <cell r="BU1150">
            <v>0</v>
          </cell>
          <cell r="BV1150">
            <v>0</v>
          </cell>
          <cell r="BW1150">
            <v>0</v>
          </cell>
          <cell r="BX1150">
            <v>0</v>
          </cell>
          <cell r="BY1150">
            <v>0</v>
          </cell>
          <cell r="BZ1150">
            <v>0</v>
          </cell>
          <cell r="CA1150">
            <v>0</v>
          </cell>
          <cell r="CB1150">
            <v>0</v>
          </cell>
          <cell r="CC1150">
            <v>0</v>
          </cell>
          <cell r="CD1150">
            <v>0</v>
          </cell>
          <cell r="CE1150">
            <v>0</v>
          </cell>
          <cell r="CF1150">
            <v>0</v>
          </cell>
          <cell r="CG1150">
            <v>0</v>
          </cell>
          <cell r="CH1150">
            <v>0</v>
          </cell>
          <cell r="CI1150">
            <v>0</v>
          </cell>
          <cell r="CJ1150">
            <v>0</v>
          </cell>
          <cell r="CK1150">
            <v>0</v>
          </cell>
          <cell r="CL1150">
            <v>0</v>
          </cell>
          <cell r="CM1150">
            <v>0</v>
          </cell>
          <cell r="CN1150">
            <v>0</v>
          </cell>
          <cell r="CO1150">
            <v>0</v>
          </cell>
          <cell r="CP1150">
            <v>0</v>
          </cell>
          <cell r="CQ1150">
            <v>0</v>
          </cell>
          <cell r="CR1150">
            <v>0</v>
          </cell>
          <cell r="CS1150">
            <v>0</v>
          </cell>
          <cell r="CT1150">
            <v>0</v>
          </cell>
          <cell r="CU1150">
            <v>0</v>
          </cell>
          <cell r="CV1150">
            <v>0</v>
          </cell>
          <cell r="CW1150">
            <v>0</v>
          </cell>
          <cell r="CX1150">
            <v>0</v>
          </cell>
          <cell r="CY1150">
            <v>0</v>
          </cell>
          <cell r="CZ1150">
            <v>0</v>
          </cell>
          <cell r="DA1150">
            <v>0</v>
          </cell>
          <cell r="DB1150">
            <v>0</v>
          </cell>
          <cell r="DC1150">
            <v>0</v>
          </cell>
          <cell r="DD1150">
            <v>0</v>
          </cell>
          <cell r="DE1150">
            <v>0</v>
          </cell>
          <cell r="DF1150">
            <v>0</v>
          </cell>
          <cell r="DG1150">
            <v>0</v>
          </cell>
          <cell r="DH1150">
            <v>0</v>
          </cell>
          <cell r="DI1150">
            <v>0</v>
          </cell>
          <cell r="DJ1150">
            <v>0</v>
          </cell>
          <cell r="DK1150">
            <v>0</v>
          </cell>
          <cell r="DL1150">
            <v>0</v>
          </cell>
          <cell r="DM1150">
            <v>0</v>
          </cell>
          <cell r="DN1150">
            <v>0</v>
          </cell>
          <cell r="DO1150">
            <v>0</v>
          </cell>
          <cell r="DP1150">
            <v>0</v>
          </cell>
          <cell r="DQ1150">
            <v>0</v>
          </cell>
          <cell r="DR1150">
            <v>0</v>
          </cell>
          <cell r="DS1150">
            <v>0</v>
          </cell>
          <cell r="DT1150">
            <v>0</v>
          </cell>
          <cell r="DU1150">
            <v>0</v>
          </cell>
          <cell r="DV1150">
            <v>0</v>
          </cell>
          <cell r="DW1150">
            <v>0</v>
          </cell>
          <cell r="DX1150">
            <v>0</v>
          </cell>
          <cell r="DY1150">
            <v>0</v>
          </cell>
          <cell r="DZ1150">
            <v>0</v>
          </cell>
          <cell r="EA1150">
            <v>0</v>
          </cell>
          <cell r="EB1150">
            <v>0</v>
          </cell>
          <cell r="EC1150">
            <v>0</v>
          </cell>
          <cell r="ED1150">
            <v>0</v>
          </cell>
        </row>
        <row r="1151"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O1151">
            <v>0</v>
          </cell>
          <cell r="AP1151">
            <v>0</v>
          </cell>
          <cell r="AQ1151">
            <v>0</v>
          </cell>
          <cell r="AR1151">
            <v>0</v>
          </cell>
          <cell r="AS1151">
            <v>0</v>
          </cell>
          <cell r="AT1151">
            <v>0</v>
          </cell>
          <cell r="AU1151">
            <v>0</v>
          </cell>
          <cell r="AV1151">
            <v>0</v>
          </cell>
          <cell r="AW1151">
            <v>0</v>
          </cell>
          <cell r="AX1151">
            <v>0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0</v>
          </cell>
          <cell r="BD1151">
            <v>0</v>
          </cell>
          <cell r="BE1151">
            <v>0</v>
          </cell>
          <cell r="BF1151">
            <v>0</v>
          </cell>
          <cell r="BG1151">
            <v>0</v>
          </cell>
          <cell r="BH1151">
            <v>0</v>
          </cell>
          <cell r="BI1151">
            <v>0</v>
          </cell>
          <cell r="BJ1151">
            <v>0</v>
          </cell>
          <cell r="BK1151">
            <v>0</v>
          </cell>
          <cell r="BL1151">
            <v>0</v>
          </cell>
          <cell r="BM1151">
            <v>0</v>
          </cell>
          <cell r="BN1151">
            <v>0</v>
          </cell>
          <cell r="BO1151">
            <v>0</v>
          </cell>
          <cell r="BP1151">
            <v>0</v>
          </cell>
          <cell r="BQ1151">
            <v>0</v>
          </cell>
          <cell r="BR1151">
            <v>0</v>
          </cell>
          <cell r="BS1151">
            <v>0</v>
          </cell>
          <cell r="BT1151">
            <v>0</v>
          </cell>
          <cell r="BU1151">
            <v>0</v>
          </cell>
          <cell r="BV1151">
            <v>0</v>
          </cell>
          <cell r="BW1151">
            <v>0</v>
          </cell>
          <cell r="BX1151">
            <v>0</v>
          </cell>
          <cell r="BY1151">
            <v>0</v>
          </cell>
          <cell r="BZ1151">
            <v>0</v>
          </cell>
          <cell r="CA1151">
            <v>0</v>
          </cell>
          <cell r="CB1151">
            <v>0</v>
          </cell>
          <cell r="CC1151">
            <v>0</v>
          </cell>
          <cell r="CD1151">
            <v>0</v>
          </cell>
          <cell r="CE1151">
            <v>0</v>
          </cell>
          <cell r="CF1151">
            <v>0</v>
          </cell>
          <cell r="CG1151">
            <v>0</v>
          </cell>
          <cell r="CH1151">
            <v>0</v>
          </cell>
          <cell r="CI1151">
            <v>0</v>
          </cell>
          <cell r="CJ1151">
            <v>0</v>
          </cell>
          <cell r="CK1151">
            <v>0</v>
          </cell>
          <cell r="CL1151">
            <v>0</v>
          </cell>
          <cell r="CM1151">
            <v>0</v>
          </cell>
          <cell r="CN1151">
            <v>0</v>
          </cell>
          <cell r="CO1151">
            <v>0</v>
          </cell>
          <cell r="CP1151">
            <v>0</v>
          </cell>
          <cell r="CQ1151">
            <v>0</v>
          </cell>
          <cell r="CR1151">
            <v>0</v>
          </cell>
          <cell r="CS1151">
            <v>0</v>
          </cell>
          <cell r="CT1151">
            <v>0</v>
          </cell>
          <cell r="CU1151">
            <v>0</v>
          </cell>
          <cell r="CV1151">
            <v>0</v>
          </cell>
          <cell r="CW1151">
            <v>0</v>
          </cell>
          <cell r="CX1151">
            <v>0</v>
          </cell>
          <cell r="CY1151">
            <v>0</v>
          </cell>
          <cell r="CZ1151">
            <v>0</v>
          </cell>
          <cell r="DA1151">
            <v>0</v>
          </cell>
          <cell r="DB1151">
            <v>0</v>
          </cell>
          <cell r="DC1151">
            <v>0</v>
          </cell>
          <cell r="DD1151">
            <v>0</v>
          </cell>
          <cell r="DE1151">
            <v>0</v>
          </cell>
          <cell r="DF1151">
            <v>0</v>
          </cell>
          <cell r="DG1151">
            <v>0</v>
          </cell>
          <cell r="DH1151">
            <v>0</v>
          </cell>
          <cell r="DI1151">
            <v>0</v>
          </cell>
          <cell r="DJ1151">
            <v>0</v>
          </cell>
          <cell r="DK1151">
            <v>0</v>
          </cell>
          <cell r="DL1151">
            <v>0</v>
          </cell>
          <cell r="DM1151">
            <v>0</v>
          </cell>
          <cell r="DN1151">
            <v>0</v>
          </cell>
          <cell r="DO1151">
            <v>0</v>
          </cell>
          <cell r="DP1151">
            <v>0</v>
          </cell>
          <cell r="DQ1151">
            <v>0</v>
          </cell>
          <cell r="DR1151">
            <v>0</v>
          </cell>
          <cell r="DS1151">
            <v>0</v>
          </cell>
          <cell r="DT1151">
            <v>0</v>
          </cell>
          <cell r="DU1151">
            <v>0</v>
          </cell>
          <cell r="DV1151">
            <v>0</v>
          </cell>
          <cell r="DW1151">
            <v>0</v>
          </cell>
          <cell r="DX1151">
            <v>0</v>
          </cell>
          <cell r="DY1151">
            <v>0</v>
          </cell>
          <cell r="DZ1151">
            <v>0</v>
          </cell>
          <cell r="EA1151">
            <v>0</v>
          </cell>
          <cell r="EB1151">
            <v>0</v>
          </cell>
          <cell r="EC1151">
            <v>0</v>
          </cell>
          <cell r="ED1151">
            <v>0</v>
          </cell>
        </row>
        <row r="1152"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0</v>
          </cell>
          <cell r="AX1152">
            <v>0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0</v>
          </cell>
          <cell r="BD1152">
            <v>0</v>
          </cell>
          <cell r="BE1152">
            <v>0</v>
          </cell>
          <cell r="BF1152">
            <v>0</v>
          </cell>
          <cell r="BG1152">
            <v>0</v>
          </cell>
          <cell r="BH1152">
            <v>0</v>
          </cell>
          <cell r="BI1152">
            <v>0</v>
          </cell>
          <cell r="BJ1152">
            <v>0</v>
          </cell>
          <cell r="BK1152">
            <v>0</v>
          </cell>
          <cell r="BL1152">
            <v>0</v>
          </cell>
          <cell r="BM1152">
            <v>0</v>
          </cell>
          <cell r="BN1152">
            <v>0</v>
          </cell>
          <cell r="BO1152">
            <v>0</v>
          </cell>
          <cell r="BP1152">
            <v>0</v>
          </cell>
          <cell r="BQ1152">
            <v>0</v>
          </cell>
          <cell r="BR1152">
            <v>0</v>
          </cell>
          <cell r="BS1152">
            <v>0</v>
          </cell>
          <cell r="BT1152">
            <v>0</v>
          </cell>
          <cell r="BU1152">
            <v>0</v>
          </cell>
          <cell r="BV1152">
            <v>0</v>
          </cell>
          <cell r="BW1152">
            <v>0</v>
          </cell>
          <cell r="BX1152">
            <v>0</v>
          </cell>
          <cell r="BY1152">
            <v>0</v>
          </cell>
          <cell r="BZ1152">
            <v>0</v>
          </cell>
          <cell r="CA1152">
            <v>0</v>
          </cell>
          <cell r="CB1152">
            <v>0</v>
          </cell>
          <cell r="CC1152">
            <v>0</v>
          </cell>
          <cell r="CD1152">
            <v>0</v>
          </cell>
          <cell r="CE1152">
            <v>0</v>
          </cell>
          <cell r="CF1152">
            <v>0</v>
          </cell>
          <cell r="CG1152">
            <v>0</v>
          </cell>
          <cell r="CH1152">
            <v>0</v>
          </cell>
          <cell r="CI1152">
            <v>0</v>
          </cell>
          <cell r="CJ1152">
            <v>0</v>
          </cell>
          <cell r="CK1152">
            <v>0</v>
          </cell>
          <cell r="CL1152">
            <v>0</v>
          </cell>
          <cell r="CM1152">
            <v>0</v>
          </cell>
          <cell r="CN1152">
            <v>0</v>
          </cell>
          <cell r="CO1152">
            <v>0</v>
          </cell>
          <cell r="CP1152">
            <v>0</v>
          </cell>
          <cell r="CQ1152">
            <v>0</v>
          </cell>
          <cell r="CR1152">
            <v>0</v>
          </cell>
          <cell r="CS1152">
            <v>0</v>
          </cell>
          <cell r="CT1152">
            <v>0</v>
          </cell>
          <cell r="CU1152">
            <v>0</v>
          </cell>
          <cell r="CV1152">
            <v>0</v>
          </cell>
          <cell r="CW1152">
            <v>0</v>
          </cell>
          <cell r="CX1152">
            <v>0</v>
          </cell>
          <cell r="CY1152">
            <v>0</v>
          </cell>
          <cell r="CZ1152">
            <v>0</v>
          </cell>
          <cell r="DA1152">
            <v>0</v>
          </cell>
          <cell r="DB1152">
            <v>0</v>
          </cell>
          <cell r="DC1152">
            <v>0</v>
          </cell>
          <cell r="DD1152">
            <v>0</v>
          </cell>
          <cell r="DE1152">
            <v>0</v>
          </cell>
          <cell r="DF1152">
            <v>0</v>
          </cell>
          <cell r="DG1152">
            <v>0</v>
          </cell>
          <cell r="DH1152">
            <v>0</v>
          </cell>
          <cell r="DI1152">
            <v>0</v>
          </cell>
          <cell r="DJ1152">
            <v>0</v>
          </cell>
          <cell r="DK1152">
            <v>0</v>
          </cell>
          <cell r="DL1152">
            <v>0</v>
          </cell>
          <cell r="DM1152">
            <v>0</v>
          </cell>
          <cell r="DN1152">
            <v>0</v>
          </cell>
          <cell r="DO1152">
            <v>0</v>
          </cell>
          <cell r="DP1152">
            <v>0</v>
          </cell>
          <cell r="DQ1152">
            <v>0</v>
          </cell>
          <cell r="DR1152">
            <v>0</v>
          </cell>
          <cell r="DS1152">
            <v>0</v>
          </cell>
          <cell r="DT1152">
            <v>0</v>
          </cell>
          <cell r="DU1152">
            <v>0</v>
          </cell>
          <cell r="DV1152">
            <v>0</v>
          </cell>
          <cell r="DW1152">
            <v>0</v>
          </cell>
          <cell r="DX1152">
            <v>0</v>
          </cell>
          <cell r="DY1152">
            <v>0</v>
          </cell>
          <cell r="DZ1152">
            <v>0</v>
          </cell>
          <cell r="EA1152">
            <v>0</v>
          </cell>
          <cell r="EB1152">
            <v>0</v>
          </cell>
          <cell r="EC1152">
            <v>0</v>
          </cell>
          <cell r="ED1152">
            <v>0</v>
          </cell>
        </row>
        <row r="1153"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O1153">
            <v>0</v>
          </cell>
          <cell r="AP1153">
            <v>0</v>
          </cell>
          <cell r="AQ1153">
            <v>0</v>
          </cell>
          <cell r="AR1153">
            <v>0</v>
          </cell>
          <cell r="AS1153">
            <v>0</v>
          </cell>
          <cell r="AT1153">
            <v>0</v>
          </cell>
          <cell r="AU1153">
            <v>0</v>
          </cell>
          <cell r="AV1153">
            <v>0</v>
          </cell>
          <cell r="AW1153">
            <v>0</v>
          </cell>
          <cell r="AX1153">
            <v>0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0</v>
          </cell>
          <cell r="BD1153">
            <v>0</v>
          </cell>
          <cell r="BE1153">
            <v>0</v>
          </cell>
          <cell r="BF1153">
            <v>0</v>
          </cell>
          <cell r="BG1153">
            <v>0</v>
          </cell>
          <cell r="BH1153">
            <v>0</v>
          </cell>
          <cell r="BI1153">
            <v>0</v>
          </cell>
          <cell r="BJ1153">
            <v>0</v>
          </cell>
          <cell r="BK1153">
            <v>0</v>
          </cell>
          <cell r="BL1153">
            <v>0</v>
          </cell>
          <cell r="BM1153">
            <v>0</v>
          </cell>
          <cell r="BN1153">
            <v>0</v>
          </cell>
          <cell r="BO1153">
            <v>0</v>
          </cell>
          <cell r="BP1153">
            <v>0</v>
          </cell>
          <cell r="BQ1153">
            <v>0</v>
          </cell>
          <cell r="BR1153">
            <v>0</v>
          </cell>
          <cell r="BS1153">
            <v>0</v>
          </cell>
          <cell r="BT1153">
            <v>0</v>
          </cell>
          <cell r="BU1153">
            <v>0</v>
          </cell>
          <cell r="BV1153">
            <v>0</v>
          </cell>
          <cell r="BW1153">
            <v>0</v>
          </cell>
          <cell r="BX1153">
            <v>0</v>
          </cell>
          <cell r="BY1153">
            <v>0</v>
          </cell>
          <cell r="BZ1153">
            <v>0</v>
          </cell>
          <cell r="CA1153">
            <v>0</v>
          </cell>
          <cell r="CB1153">
            <v>0</v>
          </cell>
          <cell r="CC1153">
            <v>0</v>
          </cell>
          <cell r="CD1153">
            <v>0</v>
          </cell>
          <cell r="CE1153">
            <v>0</v>
          </cell>
          <cell r="CF1153">
            <v>0</v>
          </cell>
          <cell r="CG1153">
            <v>0</v>
          </cell>
          <cell r="CH1153">
            <v>0</v>
          </cell>
          <cell r="CI1153">
            <v>0</v>
          </cell>
          <cell r="CJ1153">
            <v>0</v>
          </cell>
          <cell r="CK1153">
            <v>0</v>
          </cell>
          <cell r="CL1153">
            <v>0</v>
          </cell>
          <cell r="CM1153">
            <v>0</v>
          </cell>
          <cell r="CN1153">
            <v>0</v>
          </cell>
          <cell r="CO1153">
            <v>0</v>
          </cell>
          <cell r="CP1153">
            <v>0</v>
          </cell>
          <cell r="CQ1153">
            <v>0</v>
          </cell>
          <cell r="CR1153">
            <v>0</v>
          </cell>
          <cell r="CS1153">
            <v>0</v>
          </cell>
          <cell r="CT1153">
            <v>0</v>
          </cell>
          <cell r="CU1153">
            <v>0</v>
          </cell>
          <cell r="CV1153">
            <v>0</v>
          </cell>
          <cell r="CW1153">
            <v>0</v>
          </cell>
          <cell r="CX1153">
            <v>0</v>
          </cell>
          <cell r="CY1153">
            <v>0</v>
          </cell>
          <cell r="CZ1153">
            <v>0</v>
          </cell>
          <cell r="DA1153">
            <v>0</v>
          </cell>
          <cell r="DB1153">
            <v>0</v>
          </cell>
          <cell r="DC1153">
            <v>0</v>
          </cell>
          <cell r="DD1153">
            <v>0</v>
          </cell>
          <cell r="DE1153">
            <v>0</v>
          </cell>
          <cell r="DF1153">
            <v>0</v>
          </cell>
          <cell r="DG1153">
            <v>0</v>
          </cell>
          <cell r="DH1153">
            <v>0</v>
          </cell>
          <cell r="DI1153">
            <v>0</v>
          </cell>
          <cell r="DJ1153">
            <v>0</v>
          </cell>
          <cell r="DK1153">
            <v>0</v>
          </cell>
          <cell r="DL1153">
            <v>0</v>
          </cell>
          <cell r="DM1153">
            <v>0</v>
          </cell>
          <cell r="DN1153">
            <v>0</v>
          </cell>
          <cell r="DO1153">
            <v>0</v>
          </cell>
          <cell r="DP1153">
            <v>0</v>
          </cell>
          <cell r="DQ1153">
            <v>0</v>
          </cell>
          <cell r="DR1153">
            <v>0</v>
          </cell>
          <cell r="DS1153">
            <v>0</v>
          </cell>
          <cell r="DT1153">
            <v>0</v>
          </cell>
          <cell r="DU1153">
            <v>0</v>
          </cell>
          <cell r="DV1153">
            <v>0</v>
          </cell>
          <cell r="DW1153">
            <v>0</v>
          </cell>
          <cell r="DX1153">
            <v>0</v>
          </cell>
          <cell r="DY1153">
            <v>0</v>
          </cell>
          <cell r="DZ1153">
            <v>0</v>
          </cell>
          <cell r="EA1153">
            <v>0</v>
          </cell>
          <cell r="EB1153">
            <v>0</v>
          </cell>
          <cell r="EC1153">
            <v>0</v>
          </cell>
          <cell r="ED1153">
            <v>0</v>
          </cell>
        </row>
        <row r="1154"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O1154">
            <v>0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T1154">
            <v>0</v>
          </cell>
          <cell r="AU1154">
            <v>0</v>
          </cell>
          <cell r="AV1154">
            <v>0</v>
          </cell>
          <cell r="AW1154">
            <v>0</v>
          </cell>
          <cell r="AX1154">
            <v>0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0</v>
          </cell>
          <cell r="BD1154">
            <v>0</v>
          </cell>
          <cell r="BE1154">
            <v>0</v>
          </cell>
          <cell r="BF1154">
            <v>0</v>
          </cell>
          <cell r="BG1154">
            <v>0</v>
          </cell>
          <cell r="BH1154">
            <v>0</v>
          </cell>
          <cell r="BI1154">
            <v>0</v>
          </cell>
          <cell r="BJ1154">
            <v>0</v>
          </cell>
          <cell r="BK1154">
            <v>0</v>
          </cell>
          <cell r="BL1154">
            <v>0</v>
          </cell>
          <cell r="BM1154">
            <v>0</v>
          </cell>
          <cell r="BN1154">
            <v>0</v>
          </cell>
          <cell r="BO1154">
            <v>0</v>
          </cell>
          <cell r="BP1154">
            <v>0</v>
          </cell>
          <cell r="BQ1154">
            <v>0</v>
          </cell>
          <cell r="BR1154">
            <v>0</v>
          </cell>
          <cell r="BS1154">
            <v>0</v>
          </cell>
          <cell r="BT1154">
            <v>0</v>
          </cell>
          <cell r="BU1154">
            <v>0</v>
          </cell>
          <cell r="BV1154">
            <v>0</v>
          </cell>
          <cell r="BW1154">
            <v>0</v>
          </cell>
          <cell r="BX1154">
            <v>0</v>
          </cell>
          <cell r="BY1154">
            <v>0</v>
          </cell>
          <cell r="BZ1154">
            <v>0</v>
          </cell>
          <cell r="CA1154">
            <v>0</v>
          </cell>
          <cell r="CB1154">
            <v>0</v>
          </cell>
          <cell r="CC1154">
            <v>0</v>
          </cell>
          <cell r="CD1154">
            <v>0</v>
          </cell>
          <cell r="CE1154">
            <v>0</v>
          </cell>
          <cell r="CF1154">
            <v>0</v>
          </cell>
          <cell r="CG1154">
            <v>0</v>
          </cell>
          <cell r="CH1154">
            <v>0</v>
          </cell>
          <cell r="CI1154">
            <v>0</v>
          </cell>
          <cell r="CJ1154">
            <v>0</v>
          </cell>
          <cell r="CK1154">
            <v>0</v>
          </cell>
          <cell r="CL1154">
            <v>0</v>
          </cell>
          <cell r="CM1154">
            <v>0</v>
          </cell>
          <cell r="CN1154">
            <v>0</v>
          </cell>
          <cell r="CO1154">
            <v>0</v>
          </cell>
          <cell r="CP1154">
            <v>0</v>
          </cell>
          <cell r="CQ1154">
            <v>0</v>
          </cell>
          <cell r="CR1154">
            <v>0</v>
          </cell>
          <cell r="CS1154">
            <v>0</v>
          </cell>
          <cell r="CT1154">
            <v>0</v>
          </cell>
          <cell r="CU1154">
            <v>0</v>
          </cell>
          <cell r="CV1154">
            <v>0</v>
          </cell>
          <cell r="CW1154">
            <v>0</v>
          </cell>
          <cell r="CX1154">
            <v>0</v>
          </cell>
          <cell r="CY1154">
            <v>0</v>
          </cell>
          <cell r="CZ1154">
            <v>0</v>
          </cell>
          <cell r="DA1154">
            <v>0</v>
          </cell>
          <cell r="DB1154">
            <v>0</v>
          </cell>
          <cell r="DC1154">
            <v>0</v>
          </cell>
          <cell r="DD1154">
            <v>0</v>
          </cell>
          <cell r="DE1154">
            <v>0</v>
          </cell>
          <cell r="DF1154">
            <v>0</v>
          </cell>
          <cell r="DG1154">
            <v>0</v>
          </cell>
          <cell r="DH1154">
            <v>0</v>
          </cell>
          <cell r="DI1154">
            <v>0</v>
          </cell>
          <cell r="DJ1154">
            <v>0</v>
          </cell>
          <cell r="DK1154">
            <v>0</v>
          </cell>
          <cell r="DL1154">
            <v>0</v>
          </cell>
          <cell r="DM1154">
            <v>0</v>
          </cell>
          <cell r="DN1154">
            <v>0</v>
          </cell>
          <cell r="DO1154">
            <v>0</v>
          </cell>
          <cell r="DP1154">
            <v>0</v>
          </cell>
          <cell r="DQ1154">
            <v>0</v>
          </cell>
          <cell r="DR1154">
            <v>0</v>
          </cell>
          <cell r="DS1154">
            <v>0</v>
          </cell>
          <cell r="DT1154">
            <v>0</v>
          </cell>
          <cell r="DU1154">
            <v>0</v>
          </cell>
          <cell r="DV1154">
            <v>0</v>
          </cell>
          <cell r="DW1154">
            <v>0</v>
          </cell>
          <cell r="DX1154">
            <v>0</v>
          </cell>
          <cell r="DY1154">
            <v>0</v>
          </cell>
          <cell r="DZ1154">
            <v>0</v>
          </cell>
          <cell r="EA1154">
            <v>0</v>
          </cell>
          <cell r="EB1154">
            <v>0</v>
          </cell>
          <cell r="EC1154">
            <v>0</v>
          </cell>
          <cell r="ED1154">
            <v>0</v>
          </cell>
        </row>
        <row r="1155"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O1155">
            <v>0</v>
          </cell>
          <cell r="AP1155">
            <v>0</v>
          </cell>
          <cell r="AQ1155">
            <v>0</v>
          </cell>
          <cell r="AR1155">
            <v>0</v>
          </cell>
          <cell r="AS1155">
            <v>0</v>
          </cell>
          <cell r="AT1155">
            <v>0</v>
          </cell>
          <cell r="AU1155">
            <v>0</v>
          </cell>
          <cell r="AV1155">
            <v>0</v>
          </cell>
          <cell r="AW1155">
            <v>0</v>
          </cell>
          <cell r="AX1155">
            <v>0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0</v>
          </cell>
          <cell r="BD1155">
            <v>0</v>
          </cell>
          <cell r="BE1155">
            <v>0</v>
          </cell>
          <cell r="BF1155">
            <v>0</v>
          </cell>
          <cell r="BG1155">
            <v>0</v>
          </cell>
          <cell r="BH1155">
            <v>0</v>
          </cell>
          <cell r="BI1155">
            <v>0</v>
          </cell>
          <cell r="BJ1155">
            <v>0</v>
          </cell>
          <cell r="BK1155">
            <v>0</v>
          </cell>
          <cell r="BL1155">
            <v>0</v>
          </cell>
          <cell r="BM1155">
            <v>0</v>
          </cell>
          <cell r="BN1155">
            <v>0</v>
          </cell>
          <cell r="BO1155">
            <v>0</v>
          </cell>
          <cell r="BP1155">
            <v>0</v>
          </cell>
          <cell r="BQ1155">
            <v>0</v>
          </cell>
          <cell r="BR1155">
            <v>0</v>
          </cell>
          <cell r="BS1155">
            <v>0</v>
          </cell>
          <cell r="BT1155">
            <v>0</v>
          </cell>
          <cell r="BU1155">
            <v>0</v>
          </cell>
          <cell r="BV1155">
            <v>0</v>
          </cell>
          <cell r="BW1155">
            <v>0</v>
          </cell>
          <cell r="BX1155">
            <v>0</v>
          </cell>
          <cell r="BY1155">
            <v>0</v>
          </cell>
          <cell r="BZ1155">
            <v>0</v>
          </cell>
          <cell r="CA1155">
            <v>0</v>
          </cell>
          <cell r="CB1155">
            <v>0</v>
          </cell>
          <cell r="CC1155">
            <v>0</v>
          </cell>
          <cell r="CD1155">
            <v>0</v>
          </cell>
          <cell r="CE1155">
            <v>0</v>
          </cell>
          <cell r="CF1155">
            <v>0</v>
          </cell>
          <cell r="CG1155">
            <v>0</v>
          </cell>
          <cell r="CH1155">
            <v>0</v>
          </cell>
          <cell r="CI1155">
            <v>0</v>
          </cell>
          <cell r="CJ1155">
            <v>0</v>
          </cell>
          <cell r="CK1155">
            <v>0</v>
          </cell>
          <cell r="CL1155">
            <v>0</v>
          </cell>
          <cell r="CM1155">
            <v>0</v>
          </cell>
          <cell r="CN1155">
            <v>0</v>
          </cell>
          <cell r="CO1155">
            <v>0</v>
          </cell>
          <cell r="CP1155">
            <v>0</v>
          </cell>
          <cell r="CQ1155">
            <v>0</v>
          </cell>
          <cell r="CR1155">
            <v>0</v>
          </cell>
          <cell r="CS1155">
            <v>0</v>
          </cell>
          <cell r="CT1155">
            <v>0</v>
          </cell>
          <cell r="CU1155">
            <v>0</v>
          </cell>
          <cell r="CV1155">
            <v>0</v>
          </cell>
          <cell r="CW1155">
            <v>0</v>
          </cell>
          <cell r="CX1155">
            <v>0</v>
          </cell>
          <cell r="CY1155">
            <v>0</v>
          </cell>
          <cell r="CZ1155">
            <v>0</v>
          </cell>
          <cell r="DA1155">
            <v>0</v>
          </cell>
          <cell r="DB1155">
            <v>0</v>
          </cell>
          <cell r="DC1155">
            <v>0</v>
          </cell>
          <cell r="DD1155">
            <v>0</v>
          </cell>
          <cell r="DE1155">
            <v>0</v>
          </cell>
          <cell r="DF1155">
            <v>0</v>
          </cell>
          <cell r="DG1155">
            <v>0</v>
          </cell>
          <cell r="DH1155">
            <v>0</v>
          </cell>
          <cell r="DI1155">
            <v>0</v>
          </cell>
          <cell r="DJ1155">
            <v>0</v>
          </cell>
          <cell r="DK1155">
            <v>0</v>
          </cell>
          <cell r="DL1155">
            <v>0</v>
          </cell>
          <cell r="DM1155">
            <v>0</v>
          </cell>
          <cell r="DN1155">
            <v>0</v>
          </cell>
          <cell r="DO1155">
            <v>0</v>
          </cell>
          <cell r="DP1155">
            <v>0</v>
          </cell>
          <cell r="DQ1155">
            <v>0</v>
          </cell>
          <cell r="DR1155">
            <v>0</v>
          </cell>
          <cell r="DS1155">
            <v>0</v>
          </cell>
          <cell r="DT1155">
            <v>0</v>
          </cell>
          <cell r="DU1155">
            <v>0</v>
          </cell>
          <cell r="DV1155">
            <v>0</v>
          </cell>
          <cell r="DW1155">
            <v>0</v>
          </cell>
          <cell r="DX1155">
            <v>0</v>
          </cell>
          <cell r="DY1155">
            <v>0</v>
          </cell>
          <cell r="DZ1155">
            <v>0</v>
          </cell>
          <cell r="EA1155">
            <v>0</v>
          </cell>
          <cell r="EB1155">
            <v>0</v>
          </cell>
          <cell r="EC1155">
            <v>0</v>
          </cell>
          <cell r="ED1155">
            <v>0</v>
          </cell>
        </row>
        <row r="1156"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0.01</v>
          </cell>
          <cell r="AA1156">
            <v>0</v>
          </cell>
          <cell r="AB1156">
            <v>-0.01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-0.01</v>
          </cell>
          <cell r="AI1156">
            <v>0</v>
          </cell>
          <cell r="AJ1156">
            <v>0</v>
          </cell>
          <cell r="AK1156">
            <v>0</v>
          </cell>
          <cell r="AL1156">
            <v>0.01</v>
          </cell>
          <cell r="AM1156">
            <v>0.01</v>
          </cell>
          <cell r="AN1156">
            <v>0</v>
          </cell>
          <cell r="AO1156">
            <v>0</v>
          </cell>
          <cell r="AP1156">
            <v>0</v>
          </cell>
          <cell r="AQ1156">
            <v>-0.01</v>
          </cell>
          <cell r="AR1156">
            <v>0</v>
          </cell>
          <cell r="AS1156">
            <v>0</v>
          </cell>
          <cell r="AT1156">
            <v>0</v>
          </cell>
          <cell r="AU1156">
            <v>0</v>
          </cell>
          <cell r="AV1156">
            <v>0</v>
          </cell>
          <cell r="AW1156">
            <v>0</v>
          </cell>
          <cell r="AX1156">
            <v>0</v>
          </cell>
          <cell r="AY1156">
            <v>0</v>
          </cell>
          <cell r="AZ1156">
            <v>0</v>
          </cell>
          <cell r="BA1156">
            <v>0</v>
          </cell>
          <cell r="BB1156">
            <v>0.01</v>
          </cell>
          <cell r="BC1156">
            <v>-0.01</v>
          </cell>
          <cell r="BD1156">
            <v>0</v>
          </cell>
          <cell r="BE1156">
            <v>0</v>
          </cell>
          <cell r="BF1156">
            <v>0</v>
          </cell>
          <cell r="BG1156">
            <v>0</v>
          </cell>
          <cell r="BH1156">
            <v>0</v>
          </cell>
          <cell r="BI1156">
            <v>0</v>
          </cell>
          <cell r="BJ1156">
            <v>0</v>
          </cell>
          <cell r="BK1156">
            <v>0</v>
          </cell>
          <cell r="BL1156">
            <v>0</v>
          </cell>
          <cell r="BM1156">
            <v>0.01</v>
          </cell>
          <cell r="BN1156">
            <v>0</v>
          </cell>
          <cell r="BO1156">
            <v>0</v>
          </cell>
          <cell r="BP1156">
            <v>-0.01</v>
          </cell>
          <cell r="BQ1156">
            <v>0.01</v>
          </cell>
          <cell r="BR1156">
            <v>0</v>
          </cell>
          <cell r="BS1156">
            <v>0</v>
          </cell>
          <cell r="BT1156">
            <v>0</v>
          </cell>
          <cell r="BU1156">
            <v>0</v>
          </cell>
          <cell r="BV1156">
            <v>0</v>
          </cell>
          <cell r="BW1156">
            <v>0</v>
          </cell>
          <cell r="BX1156">
            <v>-0.01</v>
          </cell>
          <cell r="BY1156">
            <v>0.01</v>
          </cell>
          <cell r="BZ1156">
            <v>0</v>
          </cell>
          <cell r="CA1156">
            <v>0</v>
          </cell>
          <cell r="CB1156">
            <v>0</v>
          </cell>
          <cell r="CC1156">
            <v>0</v>
          </cell>
          <cell r="CD1156">
            <v>0.01</v>
          </cell>
          <cell r="CE1156">
            <v>0</v>
          </cell>
          <cell r="CF1156">
            <v>0</v>
          </cell>
          <cell r="CG1156">
            <v>0</v>
          </cell>
          <cell r="CH1156">
            <v>0</v>
          </cell>
          <cell r="CI1156">
            <v>0</v>
          </cell>
          <cell r="CJ1156">
            <v>0</v>
          </cell>
          <cell r="CK1156">
            <v>0</v>
          </cell>
          <cell r="CL1156">
            <v>0.01</v>
          </cell>
          <cell r="CM1156">
            <v>0</v>
          </cell>
          <cell r="CN1156">
            <v>0</v>
          </cell>
          <cell r="CO1156">
            <v>0</v>
          </cell>
          <cell r="CP1156">
            <v>-0.01</v>
          </cell>
          <cell r="CQ1156">
            <v>-0.01</v>
          </cell>
          <cell r="CR1156">
            <v>0</v>
          </cell>
          <cell r="CS1156">
            <v>0</v>
          </cell>
          <cell r="CT1156">
            <v>0</v>
          </cell>
          <cell r="CU1156">
            <v>0</v>
          </cell>
          <cell r="CV1156">
            <v>-0.01</v>
          </cell>
          <cell r="CW1156">
            <v>0</v>
          </cell>
          <cell r="CX1156">
            <v>-0.01</v>
          </cell>
          <cell r="CY1156">
            <v>0.01</v>
          </cell>
          <cell r="CZ1156">
            <v>0.01</v>
          </cell>
          <cell r="DA1156">
            <v>0</v>
          </cell>
          <cell r="DB1156">
            <v>0</v>
          </cell>
          <cell r="DC1156">
            <v>0.01</v>
          </cell>
          <cell r="DD1156">
            <v>0.01</v>
          </cell>
          <cell r="DE1156">
            <v>0</v>
          </cell>
          <cell r="DF1156">
            <v>0</v>
          </cell>
          <cell r="DG1156">
            <v>0</v>
          </cell>
          <cell r="DH1156">
            <v>0</v>
          </cell>
          <cell r="DI1156">
            <v>0</v>
          </cell>
          <cell r="DJ1156">
            <v>0</v>
          </cell>
          <cell r="DK1156">
            <v>0</v>
          </cell>
          <cell r="DL1156">
            <v>0.02</v>
          </cell>
          <cell r="DM1156">
            <v>0.01</v>
          </cell>
          <cell r="DN1156">
            <v>-0.01</v>
          </cell>
          <cell r="DO1156">
            <v>0</v>
          </cell>
          <cell r="DP1156">
            <v>0</v>
          </cell>
          <cell r="DQ1156">
            <v>0</v>
          </cell>
          <cell r="DR1156">
            <v>0</v>
          </cell>
          <cell r="DS1156">
            <v>0</v>
          </cell>
          <cell r="DT1156">
            <v>0</v>
          </cell>
          <cell r="DU1156">
            <v>0</v>
          </cell>
          <cell r="DV1156">
            <v>0</v>
          </cell>
          <cell r="DW1156">
            <v>0</v>
          </cell>
          <cell r="DX1156">
            <v>0</v>
          </cell>
          <cell r="DY1156">
            <v>0</v>
          </cell>
          <cell r="DZ1156">
            <v>0</v>
          </cell>
          <cell r="EA1156">
            <v>0</v>
          </cell>
          <cell r="EB1156">
            <v>0</v>
          </cell>
          <cell r="EC1156">
            <v>0</v>
          </cell>
          <cell r="ED1156">
            <v>0</v>
          </cell>
        </row>
        <row r="1157">
          <cell r="F1157">
            <v>0</v>
          </cell>
          <cell r="G1157">
            <v>0</v>
          </cell>
          <cell r="H1157">
            <v>0.01</v>
          </cell>
          <cell r="I1157">
            <v>0</v>
          </cell>
          <cell r="J1157">
            <v>0</v>
          </cell>
          <cell r="K1157">
            <v>0.01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-0.03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0.01</v>
          </cell>
          <cell r="Z1157">
            <v>0.01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  <cell r="AE1157">
            <v>0</v>
          </cell>
          <cell r="AF1157">
            <v>0.01</v>
          </cell>
          <cell r="AG1157">
            <v>-7.0000000000000007E-2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-0.01</v>
          </cell>
          <cell r="AO1157">
            <v>0</v>
          </cell>
          <cell r="AP1157">
            <v>0</v>
          </cell>
          <cell r="AQ1157">
            <v>-0.01</v>
          </cell>
          <cell r="AR1157">
            <v>0</v>
          </cell>
          <cell r="AS1157">
            <v>0</v>
          </cell>
          <cell r="AT1157">
            <v>0</v>
          </cell>
          <cell r="AU1157">
            <v>0</v>
          </cell>
          <cell r="AV1157">
            <v>-0.01</v>
          </cell>
          <cell r="AW1157">
            <v>0</v>
          </cell>
          <cell r="AX1157">
            <v>0.01</v>
          </cell>
          <cell r="AY1157">
            <v>0</v>
          </cell>
          <cell r="AZ1157">
            <v>0.01</v>
          </cell>
          <cell r="BA1157">
            <v>0</v>
          </cell>
          <cell r="BB1157">
            <v>0</v>
          </cell>
          <cell r="BC1157">
            <v>0</v>
          </cell>
          <cell r="BD1157">
            <v>0</v>
          </cell>
          <cell r="BE1157">
            <v>0.01</v>
          </cell>
          <cell r="BF1157">
            <v>0</v>
          </cell>
          <cell r="BG1157">
            <v>0</v>
          </cell>
          <cell r="BH1157">
            <v>0</v>
          </cell>
          <cell r="BI1157">
            <v>0</v>
          </cell>
          <cell r="BJ1157">
            <v>0</v>
          </cell>
          <cell r="BK1157">
            <v>0</v>
          </cell>
          <cell r="BL1157">
            <v>0</v>
          </cell>
          <cell r="BM1157">
            <v>0.05</v>
          </cell>
          <cell r="BN1157">
            <v>0</v>
          </cell>
          <cell r="BO1157">
            <v>0</v>
          </cell>
          <cell r="BP1157">
            <v>0</v>
          </cell>
          <cell r="BQ1157">
            <v>0</v>
          </cell>
          <cell r="BR1157">
            <v>0</v>
          </cell>
          <cell r="BS1157">
            <v>0</v>
          </cell>
          <cell r="BT1157">
            <v>0.01</v>
          </cell>
          <cell r="BU1157">
            <v>0</v>
          </cell>
          <cell r="BV1157">
            <v>0</v>
          </cell>
          <cell r="BW1157">
            <v>0</v>
          </cell>
          <cell r="BX1157">
            <v>0</v>
          </cell>
          <cell r="BY1157">
            <v>0.01</v>
          </cell>
          <cell r="BZ1157">
            <v>0</v>
          </cell>
          <cell r="CA1157">
            <v>0</v>
          </cell>
          <cell r="CB1157">
            <v>0</v>
          </cell>
          <cell r="CC1157">
            <v>0</v>
          </cell>
          <cell r="CD1157">
            <v>0</v>
          </cell>
          <cell r="CE1157">
            <v>0</v>
          </cell>
          <cell r="CF1157">
            <v>0</v>
          </cell>
          <cell r="CG1157">
            <v>0</v>
          </cell>
          <cell r="CH1157">
            <v>0</v>
          </cell>
          <cell r="CI1157">
            <v>0</v>
          </cell>
          <cell r="CJ1157">
            <v>0</v>
          </cell>
          <cell r="CK1157">
            <v>0</v>
          </cell>
          <cell r="CL1157">
            <v>0.01</v>
          </cell>
          <cell r="CM1157">
            <v>0.01</v>
          </cell>
          <cell r="CN1157">
            <v>0</v>
          </cell>
          <cell r="CO1157">
            <v>-0.02</v>
          </cell>
          <cell r="CP1157">
            <v>0</v>
          </cell>
          <cell r="CQ1157">
            <v>0</v>
          </cell>
          <cell r="CR1157">
            <v>0</v>
          </cell>
          <cell r="CS1157">
            <v>0.01</v>
          </cell>
          <cell r="CT1157">
            <v>0</v>
          </cell>
          <cell r="CU1157">
            <v>0.02</v>
          </cell>
          <cell r="CV1157">
            <v>-0.02</v>
          </cell>
          <cell r="CW1157">
            <v>0</v>
          </cell>
          <cell r="CX1157">
            <v>-0.01</v>
          </cell>
          <cell r="CY1157">
            <v>0</v>
          </cell>
          <cell r="CZ1157">
            <v>0.01</v>
          </cell>
          <cell r="DA1157">
            <v>0</v>
          </cell>
          <cell r="DB1157">
            <v>0</v>
          </cell>
          <cell r="DC1157">
            <v>0</v>
          </cell>
          <cell r="DD1157">
            <v>-0.01</v>
          </cell>
          <cell r="DE1157">
            <v>0</v>
          </cell>
          <cell r="DF1157">
            <v>0</v>
          </cell>
          <cell r="DG1157">
            <v>0</v>
          </cell>
          <cell r="DH1157">
            <v>-7.0000000000000007E-2</v>
          </cell>
          <cell r="DI1157">
            <v>0</v>
          </cell>
          <cell r="DJ1157">
            <v>0</v>
          </cell>
          <cell r="DK1157">
            <v>-0.01</v>
          </cell>
          <cell r="DL1157">
            <v>0.01</v>
          </cell>
          <cell r="DM1157">
            <v>0.01</v>
          </cell>
          <cell r="DN1157">
            <v>0</v>
          </cell>
          <cell r="DO1157">
            <v>0</v>
          </cell>
          <cell r="DP1157">
            <v>0</v>
          </cell>
          <cell r="DQ1157">
            <v>0</v>
          </cell>
          <cell r="DR1157">
            <v>0</v>
          </cell>
          <cell r="DS1157">
            <v>0</v>
          </cell>
          <cell r="DT1157">
            <v>0</v>
          </cell>
          <cell r="DU1157">
            <v>0</v>
          </cell>
          <cell r="DV1157">
            <v>0</v>
          </cell>
          <cell r="DW1157">
            <v>0</v>
          </cell>
          <cell r="DX1157">
            <v>0</v>
          </cell>
          <cell r="DY1157">
            <v>0</v>
          </cell>
          <cell r="DZ1157">
            <v>0</v>
          </cell>
          <cell r="EA1157">
            <v>0</v>
          </cell>
          <cell r="EB1157">
            <v>0</v>
          </cell>
          <cell r="EC1157">
            <v>0</v>
          </cell>
          <cell r="ED1157">
            <v>0</v>
          </cell>
        </row>
        <row r="1158">
          <cell r="F1158">
            <v>0</v>
          </cell>
          <cell r="G1158">
            <v>0</v>
          </cell>
          <cell r="H1158">
            <v>0</v>
          </cell>
          <cell r="I1158">
            <v>-0.01</v>
          </cell>
          <cell r="J1158">
            <v>0</v>
          </cell>
          <cell r="K1158">
            <v>0</v>
          </cell>
          <cell r="L1158">
            <v>0</v>
          </cell>
          <cell r="M1158">
            <v>0.01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0.03</v>
          </cell>
          <cell r="U1158">
            <v>0</v>
          </cell>
          <cell r="V1158">
            <v>0.01</v>
          </cell>
          <cell r="W1158">
            <v>0</v>
          </cell>
          <cell r="X1158">
            <v>0</v>
          </cell>
          <cell r="Y1158">
            <v>0.01</v>
          </cell>
          <cell r="Z1158">
            <v>0.01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0.01</v>
          </cell>
          <cell r="AF1158">
            <v>0</v>
          </cell>
          <cell r="AG1158">
            <v>7.0000000000000007E-2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0.01</v>
          </cell>
          <cell r="AM1158">
            <v>0</v>
          </cell>
          <cell r="AN1158">
            <v>0</v>
          </cell>
          <cell r="AO1158">
            <v>0.01</v>
          </cell>
          <cell r="AP1158">
            <v>0</v>
          </cell>
          <cell r="AQ1158">
            <v>0.01</v>
          </cell>
          <cell r="AR1158">
            <v>0</v>
          </cell>
          <cell r="AS1158">
            <v>0.01</v>
          </cell>
          <cell r="AT1158">
            <v>0.01</v>
          </cell>
          <cell r="AU1158">
            <v>-0.01</v>
          </cell>
          <cell r="AV1158">
            <v>0</v>
          </cell>
          <cell r="AW1158">
            <v>0</v>
          </cell>
          <cell r="AX1158">
            <v>-0.01</v>
          </cell>
          <cell r="AY1158">
            <v>0.01</v>
          </cell>
          <cell r="AZ1158">
            <v>0.01</v>
          </cell>
          <cell r="BA1158">
            <v>0</v>
          </cell>
          <cell r="BB1158">
            <v>0</v>
          </cell>
          <cell r="BC1158">
            <v>0</v>
          </cell>
          <cell r="BD1158">
            <v>0</v>
          </cell>
          <cell r="BE1158">
            <v>0</v>
          </cell>
          <cell r="BF1158">
            <v>0</v>
          </cell>
          <cell r="BG1158">
            <v>0</v>
          </cell>
          <cell r="BH1158">
            <v>0.01</v>
          </cell>
          <cell r="BI1158">
            <v>0</v>
          </cell>
          <cell r="BJ1158">
            <v>0</v>
          </cell>
          <cell r="BK1158">
            <v>0</v>
          </cell>
          <cell r="BL1158">
            <v>0</v>
          </cell>
          <cell r="BM1158">
            <v>-0.03</v>
          </cell>
          <cell r="BN1158">
            <v>0</v>
          </cell>
          <cell r="BO1158">
            <v>-0.01</v>
          </cell>
          <cell r="BP1158">
            <v>0</v>
          </cell>
          <cell r="BQ1158">
            <v>0.01</v>
          </cell>
          <cell r="BR1158">
            <v>0</v>
          </cell>
          <cell r="BS1158">
            <v>0</v>
          </cell>
          <cell r="BT1158">
            <v>-0.01</v>
          </cell>
          <cell r="BU1158">
            <v>0.01</v>
          </cell>
          <cell r="BV1158">
            <v>0</v>
          </cell>
          <cell r="BW1158">
            <v>0</v>
          </cell>
          <cell r="BX1158">
            <v>0</v>
          </cell>
          <cell r="BY1158">
            <v>0</v>
          </cell>
          <cell r="BZ1158">
            <v>0.01</v>
          </cell>
          <cell r="CA1158">
            <v>0</v>
          </cell>
          <cell r="CB1158">
            <v>0</v>
          </cell>
          <cell r="CC1158">
            <v>0</v>
          </cell>
          <cell r="CD1158">
            <v>0</v>
          </cell>
          <cell r="CE1158">
            <v>0</v>
          </cell>
          <cell r="CF1158">
            <v>0.02</v>
          </cell>
          <cell r="CG1158">
            <v>0</v>
          </cell>
          <cell r="CH1158">
            <v>0.01</v>
          </cell>
          <cell r="CI1158">
            <v>0</v>
          </cell>
          <cell r="CJ1158">
            <v>0</v>
          </cell>
          <cell r="CK1158">
            <v>0.01</v>
          </cell>
          <cell r="CL1158">
            <v>0</v>
          </cell>
          <cell r="CM1158">
            <v>0.01</v>
          </cell>
          <cell r="CN1158">
            <v>0</v>
          </cell>
          <cell r="CO1158">
            <v>-0.01</v>
          </cell>
          <cell r="CP1158">
            <v>-0.01</v>
          </cell>
          <cell r="CQ1158">
            <v>0</v>
          </cell>
          <cell r="CR1158">
            <v>0</v>
          </cell>
          <cell r="CS1158">
            <v>0.01</v>
          </cell>
          <cell r="CT1158">
            <v>0</v>
          </cell>
          <cell r="CU1158">
            <v>0</v>
          </cell>
          <cell r="CV1158">
            <v>0</v>
          </cell>
          <cell r="CW1158">
            <v>0.01</v>
          </cell>
          <cell r="CX1158">
            <v>-0.01</v>
          </cell>
          <cell r="CY1158">
            <v>0.01</v>
          </cell>
          <cell r="CZ1158">
            <v>0.01</v>
          </cell>
          <cell r="DA1158">
            <v>0</v>
          </cell>
          <cell r="DB1158">
            <v>0</v>
          </cell>
          <cell r="DC1158">
            <v>0</v>
          </cell>
          <cell r="DD1158">
            <v>0</v>
          </cell>
          <cell r="DE1158">
            <v>0</v>
          </cell>
          <cell r="DF1158">
            <v>0</v>
          </cell>
          <cell r="DG1158">
            <v>0</v>
          </cell>
          <cell r="DH1158">
            <v>0.01</v>
          </cell>
          <cell r="DI1158">
            <v>0</v>
          </cell>
          <cell r="DJ1158">
            <v>0</v>
          </cell>
          <cell r="DK1158">
            <v>0</v>
          </cell>
          <cell r="DL1158">
            <v>0</v>
          </cell>
          <cell r="DM1158">
            <v>0</v>
          </cell>
          <cell r="DN1158">
            <v>0</v>
          </cell>
          <cell r="DO1158">
            <v>0</v>
          </cell>
          <cell r="DP1158">
            <v>0</v>
          </cell>
          <cell r="DQ1158">
            <v>0</v>
          </cell>
          <cell r="DR1158">
            <v>0</v>
          </cell>
          <cell r="DS1158">
            <v>0</v>
          </cell>
          <cell r="DT1158">
            <v>0</v>
          </cell>
          <cell r="DU1158">
            <v>0</v>
          </cell>
          <cell r="DV1158">
            <v>0</v>
          </cell>
          <cell r="DW1158">
            <v>0</v>
          </cell>
          <cell r="DX1158">
            <v>0</v>
          </cell>
          <cell r="DY1158">
            <v>0</v>
          </cell>
          <cell r="DZ1158">
            <v>0</v>
          </cell>
          <cell r="EA1158">
            <v>0</v>
          </cell>
          <cell r="EB1158">
            <v>0</v>
          </cell>
          <cell r="EC1158">
            <v>0</v>
          </cell>
          <cell r="ED1158">
            <v>0</v>
          </cell>
        </row>
        <row r="1159"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O1159">
            <v>0</v>
          </cell>
          <cell r="AP1159">
            <v>0</v>
          </cell>
          <cell r="AQ1159">
            <v>0</v>
          </cell>
          <cell r="AR1159">
            <v>0</v>
          </cell>
          <cell r="AS1159">
            <v>0</v>
          </cell>
          <cell r="AT1159">
            <v>0</v>
          </cell>
          <cell r="AU1159">
            <v>0</v>
          </cell>
          <cell r="AV1159">
            <v>0</v>
          </cell>
          <cell r="AW1159">
            <v>0</v>
          </cell>
          <cell r="AX1159">
            <v>0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0</v>
          </cell>
          <cell r="BD1159">
            <v>0</v>
          </cell>
          <cell r="BE1159">
            <v>0</v>
          </cell>
          <cell r="BF1159">
            <v>0</v>
          </cell>
          <cell r="BG1159">
            <v>0</v>
          </cell>
          <cell r="BH1159">
            <v>0</v>
          </cell>
          <cell r="BI1159">
            <v>0</v>
          </cell>
          <cell r="BJ1159">
            <v>0</v>
          </cell>
          <cell r="BK1159">
            <v>0</v>
          </cell>
          <cell r="BL1159">
            <v>0</v>
          </cell>
          <cell r="BM1159">
            <v>0</v>
          </cell>
          <cell r="BN1159">
            <v>0</v>
          </cell>
          <cell r="BO1159">
            <v>0</v>
          </cell>
          <cell r="BP1159">
            <v>0</v>
          </cell>
          <cell r="BQ1159">
            <v>0</v>
          </cell>
          <cell r="BR1159">
            <v>0</v>
          </cell>
          <cell r="BS1159">
            <v>0</v>
          </cell>
          <cell r="BT1159">
            <v>0</v>
          </cell>
          <cell r="BU1159">
            <v>0</v>
          </cell>
          <cell r="BV1159">
            <v>0</v>
          </cell>
          <cell r="BW1159">
            <v>0</v>
          </cell>
          <cell r="BX1159">
            <v>0</v>
          </cell>
          <cell r="BY1159">
            <v>0</v>
          </cell>
          <cell r="BZ1159">
            <v>0</v>
          </cell>
          <cell r="CA1159">
            <v>0</v>
          </cell>
          <cell r="CB1159">
            <v>0</v>
          </cell>
          <cell r="CC1159">
            <v>0</v>
          </cell>
          <cell r="CD1159">
            <v>0</v>
          </cell>
          <cell r="CE1159">
            <v>0</v>
          </cell>
          <cell r="CF1159">
            <v>0</v>
          </cell>
          <cell r="CG1159">
            <v>0</v>
          </cell>
          <cell r="CH1159">
            <v>0</v>
          </cell>
          <cell r="CI1159">
            <v>0</v>
          </cell>
          <cell r="CJ1159">
            <v>0</v>
          </cell>
          <cell r="CK1159">
            <v>0</v>
          </cell>
          <cell r="CL1159">
            <v>0</v>
          </cell>
          <cell r="CM1159">
            <v>0</v>
          </cell>
          <cell r="CN1159">
            <v>0</v>
          </cell>
          <cell r="CO1159">
            <v>0</v>
          </cell>
          <cell r="CP1159">
            <v>0</v>
          </cell>
          <cell r="CQ1159">
            <v>0</v>
          </cell>
          <cell r="CR1159">
            <v>0</v>
          </cell>
          <cell r="CS1159">
            <v>0</v>
          </cell>
          <cell r="CT1159">
            <v>0</v>
          </cell>
          <cell r="CU1159">
            <v>0</v>
          </cell>
          <cell r="CV1159">
            <v>0</v>
          </cell>
          <cell r="CW1159">
            <v>0</v>
          </cell>
          <cell r="CX1159">
            <v>0</v>
          </cell>
          <cell r="CY1159">
            <v>0.02</v>
          </cell>
          <cell r="CZ1159">
            <v>0.01</v>
          </cell>
          <cell r="DA1159">
            <v>-0.01</v>
          </cell>
          <cell r="DB1159">
            <v>0</v>
          </cell>
          <cell r="DC1159">
            <v>0</v>
          </cell>
          <cell r="DD1159">
            <v>0</v>
          </cell>
          <cell r="DE1159">
            <v>0.01</v>
          </cell>
          <cell r="DF1159">
            <v>0</v>
          </cell>
          <cell r="DG1159">
            <v>0</v>
          </cell>
          <cell r="DH1159">
            <v>0.03</v>
          </cell>
          <cell r="DI1159">
            <v>0</v>
          </cell>
          <cell r="DJ1159">
            <v>-0.01</v>
          </cell>
          <cell r="DK1159">
            <v>0</v>
          </cell>
          <cell r="DL1159">
            <v>0.01</v>
          </cell>
          <cell r="DM1159">
            <v>0.01</v>
          </cell>
          <cell r="DN1159">
            <v>-0.01</v>
          </cell>
          <cell r="DO1159">
            <v>0</v>
          </cell>
          <cell r="DP1159">
            <v>0.03</v>
          </cell>
          <cell r="DQ1159">
            <v>-0.01</v>
          </cell>
          <cell r="DR1159">
            <v>0</v>
          </cell>
          <cell r="DS1159">
            <v>0</v>
          </cell>
          <cell r="DT1159">
            <v>0</v>
          </cell>
          <cell r="DU1159">
            <v>0</v>
          </cell>
          <cell r="DV1159">
            <v>0</v>
          </cell>
          <cell r="DW1159">
            <v>0</v>
          </cell>
          <cell r="DX1159">
            <v>0</v>
          </cell>
          <cell r="DY1159">
            <v>0</v>
          </cell>
          <cell r="DZ1159">
            <v>0</v>
          </cell>
          <cell r="EA1159">
            <v>0</v>
          </cell>
          <cell r="EB1159">
            <v>0</v>
          </cell>
          <cell r="EC1159">
            <v>0</v>
          </cell>
          <cell r="ED1159">
            <v>0</v>
          </cell>
        </row>
        <row r="1160"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O1160">
            <v>0</v>
          </cell>
          <cell r="AP1160">
            <v>0</v>
          </cell>
          <cell r="AQ1160">
            <v>0</v>
          </cell>
          <cell r="AR1160">
            <v>0</v>
          </cell>
          <cell r="AS1160">
            <v>0</v>
          </cell>
          <cell r="AT1160">
            <v>0</v>
          </cell>
          <cell r="AU1160">
            <v>0</v>
          </cell>
          <cell r="AV1160">
            <v>0</v>
          </cell>
          <cell r="AW1160">
            <v>0</v>
          </cell>
          <cell r="AX1160">
            <v>0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0</v>
          </cell>
          <cell r="BD1160">
            <v>0</v>
          </cell>
          <cell r="BE1160">
            <v>0</v>
          </cell>
          <cell r="BF1160">
            <v>0</v>
          </cell>
          <cell r="BG1160">
            <v>0</v>
          </cell>
          <cell r="BH1160">
            <v>0</v>
          </cell>
          <cell r="BI1160">
            <v>0</v>
          </cell>
          <cell r="BJ1160">
            <v>0</v>
          </cell>
          <cell r="BK1160">
            <v>0</v>
          </cell>
          <cell r="BL1160">
            <v>0</v>
          </cell>
          <cell r="BM1160">
            <v>0</v>
          </cell>
          <cell r="BN1160">
            <v>0</v>
          </cell>
          <cell r="BO1160">
            <v>0</v>
          </cell>
          <cell r="BP1160">
            <v>0</v>
          </cell>
          <cell r="BQ1160">
            <v>0</v>
          </cell>
          <cell r="BR1160">
            <v>0</v>
          </cell>
          <cell r="BS1160">
            <v>0</v>
          </cell>
          <cell r="BT1160">
            <v>0</v>
          </cell>
          <cell r="BU1160">
            <v>0</v>
          </cell>
          <cell r="BV1160">
            <v>0</v>
          </cell>
          <cell r="BW1160">
            <v>0</v>
          </cell>
          <cell r="BX1160">
            <v>0</v>
          </cell>
          <cell r="BY1160">
            <v>0</v>
          </cell>
          <cell r="BZ1160">
            <v>0</v>
          </cell>
          <cell r="CA1160">
            <v>0</v>
          </cell>
          <cell r="CB1160">
            <v>0</v>
          </cell>
          <cell r="CC1160">
            <v>0</v>
          </cell>
          <cell r="CD1160">
            <v>0</v>
          </cell>
          <cell r="CE1160">
            <v>0</v>
          </cell>
          <cell r="CF1160">
            <v>0</v>
          </cell>
          <cell r="CG1160">
            <v>0</v>
          </cell>
          <cell r="CH1160">
            <v>0</v>
          </cell>
          <cell r="CI1160">
            <v>0</v>
          </cell>
          <cell r="CJ1160">
            <v>0</v>
          </cell>
          <cell r="CK1160">
            <v>0</v>
          </cell>
          <cell r="CL1160">
            <v>0</v>
          </cell>
          <cell r="CM1160">
            <v>0</v>
          </cell>
          <cell r="CN1160">
            <v>0</v>
          </cell>
          <cell r="CO1160">
            <v>0</v>
          </cell>
          <cell r="CP1160">
            <v>0</v>
          </cell>
          <cell r="CQ1160">
            <v>0</v>
          </cell>
          <cell r="CR1160">
            <v>0</v>
          </cell>
          <cell r="CS1160">
            <v>0</v>
          </cell>
          <cell r="CT1160">
            <v>0.01</v>
          </cell>
          <cell r="CU1160">
            <v>0.01</v>
          </cell>
          <cell r="CV1160">
            <v>0</v>
          </cell>
          <cell r="CW1160">
            <v>0</v>
          </cell>
          <cell r="CX1160">
            <v>0</v>
          </cell>
          <cell r="CY1160">
            <v>0.01</v>
          </cell>
          <cell r="CZ1160">
            <v>0.01</v>
          </cell>
          <cell r="DA1160">
            <v>0</v>
          </cell>
          <cell r="DB1160">
            <v>0</v>
          </cell>
          <cell r="DC1160">
            <v>0</v>
          </cell>
          <cell r="DD1160">
            <v>0</v>
          </cell>
          <cell r="DE1160">
            <v>0</v>
          </cell>
          <cell r="DF1160">
            <v>0</v>
          </cell>
          <cell r="DG1160">
            <v>0</v>
          </cell>
          <cell r="DH1160">
            <v>0</v>
          </cell>
          <cell r="DI1160">
            <v>0</v>
          </cell>
          <cell r="DJ1160">
            <v>0.02</v>
          </cell>
          <cell r="DK1160">
            <v>0</v>
          </cell>
          <cell r="DL1160">
            <v>0</v>
          </cell>
          <cell r="DM1160">
            <v>0</v>
          </cell>
          <cell r="DN1160">
            <v>0</v>
          </cell>
          <cell r="DO1160">
            <v>0</v>
          </cell>
          <cell r="DP1160">
            <v>-0.03</v>
          </cell>
          <cell r="DQ1160">
            <v>0</v>
          </cell>
          <cell r="DR1160">
            <v>0</v>
          </cell>
          <cell r="DS1160">
            <v>0</v>
          </cell>
          <cell r="DT1160">
            <v>0</v>
          </cell>
          <cell r="DU1160">
            <v>0</v>
          </cell>
          <cell r="DV1160">
            <v>0</v>
          </cell>
          <cell r="DW1160">
            <v>0</v>
          </cell>
          <cell r="DX1160">
            <v>0</v>
          </cell>
          <cell r="DY1160">
            <v>0</v>
          </cell>
          <cell r="DZ1160">
            <v>0</v>
          </cell>
          <cell r="EA1160">
            <v>0</v>
          </cell>
          <cell r="EB1160">
            <v>0</v>
          </cell>
          <cell r="EC1160">
            <v>0</v>
          </cell>
          <cell r="ED1160">
            <v>0</v>
          </cell>
        </row>
        <row r="1161"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O1161">
            <v>0</v>
          </cell>
          <cell r="AP1161">
            <v>0</v>
          </cell>
          <cell r="AQ1161">
            <v>0</v>
          </cell>
          <cell r="AR1161">
            <v>0</v>
          </cell>
          <cell r="AS1161">
            <v>0</v>
          </cell>
          <cell r="AT1161">
            <v>0</v>
          </cell>
          <cell r="AU1161">
            <v>0</v>
          </cell>
          <cell r="AV1161">
            <v>0</v>
          </cell>
          <cell r="AW1161">
            <v>0</v>
          </cell>
          <cell r="AX1161">
            <v>0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0</v>
          </cell>
          <cell r="BD1161">
            <v>0</v>
          </cell>
          <cell r="BE1161">
            <v>0</v>
          </cell>
          <cell r="BF1161">
            <v>0</v>
          </cell>
          <cell r="BG1161">
            <v>0</v>
          </cell>
          <cell r="BH1161">
            <v>0</v>
          </cell>
          <cell r="BI1161">
            <v>0</v>
          </cell>
          <cell r="BJ1161">
            <v>0</v>
          </cell>
          <cell r="BK1161">
            <v>0</v>
          </cell>
          <cell r="BL1161">
            <v>0</v>
          </cell>
          <cell r="BM1161">
            <v>0</v>
          </cell>
          <cell r="BN1161">
            <v>0</v>
          </cell>
          <cell r="BO1161">
            <v>0</v>
          </cell>
          <cell r="BP1161">
            <v>0</v>
          </cell>
          <cell r="BQ1161">
            <v>0</v>
          </cell>
          <cell r="BR1161">
            <v>0</v>
          </cell>
          <cell r="BS1161">
            <v>0</v>
          </cell>
          <cell r="BT1161">
            <v>0</v>
          </cell>
          <cell r="BU1161">
            <v>0</v>
          </cell>
          <cell r="BV1161">
            <v>0</v>
          </cell>
          <cell r="BW1161">
            <v>0</v>
          </cell>
          <cell r="BX1161">
            <v>0</v>
          </cell>
          <cell r="BY1161">
            <v>0</v>
          </cell>
          <cell r="BZ1161">
            <v>0</v>
          </cell>
          <cell r="CA1161">
            <v>0</v>
          </cell>
          <cell r="CB1161">
            <v>0</v>
          </cell>
          <cell r="CC1161">
            <v>0</v>
          </cell>
          <cell r="CD1161">
            <v>0</v>
          </cell>
          <cell r="CE1161">
            <v>0</v>
          </cell>
          <cell r="CF1161">
            <v>0</v>
          </cell>
          <cell r="CG1161">
            <v>0</v>
          </cell>
          <cell r="CH1161">
            <v>0</v>
          </cell>
          <cell r="CI1161">
            <v>0</v>
          </cell>
          <cell r="CJ1161">
            <v>0</v>
          </cell>
          <cell r="CK1161">
            <v>0</v>
          </cell>
          <cell r="CL1161">
            <v>0</v>
          </cell>
          <cell r="CM1161">
            <v>0</v>
          </cell>
          <cell r="CN1161">
            <v>0</v>
          </cell>
          <cell r="CO1161">
            <v>0</v>
          </cell>
          <cell r="CP1161">
            <v>0</v>
          </cell>
          <cell r="CQ1161">
            <v>0</v>
          </cell>
          <cell r="CR1161">
            <v>0</v>
          </cell>
          <cell r="CS1161">
            <v>0.02</v>
          </cell>
          <cell r="CT1161">
            <v>0</v>
          </cell>
          <cell r="CU1161">
            <v>0</v>
          </cell>
          <cell r="CV1161">
            <v>0</v>
          </cell>
          <cell r="CW1161">
            <v>0</v>
          </cell>
          <cell r="CX1161">
            <v>0</v>
          </cell>
          <cell r="CY1161">
            <v>0.01</v>
          </cell>
          <cell r="CZ1161">
            <v>0.01</v>
          </cell>
          <cell r="DA1161">
            <v>0</v>
          </cell>
          <cell r="DB1161">
            <v>-0.01</v>
          </cell>
          <cell r="DC1161">
            <v>0</v>
          </cell>
          <cell r="DD1161">
            <v>-0.03</v>
          </cell>
          <cell r="DE1161">
            <v>0</v>
          </cell>
          <cell r="DF1161">
            <v>-0.01</v>
          </cell>
          <cell r="DG1161">
            <v>0</v>
          </cell>
          <cell r="DH1161">
            <v>0</v>
          </cell>
          <cell r="DI1161">
            <v>0</v>
          </cell>
          <cell r="DJ1161">
            <v>0</v>
          </cell>
          <cell r="DK1161">
            <v>0</v>
          </cell>
          <cell r="DL1161">
            <v>0.02</v>
          </cell>
          <cell r="DM1161">
            <v>0.01</v>
          </cell>
          <cell r="DN1161">
            <v>0</v>
          </cell>
          <cell r="DO1161">
            <v>0</v>
          </cell>
          <cell r="DP1161">
            <v>0.01</v>
          </cell>
          <cell r="DQ1161">
            <v>0</v>
          </cell>
          <cell r="DR1161">
            <v>0</v>
          </cell>
          <cell r="DS1161">
            <v>0</v>
          </cell>
          <cell r="DT1161">
            <v>0</v>
          </cell>
          <cell r="DU1161">
            <v>0</v>
          </cell>
          <cell r="DV1161">
            <v>0</v>
          </cell>
          <cell r="DW1161">
            <v>0</v>
          </cell>
          <cell r="DX1161">
            <v>0</v>
          </cell>
          <cell r="DY1161">
            <v>0</v>
          </cell>
          <cell r="DZ1161">
            <v>0</v>
          </cell>
          <cell r="EA1161">
            <v>0</v>
          </cell>
          <cell r="EB1161">
            <v>0</v>
          </cell>
          <cell r="EC1161">
            <v>0</v>
          </cell>
          <cell r="ED1161">
            <v>0</v>
          </cell>
        </row>
        <row r="1162"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O1162">
            <v>0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0</v>
          </cell>
          <cell r="AX1162">
            <v>0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0</v>
          </cell>
          <cell r="BD1162">
            <v>0</v>
          </cell>
          <cell r="BE1162">
            <v>0</v>
          </cell>
          <cell r="BF1162">
            <v>0</v>
          </cell>
          <cell r="BG1162">
            <v>0</v>
          </cell>
          <cell r="BH1162">
            <v>0</v>
          </cell>
          <cell r="BI1162">
            <v>0</v>
          </cell>
          <cell r="BJ1162">
            <v>0</v>
          </cell>
          <cell r="BK1162">
            <v>0</v>
          </cell>
          <cell r="BL1162">
            <v>0</v>
          </cell>
          <cell r="BM1162">
            <v>0</v>
          </cell>
          <cell r="BN1162">
            <v>0</v>
          </cell>
          <cell r="BO1162">
            <v>0</v>
          </cell>
          <cell r="BP1162">
            <v>0</v>
          </cell>
          <cell r="BQ1162">
            <v>0</v>
          </cell>
          <cell r="BR1162">
            <v>0</v>
          </cell>
          <cell r="BS1162">
            <v>0</v>
          </cell>
          <cell r="BT1162">
            <v>0</v>
          </cell>
          <cell r="BU1162">
            <v>0</v>
          </cell>
          <cell r="BV1162">
            <v>0</v>
          </cell>
          <cell r="BW1162">
            <v>0</v>
          </cell>
          <cell r="BX1162">
            <v>0</v>
          </cell>
          <cell r="BY1162">
            <v>0</v>
          </cell>
          <cell r="BZ1162">
            <v>0</v>
          </cell>
          <cell r="CA1162">
            <v>0</v>
          </cell>
          <cell r="CB1162">
            <v>0</v>
          </cell>
          <cell r="CC1162">
            <v>0</v>
          </cell>
          <cell r="CD1162">
            <v>0</v>
          </cell>
          <cell r="CE1162">
            <v>0</v>
          </cell>
          <cell r="CF1162">
            <v>0</v>
          </cell>
          <cell r="CG1162">
            <v>0</v>
          </cell>
          <cell r="CH1162">
            <v>0</v>
          </cell>
          <cell r="CI1162">
            <v>0</v>
          </cell>
          <cell r="CJ1162">
            <v>0</v>
          </cell>
          <cell r="CK1162">
            <v>0</v>
          </cell>
          <cell r="CL1162">
            <v>0</v>
          </cell>
          <cell r="CM1162">
            <v>0</v>
          </cell>
          <cell r="CN1162">
            <v>0</v>
          </cell>
          <cell r="CO1162">
            <v>0</v>
          </cell>
          <cell r="CP1162">
            <v>0</v>
          </cell>
          <cell r="CQ1162">
            <v>0</v>
          </cell>
          <cell r="CR1162">
            <v>0</v>
          </cell>
          <cell r="CS1162">
            <v>-0.02</v>
          </cell>
          <cell r="CT1162">
            <v>0</v>
          </cell>
          <cell r="CU1162">
            <v>0</v>
          </cell>
          <cell r="CV1162">
            <v>0</v>
          </cell>
          <cell r="CW1162">
            <v>0</v>
          </cell>
          <cell r="CX1162">
            <v>0</v>
          </cell>
          <cell r="CY1162">
            <v>0.01</v>
          </cell>
          <cell r="CZ1162">
            <v>0</v>
          </cell>
          <cell r="DA1162">
            <v>0</v>
          </cell>
          <cell r="DB1162">
            <v>0</v>
          </cell>
          <cell r="DC1162">
            <v>0</v>
          </cell>
          <cell r="DD1162">
            <v>0.03</v>
          </cell>
          <cell r="DE1162">
            <v>0</v>
          </cell>
          <cell r="DF1162">
            <v>0</v>
          </cell>
          <cell r="DG1162">
            <v>0</v>
          </cell>
          <cell r="DH1162">
            <v>0.01</v>
          </cell>
          <cell r="DI1162">
            <v>0</v>
          </cell>
          <cell r="DJ1162">
            <v>0</v>
          </cell>
          <cell r="DK1162">
            <v>0</v>
          </cell>
          <cell r="DL1162">
            <v>0</v>
          </cell>
          <cell r="DM1162">
            <v>0.01</v>
          </cell>
          <cell r="DN1162">
            <v>0</v>
          </cell>
          <cell r="DO1162">
            <v>0</v>
          </cell>
          <cell r="DP1162">
            <v>0</v>
          </cell>
          <cell r="DQ1162">
            <v>0</v>
          </cell>
          <cell r="DR1162">
            <v>0</v>
          </cell>
          <cell r="DS1162">
            <v>0</v>
          </cell>
          <cell r="DT1162">
            <v>0</v>
          </cell>
          <cell r="DU1162">
            <v>0</v>
          </cell>
          <cell r="DV1162">
            <v>0</v>
          </cell>
          <cell r="DW1162">
            <v>0</v>
          </cell>
          <cell r="DX1162">
            <v>0</v>
          </cell>
          <cell r="DY1162">
            <v>0</v>
          </cell>
          <cell r="DZ1162">
            <v>0</v>
          </cell>
          <cell r="EA1162">
            <v>0</v>
          </cell>
          <cell r="EB1162">
            <v>0</v>
          </cell>
          <cell r="EC1162">
            <v>0</v>
          </cell>
          <cell r="ED1162">
            <v>0</v>
          </cell>
        </row>
        <row r="1163"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O1163">
            <v>0</v>
          </cell>
          <cell r="AP1163">
            <v>0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0</v>
          </cell>
          <cell r="AX1163">
            <v>0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0</v>
          </cell>
          <cell r="BD1163">
            <v>0</v>
          </cell>
          <cell r="BE1163">
            <v>0</v>
          </cell>
          <cell r="BF1163">
            <v>0</v>
          </cell>
          <cell r="BG1163">
            <v>0</v>
          </cell>
          <cell r="BH1163">
            <v>0</v>
          </cell>
          <cell r="BI1163">
            <v>0</v>
          </cell>
          <cell r="BJ1163">
            <v>0</v>
          </cell>
          <cell r="BK1163">
            <v>0</v>
          </cell>
          <cell r="BL1163">
            <v>0</v>
          </cell>
          <cell r="BM1163">
            <v>0</v>
          </cell>
          <cell r="BN1163">
            <v>0</v>
          </cell>
          <cell r="BO1163">
            <v>0</v>
          </cell>
          <cell r="BP1163">
            <v>0</v>
          </cell>
          <cell r="BQ1163">
            <v>0</v>
          </cell>
          <cell r="BR1163">
            <v>0</v>
          </cell>
          <cell r="BS1163">
            <v>0</v>
          </cell>
          <cell r="BT1163">
            <v>0</v>
          </cell>
          <cell r="BU1163">
            <v>0</v>
          </cell>
          <cell r="BV1163">
            <v>0</v>
          </cell>
          <cell r="BW1163">
            <v>0</v>
          </cell>
          <cell r="BX1163">
            <v>0</v>
          </cell>
          <cell r="BY1163">
            <v>0</v>
          </cell>
          <cell r="BZ1163">
            <v>0</v>
          </cell>
          <cell r="CA1163">
            <v>0</v>
          </cell>
          <cell r="CB1163">
            <v>0</v>
          </cell>
          <cell r="CC1163">
            <v>0</v>
          </cell>
          <cell r="CD1163">
            <v>0</v>
          </cell>
          <cell r="CE1163">
            <v>0</v>
          </cell>
          <cell r="CF1163">
            <v>0</v>
          </cell>
          <cell r="CG1163">
            <v>0</v>
          </cell>
          <cell r="CH1163">
            <v>0</v>
          </cell>
          <cell r="CI1163">
            <v>0</v>
          </cell>
          <cell r="CJ1163">
            <v>0</v>
          </cell>
          <cell r="CK1163">
            <v>0</v>
          </cell>
          <cell r="CL1163">
            <v>0</v>
          </cell>
          <cell r="CM1163">
            <v>0</v>
          </cell>
          <cell r="CN1163">
            <v>0</v>
          </cell>
          <cell r="CO1163">
            <v>0</v>
          </cell>
          <cell r="CP1163">
            <v>0</v>
          </cell>
          <cell r="CQ1163">
            <v>0</v>
          </cell>
          <cell r="CR1163">
            <v>0</v>
          </cell>
          <cell r="CS1163">
            <v>0</v>
          </cell>
          <cell r="CT1163">
            <v>0</v>
          </cell>
          <cell r="CU1163">
            <v>0</v>
          </cell>
          <cell r="CV1163">
            <v>0</v>
          </cell>
          <cell r="CW1163">
            <v>0</v>
          </cell>
          <cell r="CX1163">
            <v>0</v>
          </cell>
          <cell r="CY1163">
            <v>0</v>
          </cell>
          <cell r="CZ1163">
            <v>0.01</v>
          </cell>
          <cell r="DA1163">
            <v>0.01</v>
          </cell>
          <cell r="DB1163">
            <v>0</v>
          </cell>
          <cell r="DC1163">
            <v>0</v>
          </cell>
          <cell r="DD1163">
            <v>0</v>
          </cell>
          <cell r="DE1163">
            <v>0</v>
          </cell>
          <cell r="DF1163">
            <v>0</v>
          </cell>
          <cell r="DG1163">
            <v>0</v>
          </cell>
          <cell r="DH1163">
            <v>0</v>
          </cell>
          <cell r="DI1163">
            <v>0</v>
          </cell>
          <cell r="DJ1163">
            <v>0</v>
          </cell>
          <cell r="DK1163">
            <v>0</v>
          </cell>
          <cell r="DL1163">
            <v>0</v>
          </cell>
          <cell r="DM1163">
            <v>0</v>
          </cell>
          <cell r="DN1163">
            <v>0</v>
          </cell>
          <cell r="DO1163">
            <v>0</v>
          </cell>
          <cell r="DP1163">
            <v>0</v>
          </cell>
          <cell r="DQ1163">
            <v>0</v>
          </cell>
          <cell r="DR1163">
            <v>0</v>
          </cell>
          <cell r="DS1163">
            <v>0</v>
          </cell>
          <cell r="DT1163">
            <v>0</v>
          </cell>
          <cell r="DU1163">
            <v>0</v>
          </cell>
          <cell r="DV1163">
            <v>0</v>
          </cell>
          <cell r="DW1163">
            <v>0</v>
          </cell>
          <cell r="DX1163">
            <v>0</v>
          </cell>
          <cell r="DY1163">
            <v>0</v>
          </cell>
          <cell r="DZ1163">
            <v>0</v>
          </cell>
          <cell r="EA1163">
            <v>0</v>
          </cell>
          <cell r="EB1163">
            <v>0</v>
          </cell>
          <cell r="EC1163">
            <v>0</v>
          </cell>
          <cell r="ED1163">
            <v>0</v>
          </cell>
        </row>
        <row r="1164"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O1164">
            <v>0</v>
          </cell>
          <cell r="AP1164">
            <v>0</v>
          </cell>
          <cell r="AQ1164">
            <v>0</v>
          </cell>
          <cell r="AR1164">
            <v>0</v>
          </cell>
          <cell r="AS1164">
            <v>0</v>
          </cell>
          <cell r="AT1164">
            <v>0</v>
          </cell>
          <cell r="AU1164">
            <v>0</v>
          </cell>
          <cell r="AV1164">
            <v>0</v>
          </cell>
          <cell r="AW1164">
            <v>0</v>
          </cell>
          <cell r="AX1164">
            <v>0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0</v>
          </cell>
          <cell r="BD1164">
            <v>0</v>
          </cell>
          <cell r="BE1164">
            <v>0</v>
          </cell>
          <cell r="BF1164">
            <v>0</v>
          </cell>
          <cell r="BG1164">
            <v>0</v>
          </cell>
          <cell r="BH1164">
            <v>0</v>
          </cell>
          <cell r="BI1164">
            <v>0</v>
          </cell>
          <cell r="BJ1164">
            <v>0</v>
          </cell>
          <cell r="BK1164">
            <v>0</v>
          </cell>
          <cell r="BL1164">
            <v>0</v>
          </cell>
          <cell r="BM1164">
            <v>0</v>
          </cell>
          <cell r="BN1164">
            <v>0</v>
          </cell>
          <cell r="BO1164">
            <v>0</v>
          </cell>
          <cell r="BP1164">
            <v>0</v>
          </cell>
          <cell r="BQ1164">
            <v>0</v>
          </cell>
          <cell r="BR1164">
            <v>0</v>
          </cell>
          <cell r="BS1164">
            <v>0</v>
          </cell>
          <cell r="BT1164">
            <v>0</v>
          </cell>
          <cell r="BU1164">
            <v>0</v>
          </cell>
          <cell r="BV1164">
            <v>0</v>
          </cell>
          <cell r="BW1164">
            <v>0</v>
          </cell>
          <cell r="BX1164">
            <v>0</v>
          </cell>
          <cell r="BY1164">
            <v>0</v>
          </cell>
          <cell r="BZ1164">
            <v>0</v>
          </cell>
          <cell r="CA1164">
            <v>0</v>
          </cell>
          <cell r="CB1164">
            <v>0</v>
          </cell>
          <cell r="CC1164">
            <v>0</v>
          </cell>
          <cell r="CD1164">
            <v>0</v>
          </cell>
          <cell r="CE1164">
            <v>0</v>
          </cell>
          <cell r="CF1164">
            <v>0</v>
          </cell>
          <cell r="CG1164">
            <v>0</v>
          </cell>
          <cell r="CH1164">
            <v>0</v>
          </cell>
          <cell r="CI1164">
            <v>0</v>
          </cell>
          <cell r="CJ1164">
            <v>0</v>
          </cell>
          <cell r="CK1164">
            <v>0</v>
          </cell>
          <cell r="CL1164">
            <v>0</v>
          </cell>
          <cell r="CM1164">
            <v>0</v>
          </cell>
          <cell r="CN1164">
            <v>0</v>
          </cell>
          <cell r="CO1164">
            <v>0</v>
          </cell>
          <cell r="CP1164">
            <v>0</v>
          </cell>
          <cell r="CQ1164">
            <v>0</v>
          </cell>
          <cell r="CR1164">
            <v>0</v>
          </cell>
          <cell r="CS1164">
            <v>0</v>
          </cell>
          <cell r="CT1164">
            <v>0</v>
          </cell>
          <cell r="CU1164">
            <v>0</v>
          </cell>
          <cell r="CV1164">
            <v>0</v>
          </cell>
          <cell r="CW1164">
            <v>0</v>
          </cell>
          <cell r="CX1164">
            <v>0</v>
          </cell>
          <cell r="CY1164">
            <v>0</v>
          </cell>
          <cell r="CZ1164">
            <v>0</v>
          </cell>
          <cell r="DA1164">
            <v>0</v>
          </cell>
          <cell r="DB1164">
            <v>0</v>
          </cell>
          <cell r="DC1164">
            <v>0</v>
          </cell>
          <cell r="DD1164">
            <v>0</v>
          </cell>
          <cell r="DE1164">
            <v>0</v>
          </cell>
          <cell r="DF1164">
            <v>0</v>
          </cell>
          <cell r="DG1164">
            <v>0</v>
          </cell>
          <cell r="DH1164">
            <v>0</v>
          </cell>
          <cell r="DI1164">
            <v>0</v>
          </cell>
          <cell r="DJ1164">
            <v>0</v>
          </cell>
          <cell r="DK1164">
            <v>0</v>
          </cell>
          <cell r="DL1164">
            <v>0</v>
          </cell>
          <cell r="DM1164">
            <v>0</v>
          </cell>
          <cell r="DN1164">
            <v>0</v>
          </cell>
          <cell r="DO1164">
            <v>0</v>
          </cell>
          <cell r="DP1164">
            <v>0</v>
          </cell>
          <cell r="DQ1164">
            <v>0</v>
          </cell>
          <cell r="DR1164">
            <v>0</v>
          </cell>
          <cell r="DS1164">
            <v>0</v>
          </cell>
          <cell r="DT1164">
            <v>0</v>
          </cell>
          <cell r="DU1164">
            <v>0</v>
          </cell>
          <cell r="DV1164">
            <v>0</v>
          </cell>
          <cell r="DW1164">
            <v>0</v>
          </cell>
          <cell r="DX1164">
            <v>0</v>
          </cell>
          <cell r="DY1164">
            <v>0</v>
          </cell>
          <cell r="DZ1164">
            <v>0</v>
          </cell>
          <cell r="EA1164">
            <v>0</v>
          </cell>
          <cell r="EB1164">
            <v>0</v>
          </cell>
          <cell r="EC1164">
            <v>0</v>
          </cell>
          <cell r="ED1164">
            <v>0</v>
          </cell>
        </row>
        <row r="1165"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O1165">
            <v>0</v>
          </cell>
          <cell r="AP1165">
            <v>0</v>
          </cell>
          <cell r="AQ1165">
            <v>0</v>
          </cell>
          <cell r="AR1165">
            <v>0</v>
          </cell>
          <cell r="AS1165">
            <v>0</v>
          </cell>
          <cell r="AT1165">
            <v>0</v>
          </cell>
          <cell r="AU1165">
            <v>0</v>
          </cell>
          <cell r="AV1165">
            <v>0</v>
          </cell>
          <cell r="AW1165">
            <v>0</v>
          </cell>
          <cell r="AX1165">
            <v>0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0</v>
          </cell>
          <cell r="BD1165">
            <v>0</v>
          </cell>
          <cell r="BE1165">
            <v>0</v>
          </cell>
          <cell r="BF1165">
            <v>0</v>
          </cell>
          <cell r="BG1165">
            <v>0</v>
          </cell>
          <cell r="BH1165">
            <v>0</v>
          </cell>
          <cell r="BI1165">
            <v>0</v>
          </cell>
          <cell r="BJ1165">
            <v>0</v>
          </cell>
          <cell r="BK1165">
            <v>0</v>
          </cell>
          <cell r="BL1165">
            <v>0</v>
          </cell>
          <cell r="BM1165">
            <v>0</v>
          </cell>
          <cell r="BN1165">
            <v>0</v>
          </cell>
          <cell r="BO1165">
            <v>0</v>
          </cell>
          <cell r="BP1165">
            <v>0</v>
          </cell>
          <cell r="BQ1165">
            <v>0</v>
          </cell>
          <cell r="BR1165">
            <v>0</v>
          </cell>
          <cell r="BS1165">
            <v>0</v>
          </cell>
          <cell r="BT1165">
            <v>0</v>
          </cell>
          <cell r="BU1165">
            <v>0</v>
          </cell>
          <cell r="BV1165">
            <v>0</v>
          </cell>
          <cell r="BW1165">
            <v>0</v>
          </cell>
          <cell r="BX1165">
            <v>0</v>
          </cell>
          <cell r="BY1165">
            <v>0</v>
          </cell>
          <cell r="BZ1165">
            <v>0</v>
          </cell>
          <cell r="CA1165">
            <v>0</v>
          </cell>
          <cell r="CB1165">
            <v>0</v>
          </cell>
          <cell r="CC1165">
            <v>0</v>
          </cell>
          <cell r="CD1165">
            <v>0</v>
          </cell>
          <cell r="CE1165">
            <v>0</v>
          </cell>
          <cell r="CF1165">
            <v>0</v>
          </cell>
          <cell r="CG1165">
            <v>0</v>
          </cell>
          <cell r="CH1165">
            <v>0</v>
          </cell>
          <cell r="CI1165">
            <v>0</v>
          </cell>
          <cell r="CJ1165">
            <v>0</v>
          </cell>
          <cell r="CK1165">
            <v>0</v>
          </cell>
          <cell r="CL1165">
            <v>0</v>
          </cell>
          <cell r="CM1165">
            <v>0</v>
          </cell>
          <cell r="CN1165">
            <v>0</v>
          </cell>
          <cell r="CO1165">
            <v>0</v>
          </cell>
          <cell r="CP1165">
            <v>0</v>
          </cell>
          <cell r="CQ1165">
            <v>0</v>
          </cell>
          <cell r="CR1165">
            <v>0</v>
          </cell>
          <cell r="CS1165">
            <v>0</v>
          </cell>
          <cell r="CT1165">
            <v>0</v>
          </cell>
          <cell r="CU1165">
            <v>0</v>
          </cell>
          <cell r="CV1165">
            <v>0</v>
          </cell>
          <cell r="CW1165">
            <v>0</v>
          </cell>
          <cell r="CX1165">
            <v>0</v>
          </cell>
          <cell r="CY1165">
            <v>0</v>
          </cell>
          <cell r="CZ1165">
            <v>0</v>
          </cell>
          <cell r="DA1165">
            <v>0</v>
          </cell>
          <cell r="DB1165">
            <v>0</v>
          </cell>
          <cell r="DC1165">
            <v>0</v>
          </cell>
          <cell r="DD1165">
            <v>0</v>
          </cell>
          <cell r="DE1165">
            <v>0</v>
          </cell>
          <cell r="DF1165">
            <v>0</v>
          </cell>
          <cell r="DG1165">
            <v>0</v>
          </cell>
          <cell r="DH1165">
            <v>0</v>
          </cell>
          <cell r="DI1165">
            <v>0</v>
          </cell>
          <cell r="DJ1165">
            <v>0</v>
          </cell>
          <cell r="DK1165">
            <v>0</v>
          </cell>
          <cell r="DL1165">
            <v>0</v>
          </cell>
          <cell r="DM1165">
            <v>0</v>
          </cell>
          <cell r="DN1165">
            <v>0</v>
          </cell>
          <cell r="DO1165">
            <v>0</v>
          </cell>
          <cell r="DP1165">
            <v>0</v>
          </cell>
          <cell r="DQ1165">
            <v>0</v>
          </cell>
          <cell r="DR1165">
            <v>0</v>
          </cell>
          <cell r="DS1165">
            <v>0</v>
          </cell>
          <cell r="DT1165">
            <v>0</v>
          </cell>
          <cell r="DU1165">
            <v>0</v>
          </cell>
          <cell r="DV1165">
            <v>0</v>
          </cell>
          <cell r="DW1165">
            <v>0</v>
          </cell>
          <cell r="DX1165">
            <v>0</v>
          </cell>
          <cell r="DY1165">
            <v>0</v>
          </cell>
          <cell r="DZ1165">
            <v>0</v>
          </cell>
          <cell r="EA1165">
            <v>0</v>
          </cell>
          <cell r="EB1165">
            <v>0</v>
          </cell>
          <cell r="EC1165">
            <v>0</v>
          </cell>
          <cell r="ED1165">
            <v>0</v>
          </cell>
        </row>
        <row r="1166"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P1166">
            <v>0</v>
          </cell>
          <cell r="AQ1166">
            <v>0</v>
          </cell>
          <cell r="AR1166">
            <v>0</v>
          </cell>
          <cell r="AS1166">
            <v>0</v>
          </cell>
          <cell r="AT1166">
            <v>0</v>
          </cell>
          <cell r="AU1166">
            <v>0</v>
          </cell>
          <cell r="AV1166">
            <v>0</v>
          </cell>
          <cell r="AW1166">
            <v>0</v>
          </cell>
          <cell r="AX1166">
            <v>0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0</v>
          </cell>
          <cell r="BD1166">
            <v>0</v>
          </cell>
          <cell r="BE1166">
            <v>0</v>
          </cell>
          <cell r="BF1166">
            <v>0</v>
          </cell>
          <cell r="BG1166">
            <v>0</v>
          </cell>
          <cell r="BH1166">
            <v>0</v>
          </cell>
          <cell r="BI1166">
            <v>0</v>
          </cell>
          <cell r="BJ1166">
            <v>0</v>
          </cell>
          <cell r="BK1166">
            <v>0</v>
          </cell>
          <cell r="BL1166">
            <v>0</v>
          </cell>
          <cell r="BM1166">
            <v>0</v>
          </cell>
          <cell r="BN1166">
            <v>0</v>
          </cell>
          <cell r="BO1166">
            <v>0</v>
          </cell>
          <cell r="BP1166">
            <v>0</v>
          </cell>
          <cell r="BQ1166">
            <v>0</v>
          </cell>
          <cell r="BR1166">
            <v>0</v>
          </cell>
          <cell r="BS1166">
            <v>0</v>
          </cell>
          <cell r="BT1166">
            <v>0</v>
          </cell>
          <cell r="BU1166">
            <v>0</v>
          </cell>
          <cell r="BV1166">
            <v>0</v>
          </cell>
          <cell r="BW1166">
            <v>0</v>
          </cell>
          <cell r="BX1166">
            <v>0</v>
          </cell>
          <cell r="BY1166">
            <v>0</v>
          </cell>
          <cell r="BZ1166">
            <v>0</v>
          </cell>
          <cell r="CA1166">
            <v>0</v>
          </cell>
          <cell r="CB1166">
            <v>0</v>
          </cell>
          <cell r="CC1166">
            <v>0</v>
          </cell>
          <cell r="CD1166">
            <v>0</v>
          </cell>
          <cell r="CE1166">
            <v>0</v>
          </cell>
          <cell r="CF1166">
            <v>0</v>
          </cell>
          <cell r="CG1166">
            <v>0</v>
          </cell>
          <cell r="CH1166">
            <v>0</v>
          </cell>
          <cell r="CI1166">
            <v>0</v>
          </cell>
          <cell r="CJ1166">
            <v>0</v>
          </cell>
          <cell r="CK1166">
            <v>0</v>
          </cell>
          <cell r="CL1166">
            <v>0</v>
          </cell>
          <cell r="CM1166">
            <v>0</v>
          </cell>
          <cell r="CN1166">
            <v>0</v>
          </cell>
          <cell r="CO1166">
            <v>0</v>
          </cell>
          <cell r="CP1166">
            <v>0</v>
          </cell>
          <cell r="CQ1166">
            <v>0</v>
          </cell>
          <cell r="CR1166">
            <v>0</v>
          </cell>
          <cell r="CS1166">
            <v>0</v>
          </cell>
          <cell r="CT1166">
            <v>0</v>
          </cell>
          <cell r="CU1166">
            <v>0</v>
          </cell>
          <cell r="CV1166">
            <v>0</v>
          </cell>
          <cell r="CW1166">
            <v>0</v>
          </cell>
          <cell r="CX1166">
            <v>0</v>
          </cell>
          <cell r="CY1166">
            <v>0</v>
          </cell>
          <cell r="CZ1166">
            <v>0</v>
          </cell>
          <cell r="DA1166">
            <v>0</v>
          </cell>
          <cell r="DB1166">
            <v>0</v>
          </cell>
          <cell r="DC1166">
            <v>0</v>
          </cell>
          <cell r="DD1166">
            <v>0</v>
          </cell>
          <cell r="DE1166">
            <v>0</v>
          </cell>
          <cell r="DF1166">
            <v>0</v>
          </cell>
          <cell r="DG1166">
            <v>0</v>
          </cell>
          <cell r="DH1166">
            <v>0</v>
          </cell>
          <cell r="DI1166">
            <v>0</v>
          </cell>
          <cell r="DJ1166">
            <v>0</v>
          </cell>
          <cell r="DK1166">
            <v>0</v>
          </cell>
          <cell r="DL1166">
            <v>0</v>
          </cell>
          <cell r="DM1166">
            <v>0</v>
          </cell>
          <cell r="DN1166">
            <v>0</v>
          </cell>
          <cell r="DO1166">
            <v>0</v>
          </cell>
          <cell r="DP1166">
            <v>0</v>
          </cell>
          <cell r="DQ1166">
            <v>0</v>
          </cell>
          <cell r="DR1166">
            <v>0</v>
          </cell>
          <cell r="DS1166">
            <v>0</v>
          </cell>
          <cell r="DT1166">
            <v>0</v>
          </cell>
          <cell r="DU1166">
            <v>0</v>
          </cell>
          <cell r="DV1166">
            <v>0</v>
          </cell>
          <cell r="DW1166">
            <v>0</v>
          </cell>
          <cell r="DX1166">
            <v>0</v>
          </cell>
          <cell r="DY1166">
            <v>0</v>
          </cell>
          <cell r="DZ1166">
            <v>0</v>
          </cell>
          <cell r="EA1166">
            <v>0</v>
          </cell>
          <cell r="EB1166">
            <v>0</v>
          </cell>
          <cell r="EC1166">
            <v>0</v>
          </cell>
          <cell r="ED1166">
            <v>0</v>
          </cell>
        </row>
        <row r="1167"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K1167">
            <v>0</v>
          </cell>
          <cell r="AL1167">
            <v>0</v>
          </cell>
          <cell r="AM1167">
            <v>0</v>
          </cell>
          <cell r="AN1167">
            <v>0</v>
          </cell>
          <cell r="AO1167">
            <v>0</v>
          </cell>
          <cell r="AP1167">
            <v>0</v>
          </cell>
          <cell r="AQ1167">
            <v>0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0</v>
          </cell>
          <cell r="AX1167">
            <v>0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0</v>
          </cell>
          <cell r="BD1167">
            <v>0</v>
          </cell>
          <cell r="BE1167">
            <v>0</v>
          </cell>
          <cell r="BF1167">
            <v>0</v>
          </cell>
          <cell r="BG1167">
            <v>0</v>
          </cell>
          <cell r="BH1167">
            <v>0</v>
          </cell>
          <cell r="BI1167">
            <v>0</v>
          </cell>
          <cell r="BJ1167">
            <v>0</v>
          </cell>
          <cell r="BK1167">
            <v>0</v>
          </cell>
          <cell r="BL1167">
            <v>0</v>
          </cell>
          <cell r="BM1167">
            <v>0</v>
          </cell>
          <cell r="BN1167">
            <v>0</v>
          </cell>
          <cell r="BO1167">
            <v>0</v>
          </cell>
          <cell r="BP1167">
            <v>0</v>
          </cell>
          <cell r="BQ1167">
            <v>0</v>
          </cell>
          <cell r="BR1167">
            <v>0</v>
          </cell>
          <cell r="BS1167">
            <v>0</v>
          </cell>
          <cell r="BT1167">
            <v>0</v>
          </cell>
          <cell r="BU1167">
            <v>0</v>
          </cell>
          <cell r="BV1167">
            <v>0</v>
          </cell>
          <cell r="BW1167">
            <v>0</v>
          </cell>
          <cell r="BX1167">
            <v>0</v>
          </cell>
          <cell r="BY1167">
            <v>0</v>
          </cell>
          <cell r="BZ1167">
            <v>0</v>
          </cell>
          <cell r="CA1167">
            <v>0</v>
          </cell>
          <cell r="CB1167">
            <v>0</v>
          </cell>
          <cell r="CC1167">
            <v>0</v>
          </cell>
          <cell r="CD1167">
            <v>0</v>
          </cell>
          <cell r="CE1167">
            <v>0</v>
          </cell>
          <cell r="CF1167">
            <v>0</v>
          </cell>
          <cell r="CG1167">
            <v>0</v>
          </cell>
          <cell r="CH1167">
            <v>0</v>
          </cell>
          <cell r="CI1167">
            <v>0</v>
          </cell>
          <cell r="CJ1167">
            <v>0</v>
          </cell>
          <cell r="CK1167">
            <v>0</v>
          </cell>
          <cell r="CL1167">
            <v>0</v>
          </cell>
          <cell r="CM1167">
            <v>0</v>
          </cell>
          <cell r="CN1167">
            <v>0</v>
          </cell>
          <cell r="CO1167">
            <v>0</v>
          </cell>
          <cell r="CP1167">
            <v>0</v>
          </cell>
          <cell r="CQ1167">
            <v>0</v>
          </cell>
          <cell r="CR1167">
            <v>0</v>
          </cell>
          <cell r="CS1167">
            <v>0</v>
          </cell>
          <cell r="CT1167">
            <v>0</v>
          </cell>
          <cell r="CU1167">
            <v>0</v>
          </cell>
          <cell r="CV1167">
            <v>0</v>
          </cell>
          <cell r="CW1167">
            <v>0</v>
          </cell>
          <cell r="CX1167">
            <v>0</v>
          </cell>
          <cell r="CY1167">
            <v>0</v>
          </cell>
          <cell r="CZ1167">
            <v>0</v>
          </cell>
          <cell r="DA1167">
            <v>0</v>
          </cell>
          <cell r="DB1167">
            <v>0</v>
          </cell>
          <cell r="DC1167">
            <v>0</v>
          </cell>
          <cell r="DD1167">
            <v>0</v>
          </cell>
          <cell r="DE1167">
            <v>0</v>
          </cell>
          <cell r="DF1167">
            <v>0</v>
          </cell>
          <cell r="DG1167">
            <v>0</v>
          </cell>
          <cell r="DH1167">
            <v>0</v>
          </cell>
          <cell r="DI1167">
            <v>0</v>
          </cell>
          <cell r="DJ1167">
            <v>0</v>
          </cell>
          <cell r="DK1167">
            <v>0</v>
          </cell>
          <cell r="DL1167">
            <v>0</v>
          </cell>
          <cell r="DM1167">
            <v>0</v>
          </cell>
          <cell r="DN1167">
            <v>0</v>
          </cell>
          <cell r="DO1167">
            <v>0</v>
          </cell>
          <cell r="DP1167">
            <v>0</v>
          </cell>
          <cell r="DQ1167">
            <v>0</v>
          </cell>
          <cell r="DR1167">
            <v>0</v>
          </cell>
          <cell r="DS1167">
            <v>0</v>
          </cell>
          <cell r="DT1167">
            <v>0</v>
          </cell>
          <cell r="DU1167">
            <v>0</v>
          </cell>
          <cell r="DV1167">
            <v>0</v>
          </cell>
          <cell r="DW1167">
            <v>0</v>
          </cell>
          <cell r="DX1167">
            <v>0</v>
          </cell>
          <cell r="DY1167">
            <v>0</v>
          </cell>
          <cell r="DZ1167">
            <v>0</v>
          </cell>
          <cell r="EA1167">
            <v>0</v>
          </cell>
          <cell r="EB1167">
            <v>0</v>
          </cell>
          <cell r="EC1167">
            <v>0</v>
          </cell>
          <cell r="ED1167">
            <v>0</v>
          </cell>
        </row>
        <row r="1168"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0</v>
          </cell>
          <cell r="AE1168">
            <v>0</v>
          </cell>
          <cell r="AF1168">
            <v>0</v>
          </cell>
          <cell r="AG1168">
            <v>0</v>
          </cell>
          <cell r="AH1168">
            <v>0</v>
          </cell>
          <cell r="AI1168">
            <v>0</v>
          </cell>
          <cell r="AJ1168">
            <v>0</v>
          </cell>
          <cell r="AK1168">
            <v>0</v>
          </cell>
          <cell r="AL1168">
            <v>0</v>
          </cell>
          <cell r="AM1168">
            <v>0</v>
          </cell>
          <cell r="AN1168">
            <v>0</v>
          </cell>
          <cell r="AO1168">
            <v>0</v>
          </cell>
          <cell r="AP1168">
            <v>0</v>
          </cell>
          <cell r="AQ1168">
            <v>0</v>
          </cell>
          <cell r="AR1168">
            <v>0</v>
          </cell>
          <cell r="AS1168">
            <v>0</v>
          </cell>
          <cell r="AT1168">
            <v>0</v>
          </cell>
          <cell r="AU1168">
            <v>0</v>
          </cell>
          <cell r="AV1168">
            <v>0</v>
          </cell>
          <cell r="AW1168">
            <v>0</v>
          </cell>
          <cell r="AX1168">
            <v>0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0</v>
          </cell>
          <cell r="BD1168">
            <v>0</v>
          </cell>
          <cell r="BE1168">
            <v>0</v>
          </cell>
          <cell r="BF1168">
            <v>0</v>
          </cell>
          <cell r="BG1168">
            <v>0</v>
          </cell>
          <cell r="BH1168">
            <v>0</v>
          </cell>
          <cell r="BI1168">
            <v>0</v>
          </cell>
          <cell r="BJ1168">
            <v>0</v>
          </cell>
          <cell r="BK1168">
            <v>0</v>
          </cell>
          <cell r="BL1168">
            <v>0</v>
          </cell>
          <cell r="BM1168">
            <v>0</v>
          </cell>
          <cell r="BN1168">
            <v>0</v>
          </cell>
          <cell r="BO1168">
            <v>0</v>
          </cell>
          <cell r="BP1168">
            <v>0</v>
          </cell>
          <cell r="BQ1168">
            <v>0</v>
          </cell>
          <cell r="BR1168">
            <v>0</v>
          </cell>
          <cell r="BS1168">
            <v>0</v>
          </cell>
          <cell r="BT1168">
            <v>0</v>
          </cell>
          <cell r="BU1168">
            <v>0</v>
          </cell>
          <cell r="BV1168">
            <v>0</v>
          </cell>
          <cell r="BW1168">
            <v>0</v>
          </cell>
          <cell r="BX1168">
            <v>0</v>
          </cell>
          <cell r="BY1168">
            <v>0</v>
          </cell>
          <cell r="BZ1168">
            <v>0</v>
          </cell>
          <cell r="CA1168">
            <v>0</v>
          </cell>
          <cell r="CB1168">
            <v>0</v>
          </cell>
          <cell r="CC1168">
            <v>0</v>
          </cell>
          <cell r="CD1168">
            <v>0</v>
          </cell>
          <cell r="CE1168">
            <v>0</v>
          </cell>
          <cell r="CF1168">
            <v>0</v>
          </cell>
          <cell r="CG1168">
            <v>0</v>
          </cell>
          <cell r="CH1168">
            <v>0</v>
          </cell>
          <cell r="CI1168">
            <v>0</v>
          </cell>
          <cell r="CJ1168">
            <v>0</v>
          </cell>
          <cell r="CK1168">
            <v>0</v>
          </cell>
          <cell r="CL1168">
            <v>0</v>
          </cell>
          <cell r="CM1168">
            <v>0</v>
          </cell>
          <cell r="CN1168">
            <v>0</v>
          </cell>
          <cell r="CO1168">
            <v>0</v>
          </cell>
          <cell r="CP1168">
            <v>0</v>
          </cell>
          <cell r="CQ1168">
            <v>0</v>
          </cell>
          <cell r="CR1168">
            <v>0</v>
          </cell>
          <cell r="CS1168">
            <v>0</v>
          </cell>
          <cell r="CT1168">
            <v>0</v>
          </cell>
          <cell r="CU1168">
            <v>0</v>
          </cell>
          <cell r="CV1168">
            <v>0</v>
          </cell>
          <cell r="CW1168">
            <v>0</v>
          </cell>
          <cell r="CX1168">
            <v>0</v>
          </cell>
          <cell r="CY1168">
            <v>0</v>
          </cell>
          <cell r="CZ1168">
            <v>0</v>
          </cell>
          <cell r="DA1168">
            <v>0</v>
          </cell>
          <cell r="DB1168">
            <v>0</v>
          </cell>
          <cell r="DC1168">
            <v>0</v>
          </cell>
          <cell r="DD1168">
            <v>0</v>
          </cell>
          <cell r="DE1168">
            <v>0</v>
          </cell>
          <cell r="DF1168">
            <v>0</v>
          </cell>
          <cell r="DG1168">
            <v>0</v>
          </cell>
          <cell r="DH1168">
            <v>0</v>
          </cell>
          <cell r="DI1168">
            <v>0</v>
          </cell>
          <cell r="DJ1168">
            <v>0</v>
          </cell>
          <cell r="DK1168">
            <v>0</v>
          </cell>
          <cell r="DL1168">
            <v>0</v>
          </cell>
          <cell r="DM1168">
            <v>0</v>
          </cell>
          <cell r="DN1168">
            <v>0</v>
          </cell>
          <cell r="DO1168">
            <v>0</v>
          </cell>
          <cell r="DP1168">
            <v>0</v>
          </cell>
          <cell r="DQ1168">
            <v>0</v>
          </cell>
          <cell r="DR1168">
            <v>0</v>
          </cell>
          <cell r="DS1168">
            <v>0</v>
          </cell>
          <cell r="DT1168">
            <v>0</v>
          </cell>
          <cell r="DU1168">
            <v>0</v>
          </cell>
          <cell r="DV1168">
            <v>0</v>
          </cell>
          <cell r="DW1168">
            <v>0</v>
          </cell>
          <cell r="DX1168">
            <v>0</v>
          </cell>
          <cell r="DY1168">
            <v>0</v>
          </cell>
          <cell r="DZ1168">
            <v>0</v>
          </cell>
          <cell r="EA1168">
            <v>0</v>
          </cell>
          <cell r="EB1168">
            <v>0</v>
          </cell>
          <cell r="EC1168">
            <v>0</v>
          </cell>
          <cell r="ED1168">
            <v>0</v>
          </cell>
        </row>
        <row r="1169"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0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  <cell r="AI1169">
            <v>0</v>
          </cell>
          <cell r="AJ1169">
            <v>0</v>
          </cell>
          <cell r="AK1169">
            <v>0</v>
          </cell>
          <cell r="AL1169">
            <v>0</v>
          </cell>
          <cell r="AM1169">
            <v>0</v>
          </cell>
          <cell r="AN1169">
            <v>0</v>
          </cell>
          <cell r="AO1169">
            <v>0</v>
          </cell>
          <cell r="AP1169">
            <v>0</v>
          </cell>
          <cell r="AQ1169">
            <v>0</v>
          </cell>
          <cell r="AR1169">
            <v>0</v>
          </cell>
          <cell r="AS1169">
            <v>0</v>
          </cell>
          <cell r="AT1169">
            <v>0</v>
          </cell>
          <cell r="AU1169">
            <v>0</v>
          </cell>
          <cell r="AV1169">
            <v>0</v>
          </cell>
          <cell r="AW1169">
            <v>0</v>
          </cell>
          <cell r="AX1169">
            <v>0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0</v>
          </cell>
          <cell r="BD1169">
            <v>0</v>
          </cell>
          <cell r="BE1169">
            <v>0</v>
          </cell>
          <cell r="BF1169">
            <v>0</v>
          </cell>
          <cell r="BG1169">
            <v>0</v>
          </cell>
          <cell r="BH1169">
            <v>0</v>
          </cell>
          <cell r="BI1169">
            <v>0</v>
          </cell>
          <cell r="BJ1169">
            <v>0</v>
          </cell>
          <cell r="BK1169">
            <v>0</v>
          </cell>
          <cell r="BL1169">
            <v>0</v>
          </cell>
          <cell r="BM1169">
            <v>0</v>
          </cell>
          <cell r="BN1169">
            <v>0</v>
          </cell>
          <cell r="BO1169">
            <v>0</v>
          </cell>
          <cell r="BP1169">
            <v>0</v>
          </cell>
          <cell r="BQ1169">
            <v>0</v>
          </cell>
          <cell r="BR1169">
            <v>0</v>
          </cell>
          <cell r="BS1169">
            <v>0</v>
          </cell>
          <cell r="BT1169">
            <v>0</v>
          </cell>
          <cell r="BU1169">
            <v>0</v>
          </cell>
          <cell r="BV1169">
            <v>0</v>
          </cell>
          <cell r="BW1169">
            <v>0</v>
          </cell>
          <cell r="BX1169">
            <v>0</v>
          </cell>
          <cell r="BY1169">
            <v>0</v>
          </cell>
          <cell r="BZ1169">
            <v>0</v>
          </cell>
          <cell r="CA1169">
            <v>0</v>
          </cell>
          <cell r="CB1169">
            <v>0</v>
          </cell>
          <cell r="CC1169">
            <v>0</v>
          </cell>
          <cell r="CD1169">
            <v>0</v>
          </cell>
          <cell r="CE1169">
            <v>0</v>
          </cell>
          <cell r="CF1169">
            <v>0</v>
          </cell>
          <cell r="CG1169">
            <v>0</v>
          </cell>
          <cell r="CH1169">
            <v>0</v>
          </cell>
          <cell r="CI1169">
            <v>0</v>
          </cell>
          <cell r="CJ1169">
            <v>0</v>
          </cell>
          <cell r="CK1169">
            <v>0</v>
          </cell>
          <cell r="CL1169">
            <v>0</v>
          </cell>
          <cell r="CM1169">
            <v>0</v>
          </cell>
          <cell r="CN1169">
            <v>0</v>
          </cell>
          <cell r="CO1169">
            <v>0</v>
          </cell>
          <cell r="CP1169">
            <v>0</v>
          </cell>
          <cell r="CQ1169">
            <v>0</v>
          </cell>
          <cell r="CR1169">
            <v>0</v>
          </cell>
          <cell r="CS1169">
            <v>0</v>
          </cell>
          <cell r="CT1169">
            <v>0</v>
          </cell>
          <cell r="CU1169">
            <v>0</v>
          </cell>
          <cell r="CV1169">
            <v>0</v>
          </cell>
          <cell r="CW1169">
            <v>0</v>
          </cell>
          <cell r="CX1169">
            <v>0</v>
          </cell>
          <cell r="CY1169">
            <v>0</v>
          </cell>
          <cell r="CZ1169">
            <v>0</v>
          </cell>
          <cell r="DA1169">
            <v>0</v>
          </cell>
          <cell r="DB1169">
            <v>0</v>
          </cell>
          <cell r="DC1169">
            <v>0</v>
          </cell>
          <cell r="DD1169">
            <v>0</v>
          </cell>
          <cell r="DE1169">
            <v>0</v>
          </cell>
          <cell r="DF1169">
            <v>0</v>
          </cell>
          <cell r="DG1169">
            <v>0</v>
          </cell>
          <cell r="DH1169">
            <v>0</v>
          </cell>
          <cell r="DI1169">
            <v>0</v>
          </cell>
          <cell r="DJ1169">
            <v>0</v>
          </cell>
          <cell r="DK1169">
            <v>0</v>
          </cell>
          <cell r="DL1169">
            <v>0</v>
          </cell>
          <cell r="DM1169">
            <v>0</v>
          </cell>
          <cell r="DN1169">
            <v>0</v>
          </cell>
          <cell r="DO1169">
            <v>0</v>
          </cell>
          <cell r="DP1169">
            <v>0</v>
          </cell>
          <cell r="DQ1169">
            <v>0</v>
          </cell>
          <cell r="DR1169">
            <v>0</v>
          </cell>
          <cell r="DS1169">
            <v>0</v>
          </cell>
          <cell r="DT1169">
            <v>0</v>
          </cell>
          <cell r="DU1169">
            <v>0</v>
          </cell>
          <cell r="DV1169">
            <v>0</v>
          </cell>
          <cell r="DW1169">
            <v>0</v>
          </cell>
          <cell r="DX1169">
            <v>0</v>
          </cell>
          <cell r="DY1169">
            <v>0</v>
          </cell>
          <cell r="DZ1169">
            <v>0</v>
          </cell>
          <cell r="EA1169">
            <v>0</v>
          </cell>
          <cell r="EB1169">
            <v>0</v>
          </cell>
          <cell r="EC1169">
            <v>0</v>
          </cell>
          <cell r="ED1169">
            <v>0</v>
          </cell>
        </row>
        <row r="1170"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O1170">
            <v>0</v>
          </cell>
          <cell r="AP1170">
            <v>0</v>
          </cell>
          <cell r="AQ1170">
            <v>0</v>
          </cell>
          <cell r="AR1170">
            <v>0</v>
          </cell>
          <cell r="AS1170">
            <v>0</v>
          </cell>
          <cell r="AT1170">
            <v>0</v>
          </cell>
          <cell r="AU1170">
            <v>0</v>
          </cell>
          <cell r="AV1170">
            <v>0</v>
          </cell>
          <cell r="AW1170">
            <v>0</v>
          </cell>
          <cell r="AX1170">
            <v>0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0</v>
          </cell>
          <cell r="BD1170">
            <v>0</v>
          </cell>
          <cell r="BE1170">
            <v>0</v>
          </cell>
          <cell r="BF1170">
            <v>0</v>
          </cell>
          <cell r="BG1170">
            <v>0</v>
          </cell>
          <cell r="BH1170">
            <v>0</v>
          </cell>
          <cell r="BI1170">
            <v>0</v>
          </cell>
          <cell r="BJ1170">
            <v>0</v>
          </cell>
          <cell r="BK1170">
            <v>0</v>
          </cell>
          <cell r="BL1170">
            <v>0</v>
          </cell>
          <cell r="BM1170">
            <v>0</v>
          </cell>
          <cell r="BN1170">
            <v>0</v>
          </cell>
          <cell r="BO1170">
            <v>0</v>
          </cell>
          <cell r="BP1170">
            <v>0</v>
          </cell>
          <cell r="BQ1170">
            <v>0</v>
          </cell>
          <cell r="BR1170">
            <v>0</v>
          </cell>
          <cell r="BS1170">
            <v>0</v>
          </cell>
          <cell r="BT1170">
            <v>0</v>
          </cell>
          <cell r="BU1170">
            <v>0</v>
          </cell>
          <cell r="BV1170">
            <v>0</v>
          </cell>
          <cell r="BW1170">
            <v>0</v>
          </cell>
          <cell r="BX1170">
            <v>0</v>
          </cell>
          <cell r="BY1170">
            <v>0</v>
          </cell>
          <cell r="BZ1170">
            <v>0</v>
          </cell>
          <cell r="CA1170">
            <v>0</v>
          </cell>
          <cell r="CB1170">
            <v>0</v>
          </cell>
          <cell r="CC1170">
            <v>0</v>
          </cell>
          <cell r="CD1170">
            <v>0</v>
          </cell>
          <cell r="CE1170">
            <v>0</v>
          </cell>
          <cell r="CF1170">
            <v>0</v>
          </cell>
          <cell r="CG1170">
            <v>0</v>
          </cell>
          <cell r="CH1170">
            <v>0</v>
          </cell>
          <cell r="CI1170">
            <v>0</v>
          </cell>
          <cell r="CJ1170">
            <v>0</v>
          </cell>
          <cell r="CK1170">
            <v>0</v>
          </cell>
          <cell r="CL1170">
            <v>0</v>
          </cell>
          <cell r="CM1170">
            <v>0</v>
          </cell>
          <cell r="CN1170">
            <v>0</v>
          </cell>
          <cell r="CO1170">
            <v>0</v>
          </cell>
          <cell r="CP1170">
            <v>0</v>
          </cell>
          <cell r="CQ1170">
            <v>0</v>
          </cell>
          <cell r="CR1170">
            <v>0</v>
          </cell>
          <cell r="CS1170">
            <v>0</v>
          </cell>
          <cell r="CT1170">
            <v>0</v>
          </cell>
          <cell r="CU1170">
            <v>0</v>
          </cell>
          <cell r="CV1170">
            <v>0</v>
          </cell>
          <cell r="CW1170">
            <v>0</v>
          </cell>
          <cell r="CX1170">
            <v>0</v>
          </cell>
          <cell r="CY1170">
            <v>0</v>
          </cell>
          <cell r="CZ1170">
            <v>0</v>
          </cell>
          <cell r="DA1170">
            <v>0</v>
          </cell>
          <cell r="DB1170">
            <v>0</v>
          </cell>
          <cell r="DC1170">
            <v>0</v>
          </cell>
          <cell r="DD1170">
            <v>0</v>
          </cell>
          <cell r="DE1170">
            <v>0</v>
          </cell>
          <cell r="DF1170">
            <v>0</v>
          </cell>
          <cell r="DG1170">
            <v>0</v>
          </cell>
          <cell r="DH1170">
            <v>0</v>
          </cell>
          <cell r="DI1170">
            <v>0</v>
          </cell>
          <cell r="DJ1170">
            <v>0</v>
          </cell>
          <cell r="DK1170">
            <v>0</v>
          </cell>
          <cell r="DL1170">
            <v>0</v>
          </cell>
          <cell r="DM1170">
            <v>0</v>
          </cell>
          <cell r="DN1170">
            <v>0</v>
          </cell>
          <cell r="DO1170">
            <v>0</v>
          </cell>
          <cell r="DP1170">
            <v>0</v>
          </cell>
          <cell r="DQ1170">
            <v>0</v>
          </cell>
          <cell r="DR1170">
            <v>0</v>
          </cell>
          <cell r="DS1170">
            <v>0</v>
          </cell>
          <cell r="DT1170">
            <v>0</v>
          </cell>
          <cell r="DU1170">
            <v>0</v>
          </cell>
          <cell r="DV1170">
            <v>0</v>
          </cell>
          <cell r="DW1170">
            <v>0</v>
          </cell>
          <cell r="DX1170">
            <v>0</v>
          </cell>
          <cell r="DY1170">
            <v>0</v>
          </cell>
          <cell r="DZ1170">
            <v>0</v>
          </cell>
          <cell r="EA1170">
            <v>0</v>
          </cell>
          <cell r="EB1170">
            <v>0</v>
          </cell>
          <cell r="EC1170">
            <v>0</v>
          </cell>
          <cell r="ED1170">
            <v>0</v>
          </cell>
        </row>
        <row r="1174"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O1174">
            <v>0</v>
          </cell>
          <cell r="AP1174">
            <v>0</v>
          </cell>
          <cell r="AQ1174">
            <v>0</v>
          </cell>
          <cell r="AR1174">
            <v>0</v>
          </cell>
          <cell r="AS1174">
            <v>0</v>
          </cell>
          <cell r="AT1174">
            <v>0</v>
          </cell>
          <cell r="AU1174">
            <v>0</v>
          </cell>
          <cell r="AV1174">
            <v>0</v>
          </cell>
          <cell r="AW1174">
            <v>0</v>
          </cell>
          <cell r="AX1174">
            <v>0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0</v>
          </cell>
          <cell r="BD1174">
            <v>0</v>
          </cell>
          <cell r="BE1174">
            <v>0</v>
          </cell>
          <cell r="BF1174">
            <v>0</v>
          </cell>
          <cell r="BG1174">
            <v>0</v>
          </cell>
          <cell r="BH1174">
            <v>0</v>
          </cell>
          <cell r="BI1174">
            <v>0</v>
          </cell>
          <cell r="BJ1174">
            <v>0</v>
          </cell>
          <cell r="BK1174">
            <v>0</v>
          </cell>
          <cell r="BL1174">
            <v>0</v>
          </cell>
          <cell r="BM1174">
            <v>0</v>
          </cell>
          <cell r="BN1174">
            <v>0</v>
          </cell>
          <cell r="BO1174">
            <v>0</v>
          </cell>
          <cell r="BP1174">
            <v>0</v>
          </cell>
          <cell r="BQ1174">
            <v>0</v>
          </cell>
          <cell r="BR1174">
            <v>0</v>
          </cell>
          <cell r="BS1174">
            <v>0</v>
          </cell>
          <cell r="BT1174">
            <v>0</v>
          </cell>
          <cell r="BU1174">
            <v>0</v>
          </cell>
          <cell r="BV1174">
            <v>0</v>
          </cell>
          <cell r="BW1174">
            <v>0</v>
          </cell>
          <cell r="BX1174">
            <v>0</v>
          </cell>
          <cell r="BY1174">
            <v>0</v>
          </cell>
          <cell r="BZ1174">
            <v>0</v>
          </cell>
          <cell r="CA1174">
            <v>0</v>
          </cell>
          <cell r="CB1174">
            <v>0</v>
          </cell>
          <cell r="CC1174">
            <v>0</v>
          </cell>
          <cell r="CD1174">
            <v>0</v>
          </cell>
          <cell r="CE1174">
            <v>0</v>
          </cell>
          <cell r="CF1174">
            <v>0</v>
          </cell>
          <cell r="CG1174">
            <v>0</v>
          </cell>
          <cell r="CH1174">
            <v>0</v>
          </cell>
          <cell r="CI1174">
            <v>0</v>
          </cell>
          <cell r="CJ1174">
            <v>0</v>
          </cell>
          <cell r="CK1174">
            <v>0</v>
          </cell>
          <cell r="CL1174">
            <v>0</v>
          </cell>
          <cell r="CM1174">
            <v>0</v>
          </cell>
          <cell r="CN1174">
            <v>0</v>
          </cell>
          <cell r="CO1174">
            <v>0</v>
          </cell>
          <cell r="CP1174">
            <v>0</v>
          </cell>
          <cell r="CQ1174">
            <v>0</v>
          </cell>
          <cell r="CR1174">
            <v>0</v>
          </cell>
          <cell r="CS1174">
            <v>0</v>
          </cell>
          <cell r="CT1174">
            <v>0</v>
          </cell>
          <cell r="CU1174">
            <v>0</v>
          </cell>
          <cell r="CV1174">
            <v>0</v>
          </cell>
          <cell r="CW1174">
            <v>0</v>
          </cell>
          <cell r="CX1174">
            <v>0</v>
          </cell>
          <cell r="CY1174">
            <v>0</v>
          </cell>
          <cell r="CZ1174">
            <v>0</v>
          </cell>
          <cell r="DA1174">
            <v>0</v>
          </cell>
          <cell r="DB1174">
            <v>0</v>
          </cell>
          <cell r="DC1174">
            <v>0</v>
          </cell>
          <cell r="DD1174">
            <v>0</v>
          </cell>
          <cell r="DE1174">
            <v>0</v>
          </cell>
          <cell r="DF1174">
            <v>0</v>
          </cell>
          <cell r="DG1174">
            <v>0</v>
          </cell>
          <cell r="DH1174">
            <v>0</v>
          </cell>
          <cell r="DI1174">
            <v>0</v>
          </cell>
          <cell r="DJ1174">
            <v>0</v>
          </cell>
          <cell r="DK1174">
            <v>0</v>
          </cell>
          <cell r="DL1174">
            <v>0</v>
          </cell>
          <cell r="DM1174">
            <v>0</v>
          </cell>
          <cell r="DN1174">
            <v>0</v>
          </cell>
          <cell r="DO1174">
            <v>0</v>
          </cell>
          <cell r="DP1174">
            <v>0</v>
          </cell>
          <cell r="DQ1174">
            <v>0</v>
          </cell>
          <cell r="DR1174">
            <v>0</v>
          </cell>
          <cell r="DS1174">
            <v>0</v>
          </cell>
          <cell r="DT1174">
            <v>0</v>
          </cell>
          <cell r="DU1174">
            <v>0</v>
          </cell>
          <cell r="DV1174">
            <v>0</v>
          </cell>
          <cell r="DW1174">
            <v>0</v>
          </cell>
          <cell r="DX1174">
            <v>0</v>
          </cell>
          <cell r="DY1174">
            <v>0</v>
          </cell>
          <cell r="DZ1174">
            <v>0</v>
          </cell>
          <cell r="EA1174">
            <v>0</v>
          </cell>
          <cell r="EB1174">
            <v>0</v>
          </cell>
          <cell r="EC1174">
            <v>0</v>
          </cell>
          <cell r="ED1174">
            <v>0</v>
          </cell>
        </row>
        <row r="1177"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O1177">
            <v>0</v>
          </cell>
          <cell r="AP1177">
            <v>0</v>
          </cell>
          <cell r="AQ1177">
            <v>0</v>
          </cell>
          <cell r="AR1177">
            <v>0</v>
          </cell>
          <cell r="AS1177">
            <v>0</v>
          </cell>
          <cell r="AT1177">
            <v>0</v>
          </cell>
          <cell r="AU1177">
            <v>0</v>
          </cell>
          <cell r="AV1177">
            <v>0</v>
          </cell>
          <cell r="AW1177">
            <v>0</v>
          </cell>
          <cell r="AX1177">
            <v>0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0</v>
          </cell>
          <cell r="BD1177">
            <v>0</v>
          </cell>
          <cell r="BE1177">
            <v>0</v>
          </cell>
          <cell r="BF1177">
            <v>0</v>
          </cell>
          <cell r="BG1177">
            <v>0</v>
          </cell>
          <cell r="BH1177">
            <v>0</v>
          </cell>
          <cell r="BI1177">
            <v>0</v>
          </cell>
          <cell r="BJ1177">
            <v>0</v>
          </cell>
          <cell r="BK1177">
            <v>0</v>
          </cell>
          <cell r="BL1177">
            <v>0</v>
          </cell>
          <cell r="BM1177">
            <v>0</v>
          </cell>
          <cell r="BN1177">
            <v>0</v>
          </cell>
          <cell r="BO1177">
            <v>0</v>
          </cell>
          <cell r="BP1177">
            <v>0</v>
          </cell>
          <cell r="BQ1177">
            <v>0</v>
          </cell>
          <cell r="BR1177">
            <v>0</v>
          </cell>
          <cell r="BS1177">
            <v>0</v>
          </cell>
          <cell r="BT1177">
            <v>0</v>
          </cell>
          <cell r="BU1177">
            <v>0</v>
          </cell>
          <cell r="BV1177">
            <v>0</v>
          </cell>
          <cell r="BW1177">
            <v>0</v>
          </cell>
          <cell r="BX1177">
            <v>0</v>
          </cell>
          <cell r="BY1177">
            <v>0</v>
          </cell>
          <cell r="BZ1177">
            <v>0</v>
          </cell>
          <cell r="CA1177">
            <v>0</v>
          </cell>
          <cell r="CB1177">
            <v>0</v>
          </cell>
          <cell r="CC1177">
            <v>0</v>
          </cell>
          <cell r="CD1177">
            <v>0</v>
          </cell>
          <cell r="CE1177">
            <v>0</v>
          </cell>
          <cell r="CF1177">
            <v>0</v>
          </cell>
          <cell r="CG1177">
            <v>0</v>
          </cell>
          <cell r="CH1177">
            <v>0</v>
          </cell>
          <cell r="CI1177">
            <v>0</v>
          </cell>
          <cell r="CJ1177">
            <v>0</v>
          </cell>
          <cell r="CK1177">
            <v>0</v>
          </cell>
          <cell r="CL1177">
            <v>0</v>
          </cell>
          <cell r="CM1177">
            <v>0</v>
          </cell>
          <cell r="CN1177">
            <v>0</v>
          </cell>
          <cell r="CO1177">
            <v>0</v>
          </cell>
          <cell r="CP1177">
            <v>0</v>
          </cell>
          <cell r="CQ1177">
            <v>0</v>
          </cell>
          <cell r="CR1177">
            <v>0</v>
          </cell>
          <cell r="CS1177">
            <v>0</v>
          </cell>
          <cell r="CT1177">
            <v>0</v>
          </cell>
          <cell r="CU1177">
            <v>0</v>
          </cell>
          <cell r="CV1177">
            <v>0</v>
          </cell>
          <cell r="CW1177">
            <v>0</v>
          </cell>
          <cell r="CX1177">
            <v>0</v>
          </cell>
          <cell r="CY1177">
            <v>0</v>
          </cell>
          <cell r="CZ1177">
            <v>0</v>
          </cell>
          <cell r="DA1177">
            <v>0</v>
          </cell>
          <cell r="DB1177">
            <v>0</v>
          </cell>
          <cell r="DC1177">
            <v>0</v>
          </cell>
          <cell r="DD1177">
            <v>0</v>
          </cell>
          <cell r="DE1177">
            <v>0</v>
          </cell>
          <cell r="DF1177">
            <v>0</v>
          </cell>
          <cell r="DG1177">
            <v>0</v>
          </cell>
          <cell r="DH1177">
            <v>0</v>
          </cell>
          <cell r="DI1177">
            <v>0</v>
          </cell>
          <cell r="DJ1177">
            <v>0</v>
          </cell>
          <cell r="DK1177">
            <v>0</v>
          </cell>
          <cell r="DL1177">
            <v>0</v>
          </cell>
          <cell r="DM1177">
            <v>0</v>
          </cell>
          <cell r="DN1177">
            <v>0</v>
          </cell>
          <cell r="DO1177">
            <v>0</v>
          </cell>
          <cell r="DP1177">
            <v>0</v>
          </cell>
          <cell r="DQ1177">
            <v>0</v>
          </cell>
          <cell r="DR1177">
            <v>0</v>
          </cell>
          <cell r="DS1177">
            <v>0</v>
          </cell>
          <cell r="DT1177">
            <v>0</v>
          </cell>
          <cell r="DU1177">
            <v>0</v>
          </cell>
          <cell r="DV1177">
            <v>0</v>
          </cell>
          <cell r="DW1177">
            <v>0</v>
          </cell>
          <cell r="DX1177">
            <v>0</v>
          </cell>
          <cell r="DY1177">
            <v>0</v>
          </cell>
          <cell r="DZ1177">
            <v>0</v>
          </cell>
          <cell r="EA1177">
            <v>0</v>
          </cell>
          <cell r="EB1177">
            <v>0</v>
          </cell>
          <cell r="EC1177">
            <v>0</v>
          </cell>
          <cell r="ED1177">
            <v>0</v>
          </cell>
        </row>
        <row r="1178"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O1178">
            <v>0</v>
          </cell>
          <cell r="AP1178">
            <v>0</v>
          </cell>
          <cell r="AQ1178">
            <v>0</v>
          </cell>
          <cell r="AR1178">
            <v>0</v>
          </cell>
          <cell r="AS1178">
            <v>0</v>
          </cell>
          <cell r="AT1178">
            <v>0</v>
          </cell>
          <cell r="AU1178">
            <v>0</v>
          </cell>
          <cell r="AV1178">
            <v>0</v>
          </cell>
          <cell r="AW1178">
            <v>0</v>
          </cell>
          <cell r="AX1178">
            <v>0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0</v>
          </cell>
          <cell r="BD1178">
            <v>0</v>
          </cell>
          <cell r="BE1178">
            <v>0</v>
          </cell>
          <cell r="BF1178">
            <v>0</v>
          </cell>
          <cell r="BG1178">
            <v>0</v>
          </cell>
          <cell r="BH1178">
            <v>0</v>
          </cell>
          <cell r="BI1178">
            <v>0</v>
          </cell>
          <cell r="BJ1178">
            <v>0</v>
          </cell>
          <cell r="BK1178">
            <v>0</v>
          </cell>
          <cell r="BL1178">
            <v>0</v>
          </cell>
          <cell r="BM1178">
            <v>0</v>
          </cell>
          <cell r="BN1178">
            <v>0</v>
          </cell>
          <cell r="BO1178">
            <v>0</v>
          </cell>
          <cell r="BP1178">
            <v>0</v>
          </cell>
          <cell r="BQ1178">
            <v>0</v>
          </cell>
          <cell r="BR1178">
            <v>0</v>
          </cell>
          <cell r="BS1178">
            <v>0</v>
          </cell>
          <cell r="BT1178">
            <v>0</v>
          </cell>
          <cell r="BU1178">
            <v>0</v>
          </cell>
          <cell r="BV1178">
            <v>0</v>
          </cell>
          <cell r="BW1178">
            <v>0</v>
          </cell>
          <cell r="BX1178">
            <v>0</v>
          </cell>
          <cell r="BY1178">
            <v>0</v>
          </cell>
          <cell r="BZ1178">
            <v>0</v>
          </cell>
          <cell r="CA1178">
            <v>0</v>
          </cell>
          <cell r="CB1178">
            <v>0</v>
          </cell>
          <cell r="CC1178">
            <v>0</v>
          </cell>
          <cell r="CD1178">
            <v>0</v>
          </cell>
          <cell r="CE1178">
            <v>0</v>
          </cell>
          <cell r="CF1178">
            <v>0</v>
          </cell>
          <cell r="CG1178">
            <v>0</v>
          </cell>
          <cell r="CH1178">
            <v>0</v>
          </cell>
          <cell r="CI1178">
            <v>0</v>
          </cell>
          <cell r="CJ1178">
            <v>0</v>
          </cell>
          <cell r="CK1178">
            <v>0</v>
          </cell>
          <cell r="CL1178">
            <v>0</v>
          </cell>
          <cell r="CM1178">
            <v>0</v>
          </cell>
          <cell r="CN1178">
            <v>0</v>
          </cell>
          <cell r="CO1178">
            <v>0</v>
          </cell>
          <cell r="CP1178">
            <v>0</v>
          </cell>
          <cell r="CQ1178">
            <v>0</v>
          </cell>
          <cell r="CR1178">
            <v>0</v>
          </cell>
          <cell r="CS1178">
            <v>0</v>
          </cell>
          <cell r="CT1178">
            <v>0</v>
          </cell>
          <cell r="CU1178">
            <v>0</v>
          </cell>
          <cell r="CV1178">
            <v>0</v>
          </cell>
          <cell r="CW1178">
            <v>0</v>
          </cell>
          <cell r="CX1178">
            <v>0</v>
          </cell>
          <cell r="CY1178">
            <v>0</v>
          </cell>
          <cell r="CZ1178">
            <v>0</v>
          </cell>
          <cell r="DA1178">
            <v>0</v>
          </cell>
          <cell r="DB1178">
            <v>0</v>
          </cell>
          <cell r="DC1178">
            <v>0</v>
          </cell>
          <cell r="DD1178">
            <v>0</v>
          </cell>
          <cell r="DE1178">
            <v>0</v>
          </cell>
          <cell r="DF1178">
            <v>0</v>
          </cell>
          <cell r="DG1178">
            <v>0</v>
          </cell>
          <cell r="DH1178">
            <v>0</v>
          </cell>
          <cell r="DI1178">
            <v>0</v>
          </cell>
          <cell r="DJ1178">
            <v>0</v>
          </cell>
          <cell r="DK1178">
            <v>0</v>
          </cell>
          <cell r="DL1178">
            <v>0</v>
          </cell>
          <cell r="DM1178">
            <v>0</v>
          </cell>
          <cell r="DN1178">
            <v>0</v>
          </cell>
          <cell r="DO1178">
            <v>0</v>
          </cell>
          <cell r="DP1178">
            <v>0</v>
          </cell>
          <cell r="DQ1178">
            <v>0</v>
          </cell>
          <cell r="DR1178">
            <v>0</v>
          </cell>
          <cell r="DS1178">
            <v>0</v>
          </cell>
          <cell r="DT1178">
            <v>0</v>
          </cell>
          <cell r="DU1178">
            <v>0</v>
          </cell>
          <cell r="DV1178">
            <v>0</v>
          </cell>
          <cell r="DW1178">
            <v>0</v>
          </cell>
          <cell r="DX1178">
            <v>0</v>
          </cell>
          <cell r="DY1178">
            <v>0</v>
          </cell>
          <cell r="DZ1178">
            <v>0</v>
          </cell>
          <cell r="EA1178">
            <v>0</v>
          </cell>
          <cell r="EB1178">
            <v>0</v>
          </cell>
          <cell r="EC1178">
            <v>0</v>
          </cell>
          <cell r="ED1178">
            <v>0</v>
          </cell>
        </row>
        <row r="1179"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  <cell r="AM1179">
            <v>0</v>
          </cell>
          <cell r="AN1179">
            <v>0</v>
          </cell>
          <cell r="AO1179">
            <v>0</v>
          </cell>
          <cell r="AP1179">
            <v>0</v>
          </cell>
          <cell r="AQ1179">
            <v>0</v>
          </cell>
          <cell r="AR1179">
            <v>0</v>
          </cell>
          <cell r="AS1179">
            <v>0</v>
          </cell>
          <cell r="AT1179">
            <v>0</v>
          </cell>
          <cell r="AU1179">
            <v>0</v>
          </cell>
          <cell r="AV1179">
            <v>0</v>
          </cell>
          <cell r="AW1179">
            <v>0</v>
          </cell>
          <cell r="AX1179">
            <v>0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0</v>
          </cell>
          <cell r="BD1179">
            <v>0</v>
          </cell>
          <cell r="BE1179">
            <v>0</v>
          </cell>
          <cell r="BF1179">
            <v>0</v>
          </cell>
          <cell r="BG1179">
            <v>0</v>
          </cell>
          <cell r="BH1179">
            <v>0</v>
          </cell>
          <cell r="BI1179">
            <v>0</v>
          </cell>
          <cell r="BJ1179">
            <v>0</v>
          </cell>
          <cell r="BK1179">
            <v>0</v>
          </cell>
          <cell r="BL1179">
            <v>0</v>
          </cell>
          <cell r="BM1179">
            <v>0</v>
          </cell>
          <cell r="BN1179">
            <v>0</v>
          </cell>
          <cell r="BO1179">
            <v>0</v>
          </cell>
          <cell r="BP1179">
            <v>0</v>
          </cell>
          <cell r="BQ1179">
            <v>0</v>
          </cell>
          <cell r="BR1179">
            <v>0</v>
          </cell>
          <cell r="BS1179">
            <v>0</v>
          </cell>
          <cell r="BT1179">
            <v>0</v>
          </cell>
          <cell r="BU1179">
            <v>0</v>
          </cell>
          <cell r="BV1179">
            <v>0</v>
          </cell>
          <cell r="BW1179">
            <v>0</v>
          </cell>
          <cell r="BX1179">
            <v>0</v>
          </cell>
          <cell r="BY1179">
            <v>0</v>
          </cell>
          <cell r="BZ1179">
            <v>0</v>
          </cell>
          <cell r="CA1179">
            <v>0</v>
          </cell>
          <cell r="CB1179">
            <v>0</v>
          </cell>
          <cell r="CC1179">
            <v>0</v>
          </cell>
          <cell r="CD1179">
            <v>0</v>
          </cell>
          <cell r="CE1179">
            <v>0</v>
          </cell>
          <cell r="CF1179">
            <v>0</v>
          </cell>
          <cell r="CG1179">
            <v>0</v>
          </cell>
          <cell r="CH1179">
            <v>0</v>
          </cell>
          <cell r="CI1179">
            <v>0</v>
          </cell>
          <cell r="CJ1179">
            <v>0</v>
          </cell>
          <cell r="CK1179">
            <v>0</v>
          </cell>
          <cell r="CL1179">
            <v>0</v>
          </cell>
          <cell r="CM1179">
            <v>0</v>
          </cell>
          <cell r="CN1179">
            <v>0</v>
          </cell>
          <cell r="CO1179">
            <v>0</v>
          </cell>
          <cell r="CP1179">
            <v>0</v>
          </cell>
          <cell r="CQ1179">
            <v>0</v>
          </cell>
          <cell r="CR1179">
            <v>0</v>
          </cell>
          <cell r="CS1179">
            <v>0</v>
          </cell>
          <cell r="CT1179">
            <v>0</v>
          </cell>
          <cell r="CU1179">
            <v>0</v>
          </cell>
          <cell r="CV1179">
            <v>0</v>
          </cell>
          <cell r="CW1179">
            <v>0</v>
          </cell>
          <cell r="CX1179">
            <v>0</v>
          </cell>
          <cell r="CY1179">
            <v>0</v>
          </cell>
          <cell r="CZ1179">
            <v>0</v>
          </cell>
          <cell r="DA1179">
            <v>0</v>
          </cell>
          <cell r="DB1179">
            <v>0</v>
          </cell>
          <cell r="DC1179">
            <v>0</v>
          </cell>
          <cell r="DD1179">
            <v>0</v>
          </cell>
          <cell r="DE1179">
            <v>0</v>
          </cell>
          <cell r="DF1179">
            <v>0</v>
          </cell>
          <cell r="DG1179">
            <v>0</v>
          </cell>
          <cell r="DH1179">
            <v>0</v>
          </cell>
          <cell r="DI1179">
            <v>0</v>
          </cell>
          <cell r="DJ1179">
            <v>0</v>
          </cell>
          <cell r="DK1179">
            <v>0</v>
          </cell>
          <cell r="DL1179">
            <v>0</v>
          </cell>
          <cell r="DM1179">
            <v>0</v>
          </cell>
          <cell r="DN1179">
            <v>0</v>
          </cell>
          <cell r="DO1179">
            <v>0</v>
          </cell>
          <cell r="DP1179">
            <v>0</v>
          </cell>
          <cell r="DQ1179">
            <v>0</v>
          </cell>
          <cell r="DR1179">
            <v>0</v>
          </cell>
          <cell r="DS1179">
            <v>0</v>
          </cell>
          <cell r="DT1179">
            <v>0</v>
          </cell>
          <cell r="DU1179">
            <v>0</v>
          </cell>
          <cell r="DV1179">
            <v>0</v>
          </cell>
          <cell r="DW1179">
            <v>0</v>
          </cell>
          <cell r="DX1179">
            <v>0</v>
          </cell>
          <cell r="DY1179">
            <v>0</v>
          </cell>
          <cell r="DZ1179">
            <v>0</v>
          </cell>
          <cell r="EA1179">
            <v>0</v>
          </cell>
          <cell r="EB1179">
            <v>0</v>
          </cell>
          <cell r="EC1179">
            <v>0</v>
          </cell>
          <cell r="ED1179">
            <v>0</v>
          </cell>
        </row>
        <row r="1180"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  <cell r="AL1180">
            <v>0</v>
          </cell>
          <cell r="AM1180">
            <v>0</v>
          </cell>
          <cell r="AN1180">
            <v>0</v>
          </cell>
          <cell r="AO1180">
            <v>0</v>
          </cell>
          <cell r="AP1180">
            <v>0</v>
          </cell>
          <cell r="AQ1180">
            <v>0</v>
          </cell>
          <cell r="AR1180">
            <v>0</v>
          </cell>
          <cell r="AS1180">
            <v>0</v>
          </cell>
          <cell r="AT1180">
            <v>0</v>
          </cell>
          <cell r="AU1180">
            <v>0</v>
          </cell>
          <cell r="AV1180">
            <v>0</v>
          </cell>
          <cell r="AW1180">
            <v>0</v>
          </cell>
          <cell r="AX1180">
            <v>0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0</v>
          </cell>
          <cell r="BD1180">
            <v>0</v>
          </cell>
          <cell r="BE1180">
            <v>0</v>
          </cell>
          <cell r="BF1180">
            <v>0</v>
          </cell>
          <cell r="BG1180">
            <v>0</v>
          </cell>
          <cell r="BH1180">
            <v>0</v>
          </cell>
          <cell r="BI1180">
            <v>0</v>
          </cell>
          <cell r="BJ1180">
            <v>0</v>
          </cell>
          <cell r="BK1180">
            <v>0</v>
          </cell>
          <cell r="BL1180">
            <v>0</v>
          </cell>
          <cell r="BM1180">
            <v>0</v>
          </cell>
          <cell r="BN1180">
            <v>0</v>
          </cell>
          <cell r="BO1180">
            <v>0</v>
          </cell>
          <cell r="BP1180">
            <v>0</v>
          </cell>
          <cell r="BQ1180">
            <v>0</v>
          </cell>
          <cell r="BR1180">
            <v>0</v>
          </cell>
          <cell r="BS1180">
            <v>0</v>
          </cell>
          <cell r="BT1180">
            <v>0</v>
          </cell>
          <cell r="BU1180">
            <v>0</v>
          </cell>
          <cell r="BV1180">
            <v>0</v>
          </cell>
          <cell r="BW1180">
            <v>0</v>
          </cell>
          <cell r="BX1180">
            <v>0</v>
          </cell>
          <cell r="BY1180">
            <v>0</v>
          </cell>
          <cell r="BZ1180">
            <v>0</v>
          </cell>
          <cell r="CA1180">
            <v>0</v>
          </cell>
          <cell r="CB1180">
            <v>0</v>
          </cell>
          <cell r="CC1180">
            <v>0</v>
          </cell>
          <cell r="CD1180">
            <v>0</v>
          </cell>
          <cell r="CE1180">
            <v>0</v>
          </cell>
          <cell r="CF1180">
            <v>0</v>
          </cell>
          <cell r="CG1180">
            <v>0</v>
          </cell>
          <cell r="CH1180">
            <v>0</v>
          </cell>
          <cell r="CI1180">
            <v>0</v>
          </cell>
          <cell r="CJ1180">
            <v>0</v>
          </cell>
          <cell r="CK1180">
            <v>0</v>
          </cell>
          <cell r="CL1180">
            <v>0</v>
          </cell>
          <cell r="CM1180">
            <v>0</v>
          </cell>
          <cell r="CN1180">
            <v>0</v>
          </cell>
          <cell r="CO1180">
            <v>0</v>
          </cell>
          <cell r="CP1180">
            <v>0</v>
          </cell>
          <cell r="CQ1180">
            <v>0</v>
          </cell>
          <cell r="CR1180">
            <v>0</v>
          </cell>
          <cell r="CS1180">
            <v>0</v>
          </cell>
          <cell r="CT1180">
            <v>0</v>
          </cell>
          <cell r="CU1180">
            <v>0</v>
          </cell>
          <cell r="CV1180">
            <v>0</v>
          </cell>
          <cell r="CW1180">
            <v>0</v>
          </cell>
          <cell r="CX1180">
            <v>0</v>
          </cell>
          <cell r="CY1180">
            <v>0</v>
          </cell>
          <cell r="CZ1180">
            <v>0</v>
          </cell>
          <cell r="DA1180">
            <v>0</v>
          </cell>
          <cell r="DB1180">
            <v>0</v>
          </cell>
          <cell r="DC1180">
            <v>0</v>
          </cell>
          <cell r="DD1180">
            <v>0</v>
          </cell>
          <cell r="DE1180">
            <v>0</v>
          </cell>
          <cell r="DF1180">
            <v>0</v>
          </cell>
          <cell r="DG1180">
            <v>0</v>
          </cell>
          <cell r="DH1180">
            <v>0</v>
          </cell>
          <cell r="DI1180">
            <v>0</v>
          </cell>
          <cell r="DJ1180">
            <v>0</v>
          </cell>
          <cell r="DK1180">
            <v>0</v>
          </cell>
          <cell r="DL1180">
            <v>0</v>
          </cell>
          <cell r="DM1180">
            <v>0</v>
          </cell>
          <cell r="DN1180">
            <v>0</v>
          </cell>
          <cell r="DO1180">
            <v>0</v>
          </cell>
          <cell r="DP1180">
            <v>0</v>
          </cell>
          <cell r="DQ1180">
            <v>0</v>
          </cell>
          <cell r="DR1180">
            <v>0</v>
          </cell>
          <cell r="DS1180">
            <v>0</v>
          </cell>
          <cell r="DT1180">
            <v>0</v>
          </cell>
          <cell r="DU1180">
            <v>0</v>
          </cell>
          <cell r="DV1180">
            <v>0</v>
          </cell>
          <cell r="DW1180">
            <v>0</v>
          </cell>
          <cell r="DX1180">
            <v>0</v>
          </cell>
          <cell r="DY1180">
            <v>0</v>
          </cell>
          <cell r="DZ1180">
            <v>0</v>
          </cell>
          <cell r="EA1180">
            <v>0</v>
          </cell>
          <cell r="EB1180">
            <v>0</v>
          </cell>
          <cell r="EC1180">
            <v>0</v>
          </cell>
          <cell r="ED1180">
            <v>0</v>
          </cell>
        </row>
        <row r="1181">
          <cell r="F1181">
            <v>0</v>
          </cell>
          <cell r="G1181">
            <v>0</v>
          </cell>
          <cell r="H1181">
            <v>0.13</v>
          </cell>
          <cell r="I1181">
            <v>0</v>
          </cell>
          <cell r="J1181">
            <v>0</v>
          </cell>
          <cell r="K1181">
            <v>0</v>
          </cell>
          <cell r="L1181">
            <v>0.25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0.09</v>
          </cell>
          <cell r="S1181">
            <v>0</v>
          </cell>
          <cell r="T1181">
            <v>0</v>
          </cell>
          <cell r="U1181">
            <v>0.11</v>
          </cell>
          <cell r="V1181">
            <v>0.02</v>
          </cell>
          <cell r="W1181">
            <v>0</v>
          </cell>
          <cell r="X1181">
            <v>0.12</v>
          </cell>
          <cell r="Y1181">
            <v>0.1</v>
          </cell>
          <cell r="Z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0</v>
          </cell>
          <cell r="AE1181">
            <v>0.2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0.08</v>
          </cell>
          <cell r="AM1181">
            <v>0</v>
          </cell>
          <cell r="AN1181">
            <v>0</v>
          </cell>
          <cell r="AO1181">
            <v>0</v>
          </cell>
          <cell r="AP1181">
            <v>0</v>
          </cell>
          <cell r="AQ1181">
            <v>0</v>
          </cell>
          <cell r="AR1181">
            <v>0.09</v>
          </cell>
          <cell r="AS1181">
            <v>0</v>
          </cell>
          <cell r="AT1181">
            <v>0</v>
          </cell>
          <cell r="AU1181">
            <v>0</v>
          </cell>
          <cell r="AV1181">
            <v>-0.01</v>
          </cell>
          <cell r="AW1181">
            <v>0</v>
          </cell>
          <cell r="AX1181">
            <v>0</v>
          </cell>
          <cell r="AY1181">
            <v>0.06</v>
          </cell>
          <cell r="AZ1181">
            <v>7.0000000000000007E-2</v>
          </cell>
          <cell r="BA1181">
            <v>0</v>
          </cell>
          <cell r="BB1181">
            <v>0</v>
          </cell>
          <cell r="BC1181">
            <v>0</v>
          </cell>
          <cell r="BD1181">
            <v>0</v>
          </cell>
          <cell r="BE1181">
            <v>0.03</v>
          </cell>
          <cell r="BF1181">
            <v>0</v>
          </cell>
          <cell r="BG1181">
            <v>0</v>
          </cell>
          <cell r="BH1181">
            <v>0.05</v>
          </cell>
          <cell r="BI1181">
            <v>-0.01</v>
          </cell>
          <cell r="BJ1181">
            <v>0</v>
          </cell>
          <cell r="BK1181">
            <v>0</v>
          </cell>
          <cell r="BL1181">
            <v>0.04</v>
          </cell>
          <cell r="BM1181">
            <v>0.05</v>
          </cell>
          <cell r="BN1181">
            <v>0</v>
          </cell>
          <cell r="BO1181">
            <v>0</v>
          </cell>
          <cell r="BP1181">
            <v>0</v>
          </cell>
          <cell r="BQ1181">
            <v>0</v>
          </cell>
          <cell r="BR1181">
            <v>0.04</v>
          </cell>
          <cell r="BS1181">
            <v>0</v>
          </cell>
          <cell r="BT1181">
            <v>0</v>
          </cell>
          <cell r="BU1181">
            <v>0.02</v>
          </cell>
          <cell r="BV1181">
            <v>0</v>
          </cell>
          <cell r="BW1181">
            <v>0</v>
          </cell>
          <cell r="BX1181">
            <v>0</v>
          </cell>
          <cell r="BY1181">
            <v>0.04</v>
          </cell>
          <cell r="BZ1181">
            <v>0.11</v>
          </cell>
          <cell r="CA1181">
            <v>0</v>
          </cell>
          <cell r="CB1181">
            <v>0</v>
          </cell>
          <cell r="CC1181">
            <v>0</v>
          </cell>
          <cell r="CD1181">
            <v>0</v>
          </cell>
          <cell r="CE1181">
            <v>0.12</v>
          </cell>
          <cell r="CF1181">
            <v>0</v>
          </cell>
          <cell r="CG1181">
            <v>0</v>
          </cell>
          <cell r="CH1181">
            <v>0.09</v>
          </cell>
          <cell r="CI1181">
            <v>-0.02</v>
          </cell>
          <cell r="CJ1181">
            <v>0.01</v>
          </cell>
          <cell r="CK1181">
            <v>0</v>
          </cell>
          <cell r="CL1181">
            <v>0.11</v>
          </cell>
          <cell r="CM1181">
            <v>0.08</v>
          </cell>
          <cell r="CN1181">
            <v>-0.06</v>
          </cell>
          <cell r="CO1181">
            <v>0</v>
          </cell>
          <cell r="CP1181">
            <v>0</v>
          </cell>
          <cell r="CQ1181">
            <v>0</v>
          </cell>
          <cell r="CR1181">
            <v>0.18</v>
          </cell>
          <cell r="CS1181">
            <v>0</v>
          </cell>
          <cell r="CT1181">
            <v>0</v>
          </cell>
          <cell r="CU1181">
            <v>-0.02</v>
          </cell>
          <cell r="CV1181">
            <v>0</v>
          </cell>
          <cell r="CW1181">
            <v>0</v>
          </cell>
          <cell r="CX1181">
            <v>0.01</v>
          </cell>
          <cell r="CY1181">
            <v>7.0000000000000007E-2</v>
          </cell>
          <cell r="CZ1181">
            <v>0.1</v>
          </cell>
          <cell r="DA1181">
            <v>0</v>
          </cell>
          <cell r="DB1181">
            <v>0</v>
          </cell>
          <cell r="DC1181">
            <v>0</v>
          </cell>
          <cell r="DD1181">
            <v>0</v>
          </cell>
          <cell r="DE1181">
            <v>0.16</v>
          </cell>
          <cell r="DF1181">
            <v>0</v>
          </cell>
          <cell r="DG1181">
            <v>0.05</v>
          </cell>
          <cell r="DH1181">
            <v>0.06</v>
          </cell>
          <cell r="DI1181">
            <v>0</v>
          </cell>
          <cell r="DJ1181">
            <v>-0.02</v>
          </cell>
          <cell r="DK1181">
            <v>0.18</v>
          </cell>
          <cell r="DL1181">
            <v>7.0000000000000007E-2</v>
          </cell>
          <cell r="DM1181">
            <v>0.13</v>
          </cell>
          <cell r="DN1181">
            <v>0</v>
          </cell>
          <cell r="DO1181">
            <v>0</v>
          </cell>
          <cell r="DP1181">
            <v>0</v>
          </cell>
          <cell r="DQ1181">
            <v>0</v>
          </cell>
          <cell r="DR1181">
            <v>0</v>
          </cell>
          <cell r="DS1181">
            <v>0</v>
          </cell>
          <cell r="DT1181">
            <v>0</v>
          </cell>
          <cell r="DU1181">
            <v>0</v>
          </cell>
          <cell r="DV1181">
            <v>0</v>
          </cell>
          <cell r="DW1181">
            <v>0</v>
          </cell>
          <cell r="DX1181">
            <v>0</v>
          </cell>
          <cell r="DY1181">
            <v>0</v>
          </cell>
          <cell r="DZ1181">
            <v>0</v>
          </cell>
          <cell r="EA1181">
            <v>0</v>
          </cell>
          <cell r="EB1181">
            <v>0</v>
          </cell>
          <cell r="EC1181">
            <v>0</v>
          </cell>
          <cell r="ED1181">
            <v>0</v>
          </cell>
        </row>
        <row r="1182"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0.02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0.09</v>
          </cell>
          <cell r="Z1182">
            <v>0</v>
          </cell>
          <cell r="AA1182">
            <v>0.04</v>
          </cell>
          <cell r="AB1182">
            <v>0</v>
          </cell>
          <cell r="AC1182">
            <v>0</v>
          </cell>
          <cell r="AD1182">
            <v>0</v>
          </cell>
          <cell r="AE1182">
            <v>0.02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O1182">
            <v>0</v>
          </cell>
          <cell r="AP1182">
            <v>0</v>
          </cell>
          <cell r="AQ1182">
            <v>0</v>
          </cell>
          <cell r="AR1182">
            <v>0.19</v>
          </cell>
          <cell r="AS1182">
            <v>0</v>
          </cell>
          <cell r="AT1182">
            <v>0</v>
          </cell>
          <cell r="AU1182">
            <v>0</v>
          </cell>
          <cell r="AV1182">
            <v>0</v>
          </cell>
          <cell r="AW1182">
            <v>0</v>
          </cell>
          <cell r="AX1182">
            <v>0</v>
          </cell>
          <cell r="AY1182">
            <v>0.04</v>
          </cell>
          <cell r="AZ1182">
            <v>0.06</v>
          </cell>
          <cell r="BA1182">
            <v>0</v>
          </cell>
          <cell r="BB1182">
            <v>0</v>
          </cell>
          <cell r="BC1182">
            <v>0</v>
          </cell>
          <cell r="BD1182">
            <v>0</v>
          </cell>
          <cell r="BE1182">
            <v>0.1</v>
          </cell>
          <cell r="BF1182">
            <v>0</v>
          </cell>
          <cell r="BG1182">
            <v>0</v>
          </cell>
          <cell r="BH1182">
            <v>0.21</v>
          </cell>
          <cell r="BI1182">
            <v>0</v>
          </cell>
          <cell r="BJ1182">
            <v>0</v>
          </cell>
          <cell r="BK1182">
            <v>0</v>
          </cell>
          <cell r="BL1182">
            <v>-0.02</v>
          </cell>
          <cell r="BM1182">
            <v>0.08</v>
          </cell>
          <cell r="BN1182">
            <v>0</v>
          </cell>
          <cell r="BO1182">
            <v>0</v>
          </cell>
          <cell r="BP1182">
            <v>0</v>
          </cell>
          <cell r="BQ1182">
            <v>0</v>
          </cell>
          <cell r="BR1182">
            <v>0.1</v>
          </cell>
          <cell r="BS1182">
            <v>0</v>
          </cell>
          <cell r="BT1182">
            <v>0</v>
          </cell>
          <cell r="BU1182">
            <v>0</v>
          </cell>
          <cell r="BV1182">
            <v>0.05</v>
          </cell>
          <cell r="BW1182">
            <v>0</v>
          </cell>
          <cell r="BX1182">
            <v>0</v>
          </cell>
          <cell r="BY1182">
            <v>0.01</v>
          </cell>
          <cell r="BZ1182">
            <v>0.16</v>
          </cell>
          <cell r="CA1182">
            <v>0</v>
          </cell>
          <cell r="CB1182">
            <v>0</v>
          </cell>
          <cell r="CC1182">
            <v>0</v>
          </cell>
          <cell r="CD1182">
            <v>0</v>
          </cell>
          <cell r="CE1182">
            <v>0.11</v>
          </cell>
          <cell r="CF1182">
            <v>0</v>
          </cell>
          <cell r="CG1182">
            <v>0</v>
          </cell>
          <cell r="CH1182">
            <v>0.13</v>
          </cell>
          <cell r="CI1182">
            <v>0</v>
          </cell>
          <cell r="CJ1182">
            <v>0</v>
          </cell>
          <cell r="CK1182">
            <v>-0.08</v>
          </cell>
          <cell r="CL1182">
            <v>0</v>
          </cell>
          <cell r="CM1182">
            <v>0.08</v>
          </cell>
          <cell r="CN1182">
            <v>0.39</v>
          </cell>
          <cell r="CO1182">
            <v>0</v>
          </cell>
          <cell r="CP1182">
            <v>0</v>
          </cell>
          <cell r="CQ1182">
            <v>0</v>
          </cell>
          <cell r="CR1182">
            <v>0.11</v>
          </cell>
          <cell r="CS1182">
            <v>0</v>
          </cell>
          <cell r="CT1182">
            <v>0</v>
          </cell>
          <cell r="CU1182">
            <v>0</v>
          </cell>
          <cell r="CV1182">
            <v>0</v>
          </cell>
          <cell r="CW1182">
            <v>0</v>
          </cell>
          <cell r="CX1182">
            <v>0.32</v>
          </cell>
          <cell r="CY1182">
            <v>0.16</v>
          </cell>
          <cell r="CZ1182">
            <v>0</v>
          </cell>
          <cell r="DA1182">
            <v>0</v>
          </cell>
          <cell r="DB1182">
            <v>0</v>
          </cell>
          <cell r="DC1182">
            <v>0</v>
          </cell>
          <cell r="DD1182">
            <v>0</v>
          </cell>
          <cell r="DE1182">
            <v>0.08</v>
          </cell>
          <cell r="DF1182">
            <v>0</v>
          </cell>
          <cell r="DG1182">
            <v>0</v>
          </cell>
          <cell r="DH1182">
            <v>0</v>
          </cell>
          <cell r="DI1182">
            <v>0</v>
          </cell>
          <cell r="DJ1182">
            <v>-0.1</v>
          </cell>
          <cell r="DK1182">
            <v>0.06</v>
          </cell>
          <cell r="DL1182">
            <v>0.02</v>
          </cell>
          <cell r="DM1182">
            <v>0.2</v>
          </cell>
          <cell r="DN1182">
            <v>0</v>
          </cell>
          <cell r="DO1182">
            <v>0</v>
          </cell>
          <cell r="DP1182">
            <v>0</v>
          </cell>
          <cell r="DQ1182">
            <v>0</v>
          </cell>
          <cell r="DR1182">
            <v>0</v>
          </cell>
          <cell r="DS1182">
            <v>0</v>
          </cell>
          <cell r="DT1182">
            <v>0</v>
          </cell>
          <cell r="DU1182">
            <v>0</v>
          </cell>
          <cell r="DV1182">
            <v>0</v>
          </cell>
          <cell r="DW1182">
            <v>0</v>
          </cell>
          <cell r="DX1182">
            <v>0</v>
          </cell>
          <cell r="DY1182">
            <v>0</v>
          </cell>
          <cell r="DZ1182">
            <v>0</v>
          </cell>
          <cell r="EA1182">
            <v>0</v>
          </cell>
          <cell r="EB1182">
            <v>0</v>
          </cell>
          <cell r="EC1182">
            <v>0</v>
          </cell>
          <cell r="ED1182">
            <v>0</v>
          </cell>
        </row>
        <row r="1183"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-7.0000000000000007E-2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0</v>
          </cell>
          <cell r="AW1183">
            <v>0</v>
          </cell>
          <cell r="AX1183">
            <v>0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0</v>
          </cell>
          <cell r="BD1183">
            <v>0</v>
          </cell>
          <cell r="BE1183">
            <v>0</v>
          </cell>
          <cell r="BF1183">
            <v>0</v>
          </cell>
          <cell r="BG1183">
            <v>0</v>
          </cell>
          <cell r="BH1183">
            <v>0</v>
          </cell>
          <cell r="BI1183">
            <v>0</v>
          </cell>
          <cell r="BJ1183">
            <v>0</v>
          </cell>
          <cell r="BK1183">
            <v>0</v>
          </cell>
          <cell r="BL1183">
            <v>0</v>
          </cell>
          <cell r="BM1183">
            <v>0</v>
          </cell>
          <cell r="BN1183">
            <v>0</v>
          </cell>
          <cell r="BO1183">
            <v>0</v>
          </cell>
          <cell r="BP1183">
            <v>0</v>
          </cell>
          <cell r="BQ1183">
            <v>0</v>
          </cell>
          <cell r="BR1183">
            <v>0</v>
          </cell>
          <cell r="BS1183">
            <v>0</v>
          </cell>
          <cell r="BT1183">
            <v>0</v>
          </cell>
          <cell r="BU1183">
            <v>0</v>
          </cell>
          <cell r="BV1183">
            <v>0</v>
          </cell>
          <cell r="BW1183">
            <v>0</v>
          </cell>
          <cell r="BX1183">
            <v>0</v>
          </cell>
          <cell r="BY1183">
            <v>0</v>
          </cell>
          <cell r="BZ1183">
            <v>0</v>
          </cell>
          <cell r="CA1183">
            <v>0</v>
          </cell>
          <cell r="CB1183">
            <v>0</v>
          </cell>
          <cell r="CC1183">
            <v>0</v>
          </cell>
          <cell r="CD1183">
            <v>0</v>
          </cell>
          <cell r="CE1183">
            <v>0</v>
          </cell>
          <cell r="CF1183">
            <v>0</v>
          </cell>
          <cell r="CG1183">
            <v>0</v>
          </cell>
          <cell r="CH1183">
            <v>0</v>
          </cell>
          <cell r="CI1183">
            <v>0</v>
          </cell>
          <cell r="CJ1183">
            <v>0</v>
          </cell>
          <cell r="CK1183">
            <v>0</v>
          </cell>
          <cell r="CL1183">
            <v>0</v>
          </cell>
          <cell r="CM1183">
            <v>0</v>
          </cell>
          <cell r="CN1183">
            <v>0</v>
          </cell>
          <cell r="CO1183">
            <v>0</v>
          </cell>
          <cell r="CP1183">
            <v>0</v>
          </cell>
          <cell r="CQ1183">
            <v>0</v>
          </cell>
          <cell r="CR1183">
            <v>0</v>
          </cell>
          <cell r="CS1183">
            <v>0</v>
          </cell>
          <cell r="CT1183">
            <v>0</v>
          </cell>
          <cell r="CU1183">
            <v>0</v>
          </cell>
          <cell r="CV1183">
            <v>0</v>
          </cell>
          <cell r="CW1183">
            <v>0</v>
          </cell>
          <cell r="CX1183">
            <v>0</v>
          </cell>
          <cell r="CY1183">
            <v>0</v>
          </cell>
          <cell r="CZ1183">
            <v>0</v>
          </cell>
          <cell r="DA1183">
            <v>0</v>
          </cell>
          <cell r="DB1183">
            <v>0</v>
          </cell>
          <cell r="DC1183">
            <v>0</v>
          </cell>
          <cell r="DD1183">
            <v>0</v>
          </cell>
          <cell r="DE1183">
            <v>0</v>
          </cell>
          <cell r="DF1183">
            <v>0</v>
          </cell>
          <cell r="DG1183">
            <v>0</v>
          </cell>
          <cell r="DH1183">
            <v>0</v>
          </cell>
          <cell r="DI1183">
            <v>0</v>
          </cell>
          <cell r="DJ1183">
            <v>0</v>
          </cell>
          <cell r="DK1183">
            <v>0</v>
          </cell>
          <cell r="DL1183">
            <v>0</v>
          </cell>
          <cell r="DM1183">
            <v>0</v>
          </cell>
          <cell r="DN1183">
            <v>0</v>
          </cell>
          <cell r="DO1183">
            <v>0</v>
          </cell>
          <cell r="DP1183">
            <v>0</v>
          </cell>
          <cell r="DQ1183">
            <v>0</v>
          </cell>
          <cell r="DR1183">
            <v>0</v>
          </cell>
          <cell r="DS1183">
            <v>0</v>
          </cell>
          <cell r="DT1183">
            <v>0</v>
          </cell>
          <cell r="DU1183">
            <v>0</v>
          </cell>
          <cell r="DV1183">
            <v>0</v>
          </cell>
          <cell r="DW1183">
            <v>0</v>
          </cell>
          <cell r="DX1183">
            <v>0</v>
          </cell>
          <cell r="DY1183">
            <v>0</v>
          </cell>
          <cell r="DZ1183">
            <v>0</v>
          </cell>
          <cell r="EA1183">
            <v>0</v>
          </cell>
          <cell r="EB1183">
            <v>0</v>
          </cell>
          <cell r="EC1183">
            <v>0</v>
          </cell>
          <cell r="ED1183">
            <v>0</v>
          </cell>
        </row>
        <row r="1186">
          <cell r="R1186">
            <v>2031</v>
          </cell>
          <cell r="AE1186">
            <v>2032</v>
          </cell>
          <cell r="AR1186">
            <v>2033</v>
          </cell>
          <cell r="BE1186">
            <v>2034</v>
          </cell>
          <cell r="BR1186">
            <v>2035</v>
          </cell>
          <cell r="CE1186">
            <v>2036</v>
          </cell>
          <cell r="CR1186">
            <v>2037</v>
          </cell>
          <cell r="DE1186">
            <v>2038</v>
          </cell>
          <cell r="DR1186">
            <v>2039</v>
          </cell>
        </row>
        <row r="1188">
          <cell r="DS1188">
            <v>0</v>
          </cell>
          <cell r="DT1188">
            <v>0</v>
          </cell>
          <cell r="DU1188">
            <v>0</v>
          </cell>
          <cell r="DV1188">
            <v>0</v>
          </cell>
          <cell r="DW1188">
            <v>0</v>
          </cell>
          <cell r="DX1188">
            <v>0</v>
          </cell>
          <cell r="DY1188">
            <v>0</v>
          </cell>
          <cell r="DZ1188">
            <v>0</v>
          </cell>
          <cell r="EA1188">
            <v>0</v>
          </cell>
          <cell r="EB1188">
            <v>0</v>
          </cell>
          <cell r="EC1188">
            <v>0</v>
          </cell>
          <cell r="ED1188">
            <v>0</v>
          </cell>
        </row>
        <row r="1189">
          <cell r="DS1189">
            <v>0</v>
          </cell>
          <cell r="DT1189">
            <v>0</v>
          </cell>
          <cell r="DU1189">
            <v>0</v>
          </cell>
          <cell r="DV1189">
            <v>0</v>
          </cell>
          <cell r="DW1189">
            <v>0</v>
          </cell>
          <cell r="DX1189">
            <v>0</v>
          </cell>
          <cell r="DY1189">
            <v>0</v>
          </cell>
          <cell r="DZ1189">
            <v>0</v>
          </cell>
          <cell r="EA1189">
            <v>0</v>
          </cell>
          <cell r="EB1189">
            <v>0</v>
          </cell>
          <cell r="EC1189">
            <v>0</v>
          </cell>
          <cell r="ED1189">
            <v>0</v>
          </cell>
        </row>
        <row r="1190">
          <cell r="DS1190">
            <v>0</v>
          </cell>
          <cell r="DT1190">
            <v>0</v>
          </cell>
          <cell r="DU1190">
            <v>0</v>
          </cell>
          <cell r="DV1190">
            <v>0</v>
          </cell>
          <cell r="DW1190">
            <v>0</v>
          </cell>
          <cell r="DX1190">
            <v>0</v>
          </cell>
          <cell r="DY1190">
            <v>0</v>
          </cell>
          <cell r="DZ1190">
            <v>0</v>
          </cell>
          <cell r="EA1190">
            <v>0</v>
          </cell>
          <cell r="EB1190">
            <v>0</v>
          </cell>
          <cell r="EC1190">
            <v>0</v>
          </cell>
          <cell r="ED1190">
            <v>0</v>
          </cell>
        </row>
        <row r="1191">
          <cell r="DS1191">
            <v>0</v>
          </cell>
          <cell r="DT1191">
            <v>0</v>
          </cell>
          <cell r="DU1191">
            <v>0</v>
          </cell>
          <cell r="DV1191">
            <v>0</v>
          </cell>
          <cell r="DW1191">
            <v>0</v>
          </cell>
          <cell r="DX1191">
            <v>0</v>
          </cell>
          <cell r="DY1191">
            <v>0</v>
          </cell>
          <cell r="DZ1191">
            <v>0</v>
          </cell>
          <cell r="EA1191">
            <v>0</v>
          </cell>
          <cell r="EB1191">
            <v>0</v>
          </cell>
          <cell r="EC1191">
            <v>0</v>
          </cell>
          <cell r="ED1191">
            <v>0</v>
          </cell>
        </row>
        <row r="1192"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T1192">
            <v>0</v>
          </cell>
          <cell r="AU1192">
            <v>0</v>
          </cell>
          <cell r="AV1192">
            <v>0</v>
          </cell>
          <cell r="AW1192">
            <v>0</v>
          </cell>
          <cell r="AX1192">
            <v>0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0</v>
          </cell>
          <cell r="BD1192">
            <v>0</v>
          </cell>
          <cell r="BE1192">
            <v>0</v>
          </cell>
          <cell r="BF1192">
            <v>0</v>
          </cell>
          <cell r="BG1192">
            <v>0</v>
          </cell>
          <cell r="BH1192">
            <v>0</v>
          </cell>
          <cell r="BI1192">
            <v>0</v>
          </cell>
          <cell r="BJ1192">
            <v>0</v>
          </cell>
          <cell r="BK1192">
            <v>0</v>
          </cell>
          <cell r="BL1192">
            <v>0</v>
          </cell>
          <cell r="BM1192">
            <v>0</v>
          </cell>
          <cell r="BN1192">
            <v>0</v>
          </cell>
          <cell r="BO1192">
            <v>0</v>
          </cell>
          <cell r="BP1192">
            <v>0</v>
          </cell>
          <cell r="BQ1192">
            <v>0</v>
          </cell>
          <cell r="BR1192">
            <v>0</v>
          </cell>
          <cell r="BS1192">
            <v>0</v>
          </cell>
          <cell r="BT1192">
            <v>0</v>
          </cell>
          <cell r="BU1192">
            <v>0</v>
          </cell>
          <cell r="BV1192">
            <v>0</v>
          </cell>
          <cell r="BW1192">
            <v>0</v>
          </cell>
          <cell r="BX1192">
            <v>0</v>
          </cell>
          <cell r="BY1192">
            <v>0</v>
          </cell>
          <cell r="BZ1192">
            <v>0</v>
          </cell>
          <cell r="CA1192">
            <v>0</v>
          </cell>
          <cell r="CB1192">
            <v>0</v>
          </cell>
          <cell r="CC1192">
            <v>0</v>
          </cell>
          <cell r="CD1192">
            <v>0</v>
          </cell>
          <cell r="CE1192">
            <v>0</v>
          </cell>
          <cell r="CF1192">
            <v>0</v>
          </cell>
          <cell r="CG1192">
            <v>0</v>
          </cell>
          <cell r="CH1192">
            <v>0</v>
          </cell>
          <cell r="CI1192">
            <v>0</v>
          </cell>
          <cell r="CJ1192">
            <v>0</v>
          </cell>
          <cell r="CK1192">
            <v>0</v>
          </cell>
          <cell r="CL1192">
            <v>0</v>
          </cell>
          <cell r="CM1192">
            <v>0</v>
          </cell>
          <cell r="CN1192">
            <v>0</v>
          </cell>
          <cell r="CO1192">
            <v>0</v>
          </cell>
          <cell r="CP1192">
            <v>0</v>
          </cell>
          <cell r="CQ1192">
            <v>0</v>
          </cell>
          <cell r="CR1192">
            <v>0</v>
          </cell>
          <cell r="CS1192">
            <v>0</v>
          </cell>
          <cell r="CT1192">
            <v>0</v>
          </cell>
          <cell r="CU1192">
            <v>0</v>
          </cell>
          <cell r="CV1192">
            <v>0</v>
          </cell>
          <cell r="CW1192">
            <v>0</v>
          </cell>
          <cell r="CX1192">
            <v>0</v>
          </cell>
          <cell r="CY1192">
            <v>0</v>
          </cell>
          <cell r="CZ1192">
            <v>0</v>
          </cell>
          <cell r="DA1192">
            <v>0</v>
          </cell>
          <cell r="DB1192">
            <v>0</v>
          </cell>
          <cell r="DC1192">
            <v>0</v>
          </cell>
          <cell r="DD1192">
            <v>0</v>
          </cell>
          <cell r="DE1192">
            <v>0</v>
          </cell>
          <cell r="DF1192">
            <v>0</v>
          </cell>
          <cell r="DG1192">
            <v>0</v>
          </cell>
          <cell r="DH1192">
            <v>0</v>
          </cell>
          <cell r="DI1192">
            <v>0</v>
          </cell>
          <cell r="DJ1192">
            <v>0</v>
          </cell>
          <cell r="DK1192">
            <v>0</v>
          </cell>
          <cell r="DL1192">
            <v>0</v>
          </cell>
          <cell r="DM1192">
            <v>0</v>
          </cell>
          <cell r="DN1192">
            <v>0</v>
          </cell>
          <cell r="DO1192">
            <v>0</v>
          </cell>
          <cell r="DP1192">
            <v>0</v>
          </cell>
          <cell r="DQ1192">
            <v>0</v>
          </cell>
          <cell r="DR1192">
            <v>0</v>
          </cell>
          <cell r="DS1192">
            <v>0</v>
          </cell>
          <cell r="DT1192">
            <v>0</v>
          </cell>
          <cell r="DU1192">
            <v>0</v>
          </cell>
          <cell r="DV1192">
            <v>0</v>
          </cell>
          <cell r="DW1192">
            <v>0</v>
          </cell>
          <cell r="DX1192">
            <v>0</v>
          </cell>
          <cell r="DY1192">
            <v>0</v>
          </cell>
          <cell r="DZ1192">
            <v>0</v>
          </cell>
          <cell r="EA1192">
            <v>0</v>
          </cell>
          <cell r="EB1192">
            <v>0</v>
          </cell>
          <cell r="EC1192">
            <v>0</v>
          </cell>
          <cell r="ED1192">
            <v>0</v>
          </cell>
        </row>
        <row r="1193"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P1193">
            <v>0</v>
          </cell>
          <cell r="AQ1193">
            <v>0</v>
          </cell>
          <cell r="AR1193">
            <v>0</v>
          </cell>
          <cell r="AS1193">
            <v>0</v>
          </cell>
          <cell r="AT1193">
            <v>0</v>
          </cell>
          <cell r="AU1193">
            <v>0</v>
          </cell>
          <cell r="AV1193">
            <v>0</v>
          </cell>
          <cell r="AW1193">
            <v>0</v>
          </cell>
          <cell r="AX1193">
            <v>0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0</v>
          </cell>
          <cell r="BD1193">
            <v>0</v>
          </cell>
          <cell r="BE1193">
            <v>0</v>
          </cell>
          <cell r="BF1193">
            <v>0</v>
          </cell>
          <cell r="BG1193">
            <v>0</v>
          </cell>
          <cell r="BH1193">
            <v>0</v>
          </cell>
          <cell r="BI1193">
            <v>0</v>
          </cell>
          <cell r="BJ1193">
            <v>0</v>
          </cell>
          <cell r="BK1193">
            <v>0</v>
          </cell>
          <cell r="BL1193">
            <v>0</v>
          </cell>
          <cell r="BM1193">
            <v>0</v>
          </cell>
          <cell r="BN1193">
            <v>0</v>
          </cell>
          <cell r="BO1193">
            <v>0</v>
          </cell>
          <cell r="BP1193">
            <v>0</v>
          </cell>
          <cell r="BQ1193">
            <v>0</v>
          </cell>
          <cell r="BR1193">
            <v>0</v>
          </cell>
          <cell r="BS1193">
            <v>0</v>
          </cell>
          <cell r="BT1193">
            <v>0</v>
          </cell>
          <cell r="BU1193">
            <v>0</v>
          </cell>
          <cell r="BV1193">
            <v>0</v>
          </cell>
          <cell r="BW1193">
            <v>0</v>
          </cell>
          <cell r="BX1193">
            <v>0</v>
          </cell>
          <cell r="BY1193">
            <v>0</v>
          </cell>
          <cell r="BZ1193">
            <v>0</v>
          </cell>
          <cell r="CA1193">
            <v>0</v>
          </cell>
          <cell r="CB1193">
            <v>0</v>
          </cell>
          <cell r="CC1193">
            <v>0</v>
          </cell>
          <cell r="CD1193">
            <v>0</v>
          </cell>
          <cell r="CE1193">
            <v>0</v>
          </cell>
          <cell r="CF1193">
            <v>0</v>
          </cell>
          <cell r="CG1193">
            <v>0</v>
          </cell>
          <cell r="CH1193">
            <v>0</v>
          </cell>
          <cell r="CI1193">
            <v>0</v>
          </cell>
          <cell r="CJ1193">
            <v>0</v>
          </cell>
          <cell r="CK1193">
            <v>0</v>
          </cell>
          <cell r="CL1193">
            <v>0</v>
          </cell>
          <cell r="CM1193">
            <v>0</v>
          </cell>
          <cell r="CN1193">
            <v>0</v>
          </cell>
          <cell r="CO1193">
            <v>0</v>
          </cell>
          <cell r="CP1193">
            <v>0</v>
          </cell>
          <cell r="CQ1193">
            <v>0</v>
          </cell>
          <cell r="CR1193">
            <v>0</v>
          </cell>
          <cell r="CS1193">
            <v>0</v>
          </cell>
          <cell r="CT1193">
            <v>0</v>
          </cell>
          <cell r="CU1193">
            <v>0</v>
          </cell>
          <cell r="CV1193">
            <v>0</v>
          </cell>
          <cell r="CW1193">
            <v>0</v>
          </cell>
          <cell r="CX1193">
            <v>0</v>
          </cell>
          <cell r="CY1193">
            <v>0</v>
          </cell>
          <cell r="CZ1193">
            <v>0</v>
          </cell>
          <cell r="DA1193">
            <v>0</v>
          </cell>
          <cell r="DB1193">
            <v>0</v>
          </cell>
          <cell r="DC1193">
            <v>0</v>
          </cell>
          <cell r="DD1193">
            <v>0</v>
          </cell>
          <cell r="DE1193">
            <v>0</v>
          </cell>
          <cell r="DF1193">
            <v>0</v>
          </cell>
          <cell r="DG1193">
            <v>0</v>
          </cell>
          <cell r="DH1193">
            <v>0</v>
          </cell>
          <cell r="DI1193">
            <v>0</v>
          </cell>
          <cell r="DJ1193">
            <v>0</v>
          </cell>
          <cell r="DK1193">
            <v>0</v>
          </cell>
          <cell r="DL1193">
            <v>0</v>
          </cell>
          <cell r="DM1193">
            <v>0</v>
          </cell>
          <cell r="DN1193">
            <v>0</v>
          </cell>
          <cell r="DO1193">
            <v>0</v>
          </cell>
          <cell r="DP1193">
            <v>0</v>
          </cell>
          <cell r="DQ1193">
            <v>0</v>
          </cell>
          <cell r="DR1193">
            <v>0</v>
          </cell>
          <cell r="DS1193">
            <v>0</v>
          </cell>
          <cell r="DT1193">
            <v>0</v>
          </cell>
          <cell r="DU1193">
            <v>0</v>
          </cell>
          <cell r="DV1193">
            <v>0</v>
          </cell>
          <cell r="DW1193">
            <v>0</v>
          </cell>
          <cell r="DX1193">
            <v>0</v>
          </cell>
          <cell r="DY1193">
            <v>0</v>
          </cell>
          <cell r="DZ1193">
            <v>0</v>
          </cell>
          <cell r="EA1193">
            <v>0</v>
          </cell>
          <cell r="EB1193">
            <v>0</v>
          </cell>
          <cell r="EC1193">
            <v>0</v>
          </cell>
          <cell r="ED1193">
            <v>0</v>
          </cell>
        </row>
        <row r="1194"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P1194">
            <v>0</v>
          </cell>
          <cell r="AQ1194">
            <v>0</v>
          </cell>
          <cell r="AR1194">
            <v>0</v>
          </cell>
          <cell r="AS1194">
            <v>0</v>
          </cell>
          <cell r="AT1194">
            <v>0</v>
          </cell>
          <cell r="AU1194">
            <v>0</v>
          </cell>
          <cell r="AV1194">
            <v>0</v>
          </cell>
          <cell r="AW1194">
            <v>0</v>
          </cell>
          <cell r="AX1194">
            <v>0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0</v>
          </cell>
          <cell r="BD1194">
            <v>0</v>
          </cell>
          <cell r="BE1194">
            <v>0</v>
          </cell>
          <cell r="BF1194">
            <v>0</v>
          </cell>
          <cell r="BG1194">
            <v>0</v>
          </cell>
          <cell r="BH1194">
            <v>0</v>
          </cell>
          <cell r="BI1194">
            <v>0</v>
          </cell>
          <cell r="BJ1194">
            <v>0</v>
          </cell>
          <cell r="BK1194">
            <v>0</v>
          </cell>
          <cell r="BL1194">
            <v>0</v>
          </cell>
          <cell r="BM1194">
            <v>0</v>
          </cell>
          <cell r="BN1194">
            <v>0</v>
          </cell>
          <cell r="BO1194">
            <v>0</v>
          </cell>
          <cell r="BP1194">
            <v>0</v>
          </cell>
          <cell r="BQ1194">
            <v>0</v>
          </cell>
          <cell r="BR1194">
            <v>0</v>
          </cell>
          <cell r="BS1194">
            <v>0</v>
          </cell>
          <cell r="BT1194">
            <v>0</v>
          </cell>
          <cell r="BU1194">
            <v>0</v>
          </cell>
          <cell r="BV1194">
            <v>0</v>
          </cell>
          <cell r="BW1194">
            <v>0</v>
          </cell>
          <cell r="BX1194">
            <v>0</v>
          </cell>
          <cell r="BY1194">
            <v>0</v>
          </cell>
          <cell r="BZ1194">
            <v>0</v>
          </cell>
          <cell r="CA1194">
            <v>0</v>
          </cell>
          <cell r="CB1194">
            <v>0</v>
          </cell>
          <cell r="CC1194">
            <v>0</v>
          </cell>
          <cell r="CD1194">
            <v>0</v>
          </cell>
          <cell r="CE1194">
            <v>0</v>
          </cell>
          <cell r="CF1194">
            <v>0</v>
          </cell>
          <cell r="CG1194">
            <v>0</v>
          </cell>
          <cell r="CH1194">
            <v>0</v>
          </cell>
          <cell r="CI1194">
            <v>0</v>
          </cell>
          <cell r="CJ1194">
            <v>0</v>
          </cell>
          <cell r="CK1194">
            <v>0</v>
          </cell>
          <cell r="CL1194">
            <v>0</v>
          </cell>
          <cell r="CM1194">
            <v>0</v>
          </cell>
          <cell r="CN1194">
            <v>0</v>
          </cell>
          <cell r="CO1194">
            <v>0</v>
          </cell>
          <cell r="CP1194">
            <v>0</v>
          </cell>
          <cell r="CQ1194">
            <v>0</v>
          </cell>
          <cell r="CR1194">
            <v>0</v>
          </cell>
          <cell r="CS1194">
            <v>0</v>
          </cell>
          <cell r="CT1194">
            <v>0</v>
          </cell>
          <cell r="CU1194">
            <v>0</v>
          </cell>
          <cell r="CV1194">
            <v>0</v>
          </cell>
          <cell r="CW1194">
            <v>0</v>
          </cell>
          <cell r="CX1194">
            <v>0</v>
          </cell>
          <cell r="CY1194">
            <v>0</v>
          </cell>
          <cell r="CZ1194">
            <v>0</v>
          </cell>
          <cell r="DA1194">
            <v>0</v>
          </cell>
          <cell r="DB1194">
            <v>0</v>
          </cell>
          <cell r="DC1194">
            <v>0</v>
          </cell>
          <cell r="DD1194">
            <v>0</v>
          </cell>
          <cell r="DE1194">
            <v>0</v>
          </cell>
          <cell r="DF1194">
            <v>0</v>
          </cell>
          <cell r="DG1194">
            <v>0</v>
          </cell>
          <cell r="DH1194">
            <v>0</v>
          </cell>
          <cell r="DI1194">
            <v>0</v>
          </cell>
          <cell r="DJ1194">
            <v>0</v>
          </cell>
          <cell r="DK1194">
            <v>0</v>
          </cell>
          <cell r="DL1194">
            <v>0</v>
          </cell>
          <cell r="DM1194">
            <v>0</v>
          </cell>
          <cell r="DN1194">
            <v>0</v>
          </cell>
          <cell r="DO1194">
            <v>0</v>
          </cell>
          <cell r="DP1194">
            <v>0</v>
          </cell>
          <cell r="DQ1194">
            <v>0</v>
          </cell>
          <cell r="DR1194">
            <v>0</v>
          </cell>
          <cell r="DS1194">
            <v>0</v>
          </cell>
          <cell r="DT1194">
            <v>0</v>
          </cell>
          <cell r="DU1194">
            <v>0</v>
          </cell>
          <cell r="DV1194">
            <v>0</v>
          </cell>
          <cell r="DW1194">
            <v>0</v>
          </cell>
          <cell r="DX1194">
            <v>0</v>
          </cell>
          <cell r="DY1194">
            <v>0</v>
          </cell>
          <cell r="DZ1194">
            <v>0</v>
          </cell>
          <cell r="EA1194">
            <v>0</v>
          </cell>
          <cell r="EB1194">
            <v>0</v>
          </cell>
          <cell r="EC1194">
            <v>0</v>
          </cell>
          <cell r="ED1194">
            <v>0</v>
          </cell>
        </row>
        <row r="1195"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P1195">
            <v>0</v>
          </cell>
          <cell r="AQ1195">
            <v>0</v>
          </cell>
          <cell r="AR1195">
            <v>0</v>
          </cell>
          <cell r="AS1195">
            <v>0</v>
          </cell>
          <cell r="AT1195">
            <v>0</v>
          </cell>
          <cell r="AU1195">
            <v>0</v>
          </cell>
          <cell r="AV1195">
            <v>0</v>
          </cell>
          <cell r="AW1195">
            <v>0</v>
          </cell>
          <cell r="AX1195">
            <v>0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0</v>
          </cell>
          <cell r="BD1195">
            <v>0</v>
          </cell>
          <cell r="BE1195">
            <v>0</v>
          </cell>
          <cell r="BF1195">
            <v>0</v>
          </cell>
          <cell r="BG1195">
            <v>0</v>
          </cell>
          <cell r="BH1195">
            <v>0</v>
          </cell>
          <cell r="BI1195">
            <v>0</v>
          </cell>
          <cell r="BJ1195">
            <v>0</v>
          </cell>
          <cell r="BK1195">
            <v>0</v>
          </cell>
          <cell r="BL1195">
            <v>0</v>
          </cell>
          <cell r="BM1195">
            <v>0</v>
          </cell>
          <cell r="BN1195">
            <v>0</v>
          </cell>
          <cell r="BO1195">
            <v>0</v>
          </cell>
          <cell r="BP1195">
            <v>0</v>
          </cell>
          <cell r="BQ1195">
            <v>0</v>
          </cell>
          <cell r="BR1195">
            <v>0</v>
          </cell>
          <cell r="BS1195">
            <v>0</v>
          </cell>
          <cell r="BT1195">
            <v>0</v>
          </cell>
          <cell r="BU1195">
            <v>0</v>
          </cell>
          <cell r="BV1195">
            <v>0</v>
          </cell>
          <cell r="BW1195">
            <v>0</v>
          </cell>
          <cell r="BX1195">
            <v>0</v>
          </cell>
          <cell r="BY1195">
            <v>0</v>
          </cell>
          <cell r="BZ1195">
            <v>0</v>
          </cell>
          <cell r="CA1195">
            <v>0</v>
          </cell>
          <cell r="CB1195">
            <v>0</v>
          </cell>
          <cell r="CC1195">
            <v>0</v>
          </cell>
          <cell r="CD1195">
            <v>0</v>
          </cell>
          <cell r="CE1195">
            <v>0</v>
          </cell>
          <cell r="CF1195">
            <v>0</v>
          </cell>
          <cell r="CG1195">
            <v>0</v>
          </cell>
          <cell r="CH1195">
            <v>0</v>
          </cell>
          <cell r="CI1195">
            <v>0</v>
          </cell>
          <cell r="CJ1195">
            <v>0</v>
          </cell>
          <cell r="CK1195">
            <v>0</v>
          </cell>
          <cell r="CL1195">
            <v>0</v>
          </cell>
          <cell r="CM1195">
            <v>0</v>
          </cell>
          <cell r="CN1195">
            <v>0</v>
          </cell>
          <cell r="CO1195">
            <v>0</v>
          </cell>
          <cell r="CP1195">
            <v>0</v>
          </cell>
          <cell r="CQ1195">
            <v>0</v>
          </cell>
          <cell r="CR1195">
            <v>0</v>
          </cell>
          <cell r="CS1195">
            <v>0</v>
          </cell>
          <cell r="CT1195">
            <v>0</v>
          </cell>
          <cell r="CU1195">
            <v>0</v>
          </cell>
          <cell r="CV1195">
            <v>0</v>
          </cell>
          <cell r="CW1195">
            <v>0</v>
          </cell>
          <cell r="CX1195">
            <v>0</v>
          </cell>
          <cell r="CY1195">
            <v>0</v>
          </cell>
          <cell r="CZ1195">
            <v>0</v>
          </cell>
          <cell r="DA1195">
            <v>0</v>
          </cell>
          <cell r="DB1195">
            <v>0</v>
          </cell>
          <cell r="DC1195">
            <v>0</v>
          </cell>
          <cell r="DD1195">
            <v>0</v>
          </cell>
          <cell r="DE1195">
            <v>0</v>
          </cell>
          <cell r="DF1195">
            <v>0</v>
          </cell>
          <cell r="DG1195">
            <v>0</v>
          </cell>
          <cell r="DH1195">
            <v>0</v>
          </cell>
          <cell r="DI1195">
            <v>0</v>
          </cell>
          <cell r="DJ1195">
            <v>0</v>
          </cell>
          <cell r="DK1195">
            <v>0</v>
          </cell>
          <cell r="DL1195">
            <v>0</v>
          </cell>
          <cell r="DM1195">
            <v>0</v>
          </cell>
          <cell r="DN1195">
            <v>0</v>
          </cell>
          <cell r="DO1195">
            <v>0</v>
          </cell>
          <cell r="DP1195">
            <v>0</v>
          </cell>
          <cell r="DQ1195">
            <v>0</v>
          </cell>
          <cell r="DR1195">
            <v>0</v>
          </cell>
          <cell r="DS1195">
            <v>0</v>
          </cell>
          <cell r="DT1195">
            <v>0</v>
          </cell>
          <cell r="DU1195">
            <v>0</v>
          </cell>
          <cell r="DV1195">
            <v>0</v>
          </cell>
          <cell r="DW1195">
            <v>0</v>
          </cell>
          <cell r="DX1195">
            <v>0</v>
          </cell>
          <cell r="DY1195">
            <v>0</v>
          </cell>
          <cell r="DZ1195">
            <v>0</v>
          </cell>
          <cell r="EA1195">
            <v>0</v>
          </cell>
          <cell r="EB1195">
            <v>0</v>
          </cell>
          <cell r="EC1195">
            <v>0</v>
          </cell>
          <cell r="ED1195">
            <v>0</v>
          </cell>
        </row>
        <row r="1196">
          <cell r="F1196">
            <v>-29.85</v>
          </cell>
          <cell r="G1196">
            <v>1.32</v>
          </cell>
          <cell r="H1196">
            <v>-1.38</v>
          </cell>
          <cell r="I1196">
            <v>1.82</v>
          </cell>
          <cell r="J1196">
            <v>-24.7</v>
          </cell>
          <cell r="K1196">
            <v>-5.33</v>
          </cell>
          <cell r="L1196">
            <v>-5.26</v>
          </cell>
          <cell r="M1196">
            <v>-3.94</v>
          </cell>
          <cell r="N1196">
            <v>-7.11</v>
          </cell>
          <cell r="O1196">
            <v>-0.55000000000000004</v>
          </cell>
          <cell r="P1196">
            <v>-1.47</v>
          </cell>
          <cell r="Q1196">
            <v>-11.21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P1196">
            <v>0</v>
          </cell>
          <cell r="AQ1196">
            <v>0</v>
          </cell>
          <cell r="AR1196">
            <v>0</v>
          </cell>
          <cell r="AS1196">
            <v>0</v>
          </cell>
          <cell r="AT1196">
            <v>0</v>
          </cell>
          <cell r="AU1196">
            <v>0</v>
          </cell>
          <cell r="AV1196">
            <v>0</v>
          </cell>
          <cell r="AW1196">
            <v>0</v>
          </cell>
          <cell r="AX1196">
            <v>0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0</v>
          </cell>
          <cell r="BD1196">
            <v>0</v>
          </cell>
          <cell r="BE1196">
            <v>0</v>
          </cell>
          <cell r="BF1196">
            <v>0</v>
          </cell>
          <cell r="BG1196">
            <v>0</v>
          </cell>
          <cell r="BH1196">
            <v>0</v>
          </cell>
          <cell r="BI1196">
            <v>0</v>
          </cell>
          <cell r="BJ1196">
            <v>0</v>
          </cell>
          <cell r="BK1196">
            <v>0</v>
          </cell>
          <cell r="BL1196">
            <v>0</v>
          </cell>
          <cell r="BM1196">
            <v>0</v>
          </cell>
          <cell r="BN1196">
            <v>0</v>
          </cell>
          <cell r="BO1196">
            <v>0</v>
          </cell>
          <cell r="BP1196">
            <v>0</v>
          </cell>
          <cell r="BQ1196">
            <v>0</v>
          </cell>
          <cell r="BR1196">
            <v>0</v>
          </cell>
          <cell r="BS1196">
            <v>0</v>
          </cell>
          <cell r="BT1196">
            <v>0</v>
          </cell>
          <cell r="BU1196">
            <v>0</v>
          </cell>
          <cell r="BV1196">
            <v>0</v>
          </cell>
          <cell r="BW1196">
            <v>0</v>
          </cell>
          <cell r="BX1196">
            <v>0</v>
          </cell>
          <cell r="BY1196">
            <v>0</v>
          </cell>
          <cell r="BZ1196">
            <v>0</v>
          </cell>
          <cell r="CA1196">
            <v>0</v>
          </cell>
          <cell r="CB1196">
            <v>0</v>
          </cell>
          <cell r="CC1196">
            <v>0</v>
          </cell>
          <cell r="CD1196">
            <v>0</v>
          </cell>
          <cell r="CE1196">
            <v>0</v>
          </cell>
          <cell r="CF1196">
            <v>0</v>
          </cell>
          <cell r="CG1196">
            <v>0</v>
          </cell>
          <cell r="CH1196">
            <v>0</v>
          </cell>
          <cell r="CI1196">
            <v>0</v>
          </cell>
          <cell r="CJ1196">
            <v>0</v>
          </cell>
          <cell r="CK1196">
            <v>0</v>
          </cell>
          <cell r="CL1196">
            <v>0</v>
          </cell>
          <cell r="CM1196">
            <v>0</v>
          </cell>
          <cell r="CN1196">
            <v>0</v>
          </cell>
          <cell r="CO1196">
            <v>0</v>
          </cell>
          <cell r="CP1196">
            <v>0</v>
          </cell>
          <cell r="CQ1196">
            <v>0</v>
          </cell>
          <cell r="CR1196">
            <v>0</v>
          </cell>
          <cell r="CS1196">
            <v>0</v>
          </cell>
          <cell r="CT1196">
            <v>0</v>
          </cell>
          <cell r="CU1196">
            <v>0</v>
          </cell>
          <cell r="CV1196">
            <v>0</v>
          </cell>
          <cell r="CW1196">
            <v>0</v>
          </cell>
          <cell r="CX1196">
            <v>0</v>
          </cell>
          <cell r="CY1196">
            <v>0</v>
          </cell>
          <cell r="CZ1196">
            <v>0</v>
          </cell>
          <cell r="DA1196">
            <v>0</v>
          </cell>
          <cell r="DB1196">
            <v>0</v>
          </cell>
          <cell r="DC1196">
            <v>0</v>
          </cell>
          <cell r="DD1196">
            <v>0</v>
          </cell>
          <cell r="DE1196">
            <v>0</v>
          </cell>
          <cell r="DF1196">
            <v>0</v>
          </cell>
          <cell r="DG1196">
            <v>0</v>
          </cell>
          <cell r="DH1196">
            <v>0</v>
          </cell>
          <cell r="DI1196">
            <v>0</v>
          </cell>
          <cell r="DJ1196">
            <v>0</v>
          </cell>
          <cell r="DK1196">
            <v>0</v>
          </cell>
          <cell r="DL1196">
            <v>0</v>
          </cell>
          <cell r="DM1196">
            <v>0</v>
          </cell>
          <cell r="DN1196">
            <v>0</v>
          </cell>
          <cell r="DO1196">
            <v>0</v>
          </cell>
          <cell r="DP1196">
            <v>0</v>
          </cell>
          <cell r="DQ1196">
            <v>0</v>
          </cell>
          <cell r="DR1196">
            <v>0</v>
          </cell>
          <cell r="DS1196">
            <v>0</v>
          </cell>
          <cell r="DT1196">
            <v>0</v>
          </cell>
          <cell r="DU1196">
            <v>0</v>
          </cell>
          <cell r="DV1196">
            <v>0</v>
          </cell>
          <cell r="DW1196">
            <v>0</v>
          </cell>
          <cell r="DX1196">
            <v>0</v>
          </cell>
          <cell r="DY1196">
            <v>0</v>
          </cell>
          <cell r="DZ1196">
            <v>0</v>
          </cell>
          <cell r="EA1196">
            <v>0</v>
          </cell>
          <cell r="EB1196">
            <v>0</v>
          </cell>
          <cell r="EC1196">
            <v>0</v>
          </cell>
          <cell r="ED1196">
            <v>0</v>
          </cell>
        </row>
        <row r="1197">
          <cell r="F1197">
            <v>-357.57</v>
          </cell>
          <cell r="G1197">
            <v>-75.290000000000006</v>
          </cell>
          <cell r="H1197">
            <v>-162.68</v>
          </cell>
          <cell r="I1197">
            <v>-139.68</v>
          </cell>
          <cell r="J1197">
            <v>-341.5</v>
          </cell>
          <cell r="K1197">
            <v>-276.08999999999997</v>
          </cell>
          <cell r="L1197">
            <v>-310.58</v>
          </cell>
          <cell r="M1197">
            <v>2.85</v>
          </cell>
          <cell r="N1197">
            <v>-478.19</v>
          </cell>
          <cell r="O1197">
            <v>-360.2</v>
          </cell>
          <cell r="P1197">
            <v>-176.95</v>
          </cell>
          <cell r="Q1197">
            <v>-44.64</v>
          </cell>
          <cell r="R1197">
            <v>-2812.46</v>
          </cell>
          <cell r="S1197">
            <v>-248.04</v>
          </cell>
          <cell r="T1197">
            <v>-163.29</v>
          </cell>
          <cell r="U1197">
            <v>-158.57</v>
          </cell>
          <cell r="V1197">
            <v>-94.64</v>
          </cell>
          <cell r="W1197">
            <v>-219.58</v>
          </cell>
          <cell r="X1197">
            <v>-489.75</v>
          </cell>
          <cell r="Y1197">
            <v>-211.99</v>
          </cell>
          <cell r="Z1197">
            <v>-291.16000000000003</v>
          </cell>
          <cell r="AA1197">
            <v>-464.3</v>
          </cell>
          <cell r="AB1197">
            <v>-161.1</v>
          </cell>
          <cell r="AC1197">
            <v>-191.98</v>
          </cell>
          <cell r="AD1197">
            <v>-118.06</v>
          </cell>
          <cell r="AE1197">
            <v>-2476.44</v>
          </cell>
          <cell r="AF1197">
            <v>-249.04</v>
          </cell>
          <cell r="AG1197">
            <v>-94.74</v>
          </cell>
          <cell r="AH1197">
            <v>-116.63</v>
          </cell>
          <cell r="AI1197">
            <v>-151.07</v>
          </cell>
          <cell r="AJ1197">
            <v>-222.24</v>
          </cell>
          <cell r="AK1197">
            <v>-321.67</v>
          </cell>
          <cell r="AL1197">
            <v>-186.34</v>
          </cell>
          <cell r="AM1197">
            <v>-259.7</v>
          </cell>
          <cell r="AN1197">
            <v>-398.39</v>
          </cell>
          <cell r="AO1197">
            <v>-98</v>
          </cell>
          <cell r="AP1197">
            <v>-224.63</v>
          </cell>
          <cell r="AQ1197">
            <v>-153.99</v>
          </cell>
          <cell r="AR1197">
            <v>-2844.84</v>
          </cell>
          <cell r="AS1197">
            <v>-324</v>
          </cell>
          <cell r="AT1197">
            <v>-82.68</v>
          </cell>
          <cell r="AU1197">
            <v>-48.56</v>
          </cell>
          <cell r="AV1197">
            <v>-124.54</v>
          </cell>
          <cell r="AW1197">
            <v>-138.57</v>
          </cell>
          <cell r="AX1197">
            <v>-336.38</v>
          </cell>
          <cell r="AY1197">
            <v>-272</v>
          </cell>
          <cell r="AZ1197">
            <v>-281.52</v>
          </cell>
          <cell r="BA1197">
            <v>-645.02</v>
          </cell>
          <cell r="BB1197">
            <v>-287.81</v>
          </cell>
          <cell r="BC1197">
            <v>-137.99</v>
          </cell>
          <cell r="BD1197">
            <v>-165.77</v>
          </cell>
          <cell r="BE1197">
            <v>-2729.47</v>
          </cell>
          <cell r="BF1197">
            <v>-228.54</v>
          </cell>
          <cell r="BG1197">
            <v>-96.38</v>
          </cell>
          <cell r="BH1197">
            <v>-190.72</v>
          </cell>
          <cell r="BI1197">
            <v>-48.62</v>
          </cell>
          <cell r="BJ1197">
            <v>-229.23</v>
          </cell>
          <cell r="BK1197">
            <v>-484.44</v>
          </cell>
          <cell r="BL1197">
            <v>-225.83</v>
          </cell>
          <cell r="BM1197">
            <v>-269.95</v>
          </cell>
          <cell r="BN1197">
            <v>-448.82</v>
          </cell>
          <cell r="BO1197">
            <v>-264.32</v>
          </cell>
          <cell r="BP1197">
            <v>-148.04</v>
          </cell>
          <cell r="BQ1197">
            <v>-94.57</v>
          </cell>
          <cell r="BR1197">
            <v>-3276.88</v>
          </cell>
          <cell r="BS1197">
            <v>-215.63</v>
          </cell>
          <cell r="BT1197">
            <v>-188.56</v>
          </cell>
          <cell r="BU1197">
            <v>-113.12</v>
          </cell>
          <cell r="BV1197">
            <v>-118.22</v>
          </cell>
          <cell r="BW1197">
            <v>-539.24</v>
          </cell>
          <cell r="BX1197">
            <v>-503.57</v>
          </cell>
          <cell r="BY1197">
            <v>-185.92</v>
          </cell>
          <cell r="BZ1197">
            <v>-298.91000000000003</v>
          </cell>
          <cell r="CA1197">
            <v>-586.71</v>
          </cell>
          <cell r="CB1197">
            <v>-318.95999999999998</v>
          </cell>
          <cell r="CC1197">
            <v>-150.49</v>
          </cell>
          <cell r="CD1197">
            <v>-57.54</v>
          </cell>
          <cell r="CE1197">
            <v>-2843.99</v>
          </cell>
          <cell r="CF1197">
            <v>-224.84</v>
          </cell>
          <cell r="CG1197">
            <v>-181.94</v>
          </cell>
          <cell r="CH1197">
            <v>-206.36</v>
          </cell>
          <cell r="CI1197">
            <v>-122.69</v>
          </cell>
          <cell r="CJ1197">
            <v>-278.39999999999998</v>
          </cell>
          <cell r="CK1197">
            <v>-417.99</v>
          </cell>
          <cell r="CL1197">
            <v>-138.59</v>
          </cell>
          <cell r="CM1197">
            <v>-131.91999999999999</v>
          </cell>
          <cell r="CN1197">
            <v>-501.38</v>
          </cell>
          <cell r="CO1197">
            <v>-251.24</v>
          </cell>
          <cell r="CP1197">
            <v>-238.99</v>
          </cell>
          <cell r="CQ1197">
            <v>-149.66</v>
          </cell>
          <cell r="CR1197">
            <v>-3453.03</v>
          </cell>
          <cell r="CS1197">
            <v>-393.36</v>
          </cell>
          <cell r="CT1197">
            <v>-200.91</v>
          </cell>
          <cell r="CU1197">
            <v>-75.08</v>
          </cell>
          <cell r="CV1197">
            <v>-172.26</v>
          </cell>
          <cell r="CW1197">
            <v>-231.88</v>
          </cell>
          <cell r="CX1197">
            <v>-604.42999999999995</v>
          </cell>
          <cell r="CY1197">
            <v>-389.78</v>
          </cell>
          <cell r="CZ1197">
            <v>-284.83</v>
          </cell>
          <cell r="DA1197">
            <v>-448.32</v>
          </cell>
          <cell r="DB1197">
            <v>-246.93</v>
          </cell>
          <cell r="DC1197">
            <v>-189.63</v>
          </cell>
          <cell r="DD1197">
            <v>-215.6</v>
          </cell>
          <cell r="DE1197">
            <v>-3100.57</v>
          </cell>
          <cell r="DF1197">
            <v>-377.53</v>
          </cell>
          <cell r="DG1197">
            <v>-280.08</v>
          </cell>
          <cell r="DH1197">
            <v>-159.47</v>
          </cell>
          <cell r="DI1197">
            <v>-125.56</v>
          </cell>
          <cell r="DJ1197">
            <v>-77.87</v>
          </cell>
          <cell r="DK1197">
            <v>-295.66000000000003</v>
          </cell>
          <cell r="DL1197">
            <v>-289.7</v>
          </cell>
          <cell r="DM1197">
            <v>-205.12</v>
          </cell>
          <cell r="DN1197">
            <v>-493.44</v>
          </cell>
          <cell r="DO1197">
            <v>-428.46</v>
          </cell>
          <cell r="DP1197">
            <v>-255.66</v>
          </cell>
          <cell r="DQ1197">
            <v>-112.02</v>
          </cell>
          <cell r="DR1197">
            <v>0</v>
          </cell>
          <cell r="DS1197">
            <v>0</v>
          </cell>
          <cell r="DT1197">
            <v>0</v>
          </cell>
          <cell r="DU1197">
            <v>0</v>
          </cell>
          <cell r="DV1197">
            <v>0</v>
          </cell>
          <cell r="DW1197">
            <v>0</v>
          </cell>
          <cell r="DX1197">
            <v>0</v>
          </cell>
          <cell r="DY1197">
            <v>0</v>
          </cell>
          <cell r="DZ1197">
            <v>0</v>
          </cell>
          <cell r="EA1197">
            <v>0</v>
          </cell>
          <cell r="EB1197">
            <v>0</v>
          </cell>
          <cell r="EC1197">
            <v>0</v>
          </cell>
          <cell r="ED1197">
            <v>0</v>
          </cell>
        </row>
        <row r="1198">
          <cell r="F1198">
            <v>-44.76</v>
          </cell>
          <cell r="G1198">
            <v>-76.08</v>
          </cell>
          <cell r="H1198">
            <v>-186.71</v>
          </cell>
          <cell r="I1198">
            <v>-63.76</v>
          </cell>
          <cell r="J1198">
            <v>-137.82</v>
          </cell>
          <cell r="K1198">
            <v>-304.89999999999998</v>
          </cell>
          <cell r="L1198">
            <v>-431.57</v>
          </cell>
          <cell r="M1198">
            <v>-228.44</v>
          </cell>
          <cell r="N1198">
            <v>-239.91</v>
          </cell>
          <cell r="O1198">
            <v>-140.41999999999999</v>
          </cell>
          <cell r="P1198">
            <v>-186.1</v>
          </cell>
          <cell r="Q1198">
            <v>-58.26</v>
          </cell>
          <cell r="R1198">
            <v>-1793.94</v>
          </cell>
          <cell r="S1198">
            <v>-99.9</v>
          </cell>
          <cell r="T1198">
            <v>-71.739999999999995</v>
          </cell>
          <cell r="U1198">
            <v>-229.02</v>
          </cell>
          <cell r="V1198">
            <v>-92.29</v>
          </cell>
          <cell r="W1198">
            <v>-44.88</v>
          </cell>
          <cell r="X1198">
            <v>-252.02</v>
          </cell>
          <cell r="Y1198">
            <v>-180.78</v>
          </cell>
          <cell r="Z1198">
            <v>-313.02999999999997</v>
          </cell>
          <cell r="AA1198">
            <v>-250.52</v>
          </cell>
          <cell r="AB1198">
            <v>-134.38</v>
          </cell>
          <cell r="AC1198">
            <v>-52.71</v>
          </cell>
          <cell r="AD1198">
            <v>-72.680000000000007</v>
          </cell>
          <cell r="AE1198">
            <v>-1517.38</v>
          </cell>
          <cell r="AF1198">
            <v>-61.9</v>
          </cell>
          <cell r="AG1198">
            <v>-103.46</v>
          </cell>
          <cell r="AH1198">
            <v>115.9</v>
          </cell>
          <cell r="AI1198">
            <v>13.98</v>
          </cell>
          <cell r="AJ1198">
            <v>-58.28</v>
          </cell>
          <cell r="AK1198">
            <v>-240.66</v>
          </cell>
          <cell r="AL1198">
            <v>-401.95</v>
          </cell>
          <cell r="AM1198">
            <v>-339.55</v>
          </cell>
          <cell r="AN1198">
            <v>-284.62</v>
          </cell>
          <cell r="AO1198">
            <v>-77.459999999999994</v>
          </cell>
          <cell r="AP1198">
            <v>-21.67</v>
          </cell>
          <cell r="AQ1198">
            <v>-57.7</v>
          </cell>
          <cell r="AR1198">
            <v>-2018.41</v>
          </cell>
          <cell r="AS1198">
            <v>-59.17</v>
          </cell>
          <cell r="AT1198">
            <v>-32.72</v>
          </cell>
          <cell r="AU1198">
            <v>-143.66</v>
          </cell>
          <cell r="AV1198">
            <v>103.93</v>
          </cell>
          <cell r="AW1198">
            <v>39.549999999999997</v>
          </cell>
          <cell r="AX1198">
            <v>-224.84</v>
          </cell>
          <cell r="AY1198">
            <v>-785.93</v>
          </cell>
          <cell r="AZ1198">
            <v>-408.09</v>
          </cell>
          <cell r="BA1198">
            <v>-263.88</v>
          </cell>
          <cell r="BB1198">
            <v>-103.89</v>
          </cell>
          <cell r="BC1198">
            <v>-142.71</v>
          </cell>
          <cell r="BD1198">
            <v>3</v>
          </cell>
          <cell r="BE1198">
            <v>-1648.87</v>
          </cell>
          <cell r="BF1198">
            <v>-166.72</v>
          </cell>
          <cell r="BG1198">
            <v>-73.22</v>
          </cell>
          <cell r="BH1198">
            <v>-61.59</v>
          </cell>
          <cell r="BI1198">
            <v>-12.98</v>
          </cell>
          <cell r="BJ1198">
            <v>-5.57</v>
          </cell>
          <cell r="BK1198">
            <v>-218.19</v>
          </cell>
          <cell r="BL1198">
            <v>-415.07</v>
          </cell>
          <cell r="BM1198">
            <v>-304.26</v>
          </cell>
          <cell r="BN1198">
            <v>-175.89</v>
          </cell>
          <cell r="BO1198">
            <v>-49.56</v>
          </cell>
          <cell r="BP1198">
            <v>-114</v>
          </cell>
          <cell r="BQ1198">
            <v>-51.82</v>
          </cell>
          <cell r="BR1198">
            <v>-2016.17</v>
          </cell>
          <cell r="BS1198">
            <v>-177.91</v>
          </cell>
          <cell r="BT1198">
            <v>-90.49</v>
          </cell>
          <cell r="BU1198">
            <v>-142</v>
          </cell>
          <cell r="BV1198">
            <v>-25.82</v>
          </cell>
          <cell r="BW1198">
            <v>-94.81</v>
          </cell>
          <cell r="BX1198">
            <v>-160.99</v>
          </cell>
          <cell r="BY1198">
            <v>-521.59</v>
          </cell>
          <cell r="BZ1198">
            <v>-268.57</v>
          </cell>
          <cell r="CA1198">
            <v>-195.85</v>
          </cell>
          <cell r="CB1198">
            <v>-167.99</v>
          </cell>
          <cell r="CC1198">
            <v>-101.78</v>
          </cell>
          <cell r="CD1198">
            <v>-68.38</v>
          </cell>
          <cell r="CE1198">
            <v>-2301.2399999999998</v>
          </cell>
          <cell r="CF1198">
            <v>-226.86</v>
          </cell>
          <cell r="CG1198">
            <v>-125.11</v>
          </cell>
          <cell r="CH1198">
            <v>9.9499999999999993</v>
          </cell>
          <cell r="CI1198">
            <v>-38.229999999999997</v>
          </cell>
          <cell r="CJ1198">
            <v>-31.66</v>
          </cell>
          <cell r="CK1198">
            <v>-226.5</v>
          </cell>
          <cell r="CL1198">
            <v>-492.83</v>
          </cell>
          <cell r="CM1198">
            <v>-324.95999999999998</v>
          </cell>
          <cell r="CN1198">
            <v>-243.65</v>
          </cell>
          <cell r="CO1198">
            <v>-120.77</v>
          </cell>
          <cell r="CP1198">
            <v>-137.99</v>
          </cell>
          <cell r="CQ1198">
            <v>-342.63</v>
          </cell>
          <cell r="CR1198">
            <v>0</v>
          </cell>
          <cell r="CS1198">
            <v>0</v>
          </cell>
          <cell r="CT1198">
            <v>0</v>
          </cell>
          <cell r="CU1198">
            <v>0</v>
          </cell>
          <cell r="CV1198">
            <v>0</v>
          </cell>
          <cell r="CW1198">
            <v>0</v>
          </cell>
          <cell r="CX1198">
            <v>0</v>
          </cell>
          <cell r="CY1198">
            <v>0</v>
          </cell>
          <cell r="CZ1198">
            <v>0</v>
          </cell>
          <cell r="DA1198">
            <v>0</v>
          </cell>
          <cell r="DB1198">
            <v>0</v>
          </cell>
          <cell r="DC1198">
            <v>0</v>
          </cell>
          <cell r="DD1198">
            <v>0</v>
          </cell>
          <cell r="DE1198">
            <v>0</v>
          </cell>
          <cell r="DF1198">
            <v>0</v>
          </cell>
          <cell r="DG1198">
            <v>0</v>
          </cell>
          <cell r="DH1198">
            <v>0</v>
          </cell>
          <cell r="DI1198">
            <v>0</v>
          </cell>
          <cell r="DJ1198">
            <v>0</v>
          </cell>
          <cell r="DK1198">
            <v>0</v>
          </cell>
          <cell r="DL1198">
            <v>0</v>
          </cell>
          <cell r="DM1198">
            <v>0</v>
          </cell>
          <cell r="DN1198">
            <v>0</v>
          </cell>
          <cell r="DO1198">
            <v>0</v>
          </cell>
          <cell r="DP1198">
            <v>0</v>
          </cell>
          <cell r="DQ1198">
            <v>0</v>
          </cell>
          <cell r="DR1198">
            <v>0</v>
          </cell>
          <cell r="DS1198">
            <v>0</v>
          </cell>
          <cell r="DT1198">
            <v>0</v>
          </cell>
          <cell r="DU1198">
            <v>0</v>
          </cell>
          <cell r="DV1198">
            <v>0</v>
          </cell>
          <cell r="DW1198">
            <v>0</v>
          </cell>
          <cell r="DX1198">
            <v>0</v>
          </cell>
          <cell r="DY1198">
            <v>0</v>
          </cell>
          <cell r="DZ1198">
            <v>0</v>
          </cell>
          <cell r="EA1198">
            <v>0</v>
          </cell>
          <cell r="EB1198">
            <v>0</v>
          </cell>
          <cell r="EC1198">
            <v>0</v>
          </cell>
          <cell r="ED1198">
            <v>0</v>
          </cell>
        </row>
        <row r="1199">
          <cell r="F1199">
            <v>165.49</v>
          </cell>
          <cell r="G1199">
            <v>-42.43</v>
          </cell>
          <cell r="H1199">
            <v>-30.62</v>
          </cell>
          <cell r="I1199">
            <v>-59.24</v>
          </cell>
          <cell r="J1199">
            <v>-8.32</v>
          </cell>
          <cell r="K1199">
            <v>-56.9</v>
          </cell>
          <cell r="L1199">
            <v>-181.64</v>
          </cell>
          <cell r="M1199">
            <v>-230.14</v>
          </cell>
          <cell r="N1199">
            <v>-15.3</v>
          </cell>
          <cell r="O1199">
            <v>-43.09</v>
          </cell>
          <cell r="P1199">
            <v>-152.34</v>
          </cell>
          <cell r="Q1199">
            <v>-81.650000000000006</v>
          </cell>
          <cell r="R1199">
            <v>-732.65</v>
          </cell>
          <cell r="S1199">
            <v>-46.85</v>
          </cell>
          <cell r="T1199">
            <v>100.25</v>
          </cell>
          <cell r="U1199">
            <v>-66.55</v>
          </cell>
          <cell r="V1199">
            <v>-43.15</v>
          </cell>
          <cell r="W1199">
            <v>-28.19</v>
          </cell>
          <cell r="X1199">
            <v>-37.82</v>
          </cell>
          <cell r="Y1199">
            <v>-248.34</v>
          </cell>
          <cell r="Z1199">
            <v>-170.15</v>
          </cell>
          <cell r="AA1199">
            <v>-36.979999999999997</v>
          </cell>
          <cell r="AB1199">
            <v>-28.33</v>
          </cell>
          <cell r="AC1199">
            <v>-76.760000000000005</v>
          </cell>
          <cell r="AD1199">
            <v>-49.79</v>
          </cell>
          <cell r="AE1199">
            <v>-612.29</v>
          </cell>
          <cell r="AF1199">
            <v>-87.81</v>
          </cell>
          <cell r="AG1199">
            <v>-23.51</v>
          </cell>
          <cell r="AH1199">
            <v>-23.15</v>
          </cell>
          <cell r="AI1199">
            <v>-7.0000000000000007E-2</v>
          </cell>
          <cell r="AJ1199">
            <v>4.21</v>
          </cell>
          <cell r="AK1199">
            <v>-57.67</v>
          </cell>
          <cell r="AL1199">
            <v>-192.51</v>
          </cell>
          <cell r="AM1199">
            <v>-147.97999999999999</v>
          </cell>
          <cell r="AN1199">
            <v>-2.06</v>
          </cell>
          <cell r="AO1199">
            <v>-22.78</v>
          </cell>
          <cell r="AP1199">
            <v>-33.549999999999997</v>
          </cell>
          <cell r="AQ1199">
            <v>-25.41</v>
          </cell>
          <cell r="AR1199">
            <v>-577.75</v>
          </cell>
          <cell r="AS1199">
            <v>-53.35</v>
          </cell>
          <cell r="AT1199">
            <v>-119.18</v>
          </cell>
          <cell r="AU1199">
            <v>-32.479999999999997</v>
          </cell>
          <cell r="AV1199">
            <v>-0.09</v>
          </cell>
          <cell r="AW1199">
            <v>3.48</v>
          </cell>
          <cell r="AX1199">
            <v>-46.12</v>
          </cell>
          <cell r="AY1199">
            <v>-14.09</v>
          </cell>
          <cell r="AZ1199">
            <v>-56.61</v>
          </cell>
          <cell r="BA1199">
            <v>-31.33</v>
          </cell>
          <cell r="BB1199">
            <v>-24.29</v>
          </cell>
          <cell r="BC1199">
            <v>-108.01</v>
          </cell>
          <cell r="BD1199">
            <v>-95.68</v>
          </cell>
          <cell r="BE1199">
            <v>-526.34</v>
          </cell>
          <cell r="BF1199">
            <v>-134.86000000000001</v>
          </cell>
          <cell r="BG1199">
            <v>-38.299999999999997</v>
          </cell>
          <cell r="BH1199">
            <v>-27.87</v>
          </cell>
          <cell r="BI1199">
            <v>-43.44</v>
          </cell>
          <cell r="BJ1199">
            <v>-27.61</v>
          </cell>
          <cell r="BK1199">
            <v>-14.16</v>
          </cell>
          <cell r="BL1199">
            <v>-111.9</v>
          </cell>
          <cell r="BM1199">
            <v>-124.81</v>
          </cell>
          <cell r="BN1199">
            <v>9.09</v>
          </cell>
          <cell r="BO1199">
            <v>19.52</v>
          </cell>
          <cell r="BP1199">
            <v>-69.010000000000005</v>
          </cell>
          <cell r="BQ1199">
            <v>37.01</v>
          </cell>
          <cell r="BR1199">
            <v>-656.44</v>
          </cell>
          <cell r="BS1199">
            <v>-93.07</v>
          </cell>
          <cell r="BT1199">
            <v>-41.73</v>
          </cell>
          <cell r="BU1199">
            <v>-15.21</v>
          </cell>
          <cell r="BV1199">
            <v>-7.07</v>
          </cell>
          <cell r="BW1199">
            <v>3.86</v>
          </cell>
          <cell r="BX1199">
            <v>-33</v>
          </cell>
          <cell r="BY1199">
            <v>-226.75</v>
          </cell>
          <cell r="BZ1199">
            <v>-237.8</v>
          </cell>
          <cell r="CA1199">
            <v>41.11</v>
          </cell>
          <cell r="CB1199">
            <v>0.69</v>
          </cell>
          <cell r="CC1199">
            <v>-22.63</v>
          </cell>
          <cell r="CD1199">
            <v>-24.84</v>
          </cell>
          <cell r="CE1199">
            <v>-695.34</v>
          </cell>
          <cell r="CF1199">
            <v>60.3</v>
          </cell>
          <cell r="CG1199">
            <v>-26.18</v>
          </cell>
          <cell r="CH1199">
            <v>-78.84</v>
          </cell>
          <cell r="CI1199">
            <v>-29.29</v>
          </cell>
          <cell r="CJ1199">
            <v>3.35</v>
          </cell>
          <cell r="CK1199">
            <v>-49.76</v>
          </cell>
          <cell r="CL1199">
            <v>-166.19</v>
          </cell>
          <cell r="CM1199">
            <v>-227.6</v>
          </cell>
          <cell r="CN1199">
            <v>-28.59</v>
          </cell>
          <cell r="CO1199">
            <v>-48.49</v>
          </cell>
          <cell r="CP1199">
            <v>-50.67</v>
          </cell>
          <cell r="CQ1199">
            <v>-53.38</v>
          </cell>
          <cell r="CR1199">
            <v>-828.05</v>
          </cell>
          <cell r="CS1199">
            <v>-54.74</v>
          </cell>
          <cell r="CT1199">
            <v>-46.47</v>
          </cell>
          <cell r="CU1199">
            <v>-46.02</v>
          </cell>
          <cell r="CV1199">
            <v>5.31</v>
          </cell>
          <cell r="CW1199">
            <v>35.92</v>
          </cell>
          <cell r="CX1199">
            <v>-20.49</v>
          </cell>
          <cell r="CY1199">
            <v>-323.62</v>
          </cell>
          <cell r="CZ1199">
            <v>-210.89</v>
          </cell>
          <cell r="DA1199">
            <v>-11.09</v>
          </cell>
          <cell r="DB1199">
            <v>-46.26</v>
          </cell>
          <cell r="DC1199">
            <v>-101.52</v>
          </cell>
          <cell r="DD1199">
            <v>-8.19</v>
          </cell>
          <cell r="DE1199">
            <v>0</v>
          </cell>
          <cell r="DF1199">
            <v>0</v>
          </cell>
          <cell r="DG1199">
            <v>0</v>
          </cell>
          <cell r="DH1199">
            <v>0</v>
          </cell>
          <cell r="DI1199">
            <v>0</v>
          </cell>
          <cell r="DJ1199">
            <v>0</v>
          </cell>
          <cell r="DK1199">
            <v>0</v>
          </cell>
          <cell r="DL1199">
            <v>0</v>
          </cell>
          <cell r="DM1199">
            <v>0</v>
          </cell>
          <cell r="DN1199">
            <v>0</v>
          </cell>
          <cell r="DO1199">
            <v>0</v>
          </cell>
          <cell r="DP1199">
            <v>0</v>
          </cell>
          <cell r="DQ1199">
            <v>0</v>
          </cell>
          <cell r="DR1199">
            <v>0</v>
          </cell>
          <cell r="DS1199">
            <v>0</v>
          </cell>
          <cell r="DT1199">
            <v>0</v>
          </cell>
          <cell r="DU1199">
            <v>0</v>
          </cell>
          <cell r="DV1199">
            <v>0</v>
          </cell>
          <cell r="DW1199">
            <v>0</v>
          </cell>
          <cell r="DX1199">
            <v>0</v>
          </cell>
          <cell r="DY1199">
            <v>0</v>
          </cell>
          <cell r="DZ1199">
            <v>0</v>
          </cell>
          <cell r="EA1199">
            <v>0</v>
          </cell>
          <cell r="EB1199">
            <v>0</v>
          </cell>
          <cell r="EC1199">
            <v>0</v>
          </cell>
          <cell r="ED1199">
            <v>0</v>
          </cell>
        </row>
        <row r="1200"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T1200">
            <v>0</v>
          </cell>
          <cell r="AU1200">
            <v>0</v>
          </cell>
          <cell r="AV1200">
            <v>0</v>
          </cell>
          <cell r="AW1200">
            <v>0</v>
          </cell>
          <cell r="AX1200">
            <v>0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0</v>
          </cell>
          <cell r="BD1200">
            <v>0</v>
          </cell>
          <cell r="BE1200">
            <v>0</v>
          </cell>
          <cell r="BF1200">
            <v>0</v>
          </cell>
          <cell r="BG1200">
            <v>0</v>
          </cell>
          <cell r="BH1200">
            <v>0</v>
          </cell>
          <cell r="BI1200">
            <v>0</v>
          </cell>
          <cell r="BJ1200">
            <v>0</v>
          </cell>
          <cell r="BK1200">
            <v>0</v>
          </cell>
          <cell r="BL1200">
            <v>0</v>
          </cell>
          <cell r="BM1200">
            <v>0</v>
          </cell>
          <cell r="BN1200">
            <v>0</v>
          </cell>
          <cell r="BO1200">
            <v>0</v>
          </cell>
          <cell r="BP1200">
            <v>0</v>
          </cell>
          <cell r="BQ1200">
            <v>0</v>
          </cell>
          <cell r="BR1200">
            <v>0</v>
          </cell>
          <cell r="BS1200">
            <v>0</v>
          </cell>
          <cell r="BT1200">
            <v>0</v>
          </cell>
          <cell r="BU1200">
            <v>0</v>
          </cell>
          <cell r="BV1200">
            <v>0</v>
          </cell>
          <cell r="BW1200">
            <v>0</v>
          </cell>
          <cell r="BX1200">
            <v>0</v>
          </cell>
          <cell r="BY1200">
            <v>0</v>
          </cell>
          <cell r="BZ1200">
            <v>0</v>
          </cell>
          <cell r="CA1200">
            <v>0</v>
          </cell>
          <cell r="CB1200">
            <v>0</v>
          </cell>
          <cell r="CC1200">
            <v>0</v>
          </cell>
          <cell r="CD1200">
            <v>0</v>
          </cell>
          <cell r="CE1200">
            <v>0</v>
          </cell>
          <cell r="CF1200">
            <v>0</v>
          </cell>
          <cell r="CG1200">
            <v>0</v>
          </cell>
          <cell r="CH1200">
            <v>0</v>
          </cell>
          <cell r="CI1200">
            <v>0</v>
          </cell>
          <cell r="CJ1200">
            <v>0</v>
          </cell>
          <cell r="CK1200">
            <v>0</v>
          </cell>
          <cell r="CL1200">
            <v>0</v>
          </cell>
          <cell r="CM1200">
            <v>0</v>
          </cell>
          <cell r="CN1200">
            <v>0</v>
          </cell>
          <cell r="CO1200">
            <v>0</v>
          </cell>
          <cell r="CP1200">
            <v>0</v>
          </cell>
          <cell r="CQ1200">
            <v>0</v>
          </cell>
          <cell r="CR1200">
            <v>0</v>
          </cell>
          <cell r="CS1200">
            <v>0</v>
          </cell>
          <cell r="CT1200">
            <v>0</v>
          </cell>
          <cell r="CU1200">
            <v>0</v>
          </cell>
          <cell r="CV1200">
            <v>0</v>
          </cell>
          <cell r="CW1200">
            <v>0</v>
          </cell>
          <cell r="CX1200">
            <v>0</v>
          </cell>
          <cell r="CY1200">
            <v>0</v>
          </cell>
          <cell r="CZ1200">
            <v>0</v>
          </cell>
          <cell r="DA1200">
            <v>0</v>
          </cell>
          <cell r="DB1200">
            <v>0</v>
          </cell>
          <cell r="DC1200">
            <v>0</v>
          </cell>
          <cell r="DD1200">
            <v>0</v>
          </cell>
          <cell r="DE1200">
            <v>0</v>
          </cell>
          <cell r="DF1200">
            <v>0</v>
          </cell>
          <cell r="DG1200">
            <v>0</v>
          </cell>
          <cell r="DH1200">
            <v>0</v>
          </cell>
          <cell r="DI1200">
            <v>0</v>
          </cell>
          <cell r="DJ1200">
            <v>0</v>
          </cell>
          <cell r="DK1200">
            <v>0</v>
          </cell>
          <cell r="DL1200">
            <v>0</v>
          </cell>
          <cell r="DM1200">
            <v>0</v>
          </cell>
          <cell r="DN1200">
            <v>0</v>
          </cell>
          <cell r="DO1200">
            <v>0</v>
          </cell>
          <cell r="DP1200">
            <v>0</v>
          </cell>
          <cell r="DQ1200">
            <v>0</v>
          </cell>
          <cell r="DR1200">
            <v>0</v>
          </cell>
          <cell r="DS1200">
            <v>0</v>
          </cell>
          <cell r="DT1200">
            <v>0</v>
          </cell>
          <cell r="DU1200">
            <v>0</v>
          </cell>
          <cell r="DV1200">
            <v>0</v>
          </cell>
          <cell r="DW1200">
            <v>0</v>
          </cell>
          <cell r="DX1200">
            <v>0</v>
          </cell>
          <cell r="DY1200">
            <v>0</v>
          </cell>
          <cell r="DZ1200">
            <v>0</v>
          </cell>
          <cell r="EA1200">
            <v>0</v>
          </cell>
          <cell r="EB1200">
            <v>0</v>
          </cell>
          <cell r="EC1200">
            <v>0</v>
          </cell>
          <cell r="ED1200">
            <v>0</v>
          </cell>
        </row>
        <row r="1201">
          <cell r="F1201">
            <v>-69.62</v>
          </cell>
          <cell r="G1201">
            <v>-53.98</v>
          </cell>
          <cell r="H1201">
            <v>-16.73</v>
          </cell>
          <cell r="I1201">
            <v>-19.54</v>
          </cell>
          <cell r="J1201">
            <v>-105.22</v>
          </cell>
          <cell r="K1201">
            <v>-49.34</v>
          </cell>
          <cell r="L1201">
            <v>-26.53</v>
          </cell>
          <cell r="M1201">
            <v>-32.619999999999997</v>
          </cell>
          <cell r="N1201">
            <v>-67.61</v>
          </cell>
          <cell r="O1201">
            <v>-37.299999999999997</v>
          </cell>
          <cell r="P1201">
            <v>-38.6</v>
          </cell>
          <cell r="Q1201">
            <v>-2.64</v>
          </cell>
          <cell r="R1201">
            <v>-246.47</v>
          </cell>
          <cell r="S1201">
            <v>-34.89</v>
          </cell>
          <cell r="T1201">
            <v>-8.92</v>
          </cell>
          <cell r="U1201">
            <v>-15.26</v>
          </cell>
          <cell r="V1201">
            <v>5.78</v>
          </cell>
          <cell r="W1201">
            <v>-38.89</v>
          </cell>
          <cell r="X1201">
            <v>-54.41</v>
          </cell>
          <cell r="Y1201">
            <v>0.99</v>
          </cell>
          <cell r="Z1201">
            <v>-13.3</v>
          </cell>
          <cell r="AA1201">
            <v>-14.04</v>
          </cell>
          <cell r="AB1201">
            <v>-41.18</v>
          </cell>
          <cell r="AC1201">
            <v>-28.45</v>
          </cell>
          <cell r="AD1201">
            <v>-3.9</v>
          </cell>
          <cell r="AE1201">
            <v>-463.78</v>
          </cell>
          <cell r="AF1201">
            <v>-25.82</v>
          </cell>
          <cell r="AG1201">
            <v>-50.21</v>
          </cell>
          <cell r="AH1201">
            <v>-28.16</v>
          </cell>
          <cell r="AI1201">
            <v>-62.17</v>
          </cell>
          <cell r="AJ1201">
            <v>-76.36</v>
          </cell>
          <cell r="AK1201">
            <v>-78.63</v>
          </cell>
          <cell r="AL1201">
            <v>-65.67</v>
          </cell>
          <cell r="AM1201">
            <v>-1.98</v>
          </cell>
          <cell r="AN1201">
            <v>-31.13</v>
          </cell>
          <cell r="AO1201">
            <v>-46.47</v>
          </cell>
          <cell r="AP1201">
            <v>5.24</v>
          </cell>
          <cell r="AQ1201">
            <v>-2.42</v>
          </cell>
          <cell r="AR1201">
            <v>-757.36</v>
          </cell>
          <cell r="AS1201">
            <v>-84.79</v>
          </cell>
          <cell r="AT1201">
            <v>-52.4</v>
          </cell>
          <cell r="AU1201">
            <v>-22.19</v>
          </cell>
          <cell r="AV1201">
            <v>-147.15</v>
          </cell>
          <cell r="AW1201">
            <v>-52.42</v>
          </cell>
          <cell r="AX1201">
            <v>-100.67</v>
          </cell>
          <cell r="AY1201">
            <v>-42.64</v>
          </cell>
          <cell r="AZ1201">
            <v>-11.34</v>
          </cell>
          <cell r="BA1201">
            <v>-55.96</v>
          </cell>
          <cell r="BB1201">
            <v>-77.31</v>
          </cell>
          <cell r="BC1201">
            <v>-98.18</v>
          </cell>
          <cell r="BD1201">
            <v>-12.32</v>
          </cell>
          <cell r="BE1201">
            <v>-423.72</v>
          </cell>
          <cell r="BF1201">
            <v>-47.81</v>
          </cell>
          <cell r="BG1201">
            <v>-49.89</v>
          </cell>
          <cell r="BH1201">
            <v>-20.91</v>
          </cell>
          <cell r="BI1201">
            <v>-1.1000000000000001</v>
          </cell>
          <cell r="BJ1201">
            <v>-17.760000000000002</v>
          </cell>
          <cell r="BK1201">
            <v>-99.2</v>
          </cell>
          <cell r="BL1201">
            <v>-31.23</v>
          </cell>
          <cell r="BM1201">
            <v>-7.28</v>
          </cell>
          <cell r="BN1201">
            <v>-74.84</v>
          </cell>
          <cell r="BO1201">
            <v>-21.56</v>
          </cell>
          <cell r="BP1201">
            <v>-41.28</v>
          </cell>
          <cell r="BQ1201">
            <v>-10.89</v>
          </cell>
          <cell r="BR1201">
            <v>-415.67</v>
          </cell>
          <cell r="BS1201">
            <v>-60.7</v>
          </cell>
          <cell r="BT1201">
            <v>-14.87</v>
          </cell>
          <cell r="BU1201">
            <v>-29.2</v>
          </cell>
          <cell r="BV1201">
            <v>-50.01</v>
          </cell>
          <cell r="BW1201">
            <v>-62.4</v>
          </cell>
          <cell r="BX1201">
            <v>12.2</v>
          </cell>
          <cell r="BY1201">
            <v>-37.06</v>
          </cell>
          <cell r="BZ1201">
            <v>-22.14</v>
          </cell>
          <cell r="CA1201">
            <v>-21.71</v>
          </cell>
          <cell r="CB1201">
            <v>-66.59</v>
          </cell>
          <cell r="CC1201">
            <v>-59.41</v>
          </cell>
          <cell r="CD1201">
            <v>-3.76</v>
          </cell>
          <cell r="CE1201">
            <v>-537.45000000000005</v>
          </cell>
          <cell r="CF1201">
            <v>-72.98</v>
          </cell>
          <cell r="CG1201">
            <v>-56.58</v>
          </cell>
          <cell r="CH1201">
            <v>-159.41999999999999</v>
          </cell>
          <cell r="CI1201">
            <v>-16.91</v>
          </cell>
          <cell r="CJ1201">
            <v>-78.83</v>
          </cell>
          <cell r="CK1201">
            <v>-12.28</v>
          </cell>
          <cell r="CL1201">
            <v>-22.24</v>
          </cell>
          <cell r="CM1201">
            <v>-20.05</v>
          </cell>
          <cell r="CN1201">
            <v>-20.61</v>
          </cell>
          <cell r="CO1201">
            <v>-35.26</v>
          </cell>
          <cell r="CP1201">
            <v>-39.5</v>
          </cell>
          <cell r="CQ1201">
            <v>-2.78</v>
          </cell>
          <cell r="CR1201">
            <v>-472.23</v>
          </cell>
          <cell r="CS1201">
            <v>-36.700000000000003</v>
          </cell>
          <cell r="CT1201">
            <v>-76.08</v>
          </cell>
          <cell r="CU1201">
            <v>-29.65</v>
          </cell>
          <cell r="CV1201">
            <v>8.06</v>
          </cell>
          <cell r="CW1201">
            <v>-72.47</v>
          </cell>
          <cell r="CX1201">
            <v>13.15</v>
          </cell>
          <cell r="CY1201">
            <v>-27.76</v>
          </cell>
          <cell r="CZ1201">
            <v>-44.14</v>
          </cell>
          <cell r="DA1201">
            <v>-83.09</v>
          </cell>
          <cell r="DB1201">
            <v>-69.25</v>
          </cell>
          <cell r="DC1201">
            <v>-46.72</v>
          </cell>
          <cell r="DD1201">
            <v>-7.6</v>
          </cell>
          <cell r="DE1201">
            <v>-393.65</v>
          </cell>
          <cell r="DF1201">
            <v>-13.63</v>
          </cell>
          <cell r="DG1201">
            <v>-29.32</v>
          </cell>
          <cell r="DH1201">
            <v>-12.97</v>
          </cell>
          <cell r="DI1201">
            <v>-23.23</v>
          </cell>
          <cell r="DJ1201">
            <v>-90.9</v>
          </cell>
          <cell r="DK1201">
            <v>-70.790000000000006</v>
          </cell>
          <cell r="DL1201">
            <v>-33.340000000000003</v>
          </cell>
          <cell r="DM1201">
            <v>-25.32</v>
          </cell>
          <cell r="DN1201">
            <v>-32.56</v>
          </cell>
          <cell r="DO1201">
            <v>-54.01</v>
          </cell>
          <cell r="DP1201">
            <v>-7.69</v>
          </cell>
          <cell r="DQ1201">
            <v>0.09</v>
          </cell>
          <cell r="DR1201">
            <v>0</v>
          </cell>
          <cell r="DS1201">
            <v>0</v>
          </cell>
          <cell r="DT1201">
            <v>0</v>
          </cell>
          <cell r="DU1201">
            <v>0</v>
          </cell>
          <cell r="DV1201">
            <v>0</v>
          </cell>
          <cell r="DW1201">
            <v>0</v>
          </cell>
          <cell r="DX1201">
            <v>0</v>
          </cell>
          <cell r="DY1201">
            <v>0</v>
          </cell>
          <cell r="DZ1201">
            <v>0</v>
          </cell>
          <cell r="EA1201">
            <v>0</v>
          </cell>
          <cell r="EB1201">
            <v>0</v>
          </cell>
          <cell r="EC1201">
            <v>0</v>
          </cell>
          <cell r="ED1201">
            <v>0</v>
          </cell>
        </row>
        <row r="1202"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T1202">
            <v>0</v>
          </cell>
          <cell r="AU1202">
            <v>0</v>
          </cell>
          <cell r="AV1202">
            <v>0</v>
          </cell>
          <cell r="AW1202">
            <v>0</v>
          </cell>
          <cell r="AX1202">
            <v>0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0</v>
          </cell>
          <cell r="BD1202">
            <v>0</v>
          </cell>
          <cell r="BE1202">
            <v>0</v>
          </cell>
          <cell r="BF1202">
            <v>0</v>
          </cell>
          <cell r="BG1202">
            <v>0</v>
          </cell>
          <cell r="BH1202">
            <v>0</v>
          </cell>
          <cell r="BI1202">
            <v>0</v>
          </cell>
          <cell r="BJ1202">
            <v>0</v>
          </cell>
          <cell r="BK1202">
            <v>0</v>
          </cell>
          <cell r="BL1202">
            <v>0</v>
          </cell>
          <cell r="BM1202">
            <v>0</v>
          </cell>
          <cell r="BN1202">
            <v>0</v>
          </cell>
          <cell r="BO1202">
            <v>0</v>
          </cell>
          <cell r="BP1202">
            <v>0</v>
          </cell>
          <cell r="BQ1202">
            <v>0</v>
          </cell>
          <cell r="BR1202">
            <v>0</v>
          </cell>
          <cell r="BS1202">
            <v>0</v>
          </cell>
          <cell r="BT1202">
            <v>0</v>
          </cell>
          <cell r="BU1202">
            <v>0</v>
          </cell>
          <cell r="BV1202">
            <v>0</v>
          </cell>
          <cell r="BW1202">
            <v>0</v>
          </cell>
          <cell r="BX1202">
            <v>0</v>
          </cell>
          <cell r="BY1202">
            <v>0</v>
          </cell>
          <cell r="BZ1202">
            <v>0</v>
          </cell>
          <cell r="CA1202">
            <v>0</v>
          </cell>
          <cell r="CB1202">
            <v>0</v>
          </cell>
          <cell r="CC1202">
            <v>0</v>
          </cell>
          <cell r="CD1202">
            <v>0</v>
          </cell>
          <cell r="CE1202">
            <v>0</v>
          </cell>
          <cell r="CF1202">
            <v>0</v>
          </cell>
          <cell r="CG1202">
            <v>0</v>
          </cell>
          <cell r="CH1202">
            <v>0</v>
          </cell>
          <cell r="CI1202">
            <v>0</v>
          </cell>
          <cell r="CJ1202">
            <v>0</v>
          </cell>
          <cell r="CK1202">
            <v>0</v>
          </cell>
          <cell r="CL1202">
            <v>0</v>
          </cell>
          <cell r="CM1202">
            <v>0</v>
          </cell>
          <cell r="CN1202">
            <v>0</v>
          </cell>
          <cell r="CO1202">
            <v>0</v>
          </cell>
          <cell r="CP1202">
            <v>0</v>
          </cell>
          <cell r="CQ1202">
            <v>0</v>
          </cell>
          <cell r="CR1202">
            <v>0</v>
          </cell>
          <cell r="CS1202">
            <v>0</v>
          </cell>
          <cell r="CT1202">
            <v>0</v>
          </cell>
          <cell r="CU1202">
            <v>0</v>
          </cell>
          <cell r="CV1202">
            <v>0</v>
          </cell>
          <cell r="CW1202">
            <v>0</v>
          </cell>
          <cell r="CX1202">
            <v>0</v>
          </cell>
          <cell r="CY1202">
            <v>0</v>
          </cell>
          <cell r="CZ1202">
            <v>0</v>
          </cell>
          <cell r="DA1202">
            <v>0</v>
          </cell>
          <cell r="DB1202">
            <v>0</v>
          </cell>
          <cell r="DC1202">
            <v>0</v>
          </cell>
          <cell r="DD1202">
            <v>0</v>
          </cell>
          <cell r="DE1202">
            <v>0</v>
          </cell>
          <cell r="DF1202">
            <v>0</v>
          </cell>
          <cell r="DG1202">
            <v>0</v>
          </cell>
          <cell r="DH1202">
            <v>0</v>
          </cell>
          <cell r="DI1202">
            <v>0</v>
          </cell>
          <cell r="DJ1202">
            <v>0</v>
          </cell>
          <cell r="DK1202">
            <v>0</v>
          </cell>
          <cell r="DL1202">
            <v>0</v>
          </cell>
          <cell r="DM1202">
            <v>0</v>
          </cell>
          <cell r="DN1202">
            <v>0</v>
          </cell>
          <cell r="DO1202">
            <v>0</v>
          </cell>
          <cell r="DP1202">
            <v>0</v>
          </cell>
          <cell r="DQ1202">
            <v>0</v>
          </cell>
          <cell r="DR1202">
            <v>0</v>
          </cell>
          <cell r="DS1202">
            <v>0</v>
          </cell>
          <cell r="DT1202">
            <v>0</v>
          </cell>
          <cell r="DU1202">
            <v>0</v>
          </cell>
          <cell r="DV1202">
            <v>0</v>
          </cell>
          <cell r="DW1202">
            <v>0</v>
          </cell>
          <cell r="DX1202">
            <v>0</v>
          </cell>
          <cell r="DY1202">
            <v>0</v>
          </cell>
          <cell r="DZ1202">
            <v>0</v>
          </cell>
          <cell r="EA1202">
            <v>0</v>
          </cell>
          <cell r="EB1202">
            <v>0</v>
          </cell>
          <cell r="EC1202">
            <v>0</v>
          </cell>
          <cell r="ED1202">
            <v>0</v>
          </cell>
        </row>
        <row r="1203">
          <cell r="F1203">
            <v>-33.1</v>
          </cell>
          <cell r="G1203">
            <v>-8.15</v>
          </cell>
          <cell r="H1203">
            <v>0.41</v>
          </cell>
          <cell r="I1203">
            <v>-0.78</v>
          </cell>
          <cell r="J1203">
            <v>0</v>
          </cell>
          <cell r="K1203">
            <v>-0.15</v>
          </cell>
          <cell r="L1203">
            <v>-10.78</v>
          </cell>
          <cell r="M1203">
            <v>-26.44</v>
          </cell>
          <cell r="N1203">
            <v>-9.7799999999999994</v>
          </cell>
          <cell r="O1203">
            <v>-11.93</v>
          </cell>
          <cell r="P1203">
            <v>4.25</v>
          </cell>
          <cell r="Q1203">
            <v>-2.9</v>
          </cell>
          <cell r="R1203">
            <v>-73.56</v>
          </cell>
          <cell r="S1203">
            <v>-2.61</v>
          </cell>
          <cell r="T1203">
            <v>-4.67</v>
          </cell>
          <cell r="U1203">
            <v>0.24</v>
          </cell>
          <cell r="V1203">
            <v>3.14</v>
          </cell>
          <cell r="W1203">
            <v>0</v>
          </cell>
          <cell r="X1203">
            <v>-3.57</v>
          </cell>
          <cell r="Y1203">
            <v>-12.78</v>
          </cell>
          <cell r="Z1203">
            <v>-31.49</v>
          </cell>
          <cell r="AA1203">
            <v>-10.85</v>
          </cell>
          <cell r="AB1203">
            <v>-19.38</v>
          </cell>
          <cell r="AC1203">
            <v>4.62</v>
          </cell>
          <cell r="AD1203">
            <v>3.78</v>
          </cell>
          <cell r="AE1203">
            <v>-92.79</v>
          </cell>
          <cell r="AF1203">
            <v>-1.57</v>
          </cell>
          <cell r="AG1203">
            <v>-0.21</v>
          </cell>
          <cell r="AH1203">
            <v>0.61</v>
          </cell>
          <cell r="AI1203">
            <v>6.33</v>
          </cell>
          <cell r="AJ1203">
            <v>0</v>
          </cell>
          <cell r="AK1203">
            <v>-6.31</v>
          </cell>
          <cell r="AL1203">
            <v>-39.82</v>
          </cell>
          <cell r="AM1203">
            <v>-32.61</v>
          </cell>
          <cell r="AN1203">
            <v>-16.059999999999999</v>
          </cell>
          <cell r="AO1203">
            <v>-13.04</v>
          </cell>
          <cell r="AP1203">
            <v>6.18</v>
          </cell>
          <cell r="AQ1203">
            <v>3.71</v>
          </cell>
          <cell r="AR1203">
            <v>-85.58</v>
          </cell>
          <cell r="AS1203">
            <v>15.49</v>
          </cell>
          <cell r="AT1203">
            <v>-7.03</v>
          </cell>
          <cell r="AU1203">
            <v>0.35</v>
          </cell>
          <cell r="AV1203">
            <v>0.85</v>
          </cell>
          <cell r="AW1203">
            <v>0</v>
          </cell>
          <cell r="AX1203">
            <v>-6.1</v>
          </cell>
          <cell r="AY1203">
            <v>-34.51</v>
          </cell>
          <cell r="AZ1203">
            <v>-15.44</v>
          </cell>
          <cell r="BA1203">
            <v>-32.82</v>
          </cell>
          <cell r="BB1203">
            <v>-25.47</v>
          </cell>
          <cell r="BC1203">
            <v>-5.23</v>
          </cell>
          <cell r="BD1203">
            <v>24.33</v>
          </cell>
          <cell r="BE1203">
            <v>-90.05</v>
          </cell>
          <cell r="BF1203">
            <v>1.23</v>
          </cell>
          <cell r="BG1203">
            <v>-4.25</v>
          </cell>
          <cell r="BH1203">
            <v>0.15</v>
          </cell>
          <cell r="BI1203">
            <v>-1.99</v>
          </cell>
          <cell r="BJ1203">
            <v>0</v>
          </cell>
          <cell r="BK1203">
            <v>0</v>
          </cell>
          <cell r="BL1203">
            <v>-10.36</v>
          </cell>
          <cell r="BM1203">
            <v>-38.020000000000003</v>
          </cell>
          <cell r="BN1203">
            <v>-17.59</v>
          </cell>
          <cell r="BO1203">
            <v>-17.43</v>
          </cell>
          <cell r="BP1203">
            <v>-3.33</v>
          </cell>
          <cell r="BQ1203">
            <v>1.55</v>
          </cell>
          <cell r="BR1203">
            <v>-58.89</v>
          </cell>
          <cell r="BS1203">
            <v>58.52</v>
          </cell>
          <cell r="BT1203">
            <v>-0.55000000000000004</v>
          </cell>
          <cell r="BU1203">
            <v>-4.25</v>
          </cell>
          <cell r="BV1203">
            <v>-5.98</v>
          </cell>
          <cell r="BW1203">
            <v>0</v>
          </cell>
          <cell r="BX1203">
            <v>0.28000000000000003</v>
          </cell>
          <cell r="BY1203">
            <v>-32.86</v>
          </cell>
          <cell r="BZ1203">
            <v>-32.200000000000003</v>
          </cell>
          <cell r="CA1203">
            <v>-29.43</v>
          </cell>
          <cell r="CB1203">
            <v>-8.33</v>
          </cell>
          <cell r="CC1203">
            <v>2.87</v>
          </cell>
          <cell r="CD1203">
            <v>-6.96</v>
          </cell>
          <cell r="CE1203">
            <v>-96.57</v>
          </cell>
          <cell r="CF1203">
            <v>-72.239999999999995</v>
          </cell>
          <cell r="CG1203">
            <v>56.31</v>
          </cell>
          <cell r="CH1203">
            <v>58.85</v>
          </cell>
          <cell r="CI1203">
            <v>-2.81</v>
          </cell>
          <cell r="CJ1203">
            <v>0</v>
          </cell>
          <cell r="CK1203">
            <v>-3.45</v>
          </cell>
          <cell r="CL1203">
            <v>-26.04</v>
          </cell>
          <cell r="CM1203">
            <v>-27.5</v>
          </cell>
          <cell r="CN1203">
            <v>-43.5</v>
          </cell>
          <cell r="CO1203">
            <v>-5.86</v>
          </cell>
          <cell r="CP1203">
            <v>9.32</v>
          </cell>
          <cell r="CQ1203">
            <v>-39.64</v>
          </cell>
          <cell r="CR1203">
            <v>-92.9</v>
          </cell>
          <cell r="CS1203">
            <v>-7.79</v>
          </cell>
          <cell r="CT1203">
            <v>4.1900000000000004</v>
          </cell>
          <cell r="CU1203">
            <v>0.9</v>
          </cell>
          <cell r="CV1203">
            <v>-0.05</v>
          </cell>
          <cell r="CW1203">
            <v>0</v>
          </cell>
          <cell r="CX1203">
            <v>-3.98</v>
          </cell>
          <cell r="CY1203">
            <v>-16.57</v>
          </cell>
          <cell r="CZ1203">
            <v>-40.1</v>
          </cell>
          <cell r="DA1203">
            <v>-20.67</v>
          </cell>
          <cell r="DB1203">
            <v>-16.239999999999998</v>
          </cell>
          <cell r="DC1203">
            <v>3.88</v>
          </cell>
          <cell r="DD1203">
            <v>3.53</v>
          </cell>
          <cell r="DE1203">
            <v>-121.87</v>
          </cell>
          <cell r="DF1203">
            <v>3.45</v>
          </cell>
          <cell r="DG1203">
            <v>-2.02</v>
          </cell>
          <cell r="DH1203">
            <v>0.04</v>
          </cell>
          <cell r="DI1203">
            <v>-4.8499999999999996</v>
          </cell>
          <cell r="DJ1203">
            <v>0</v>
          </cell>
          <cell r="DK1203">
            <v>-0.53</v>
          </cell>
          <cell r="DL1203">
            <v>-34.200000000000003</v>
          </cell>
          <cell r="DM1203">
            <v>-33.33</v>
          </cell>
          <cell r="DN1203">
            <v>-32.78</v>
          </cell>
          <cell r="DO1203">
            <v>-9.5500000000000007</v>
          </cell>
          <cell r="DP1203">
            <v>-8.6999999999999993</v>
          </cell>
          <cell r="DQ1203">
            <v>0.61</v>
          </cell>
          <cell r="DR1203">
            <v>0</v>
          </cell>
          <cell r="DS1203">
            <v>0</v>
          </cell>
          <cell r="DT1203">
            <v>0</v>
          </cell>
          <cell r="DU1203">
            <v>0</v>
          </cell>
          <cell r="DV1203">
            <v>0</v>
          </cell>
          <cell r="DW1203">
            <v>0</v>
          </cell>
          <cell r="DX1203">
            <v>0</v>
          </cell>
          <cell r="DY1203">
            <v>0</v>
          </cell>
          <cell r="DZ1203">
            <v>0</v>
          </cell>
          <cell r="EA1203">
            <v>0</v>
          </cell>
          <cell r="EB1203">
            <v>0</v>
          </cell>
          <cell r="EC1203">
            <v>0</v>
          </cell>
          <cell r="ED1203">
            <v>0</v>
          </cell>
        </row>
        <row r="1204"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P1204">
            <v>0</v>
          </cell>
          <cell r="AQ1204">
            <v>0</v>
          </cell>
          <cell r="AR1204">
            <v>0</v>
          </cell>
          <cell r="AS1204">
            <v>0</v>
          </cell>
          <cell r="AT1204">
            <v>0</v>
          </cell>
          <cell r="AU1204">
            <v>0</v>
          </cell>
          <cell r="AV1204">
            <v>0</v>
          </cell>
          <cell r="AW1204">
            <v>0</v>
          </cell>
          <cell r="AX1204">
            <v>0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0</v>
          </cell>
          <cell r="BD1204">
            <v>0</v>
          </cell>
          <cell r="BE1204">
            <v>0</v>
          </cell>
          <cell r="BF1204">
            <v>0</v>
          </cell>
          <cell r="BG1204">
            <v>0</v>
          </cell>
          <cell r="BH1204">
            <v>0</v>
          </cell>
          <cell r="BI1204">
            <v>0</v>
          </cell>
          <cell r="BJ1204">
            <v>0</v>
          </cell>
          <cell r="BK1204">
            <v>0</v>
          </cell>
          <cell r="BL1204">
            <v>0</v>
          </cell>
          <cell r="BM1204">
            <v>0</v>
          </cell>
          <cell r="BN1204">
            <v>0</v>
          </cell>
          <cell r="BO1204">
            <v>0</v>
          </cell>
          <cell r="BP1204">
            <v>0</v>
          </cell>
          <cell r="BQ1204">
            <v>0</v>
          </cell>
          <cell r="BR1204">
            <v>0</v>
          </cell>
          <cell r="BS1204">
            <v>0</v>
          </cell>
          <cell r="BT1204">
            <v>0</v>
          </cell>
          <cell r="BU1204">
            <v>0</v>
          </cell>
          <cell r="BV1204">
            <v>0</v>
          </cell>
          <cell r="BW1204">
            <v>0</v>
          </cell>
          <cell r="BX1204">
            <v>0</v>
          </cell>
          <cell r="BY1204">
            <v>0</v>
          </cell>
          <cell r="BZ1204">
            <v>0</v>
          </cell>
          <cell r="CA1204">
            <v>0</v>
          </cell>
          <cell r="CB1204">
            <v>0</v>
          </cell>
          <cell r="CC1204">
            <v>0</v>
          </cell>
          <cell r="CD1204">
            <v>0</v>
          </cell>
          <cell r="CE1204">
            <v>0</v>
          </cell>
          <cell r="CF1204">
            <v>0</v>
          </cell>
          <cell r="CG1204">
            <v>0</v>
          </cell>
          <cell r="CH1204">
            <v>0</v>
          </cell>
          <cell r="CI1204">
            <v>0</v>
          </cell>
          <cell r="CJ1204">
            <v>0</v>
          </cell>
          <cell r="CK1204">
            <v>0</v>
          </cell>
          <cell r="CL1204">
            <v>0</v>
          </cell>
          <cell r="CM1204">
            <v>0</v>
          </cell>
          <cell r="CN1204">
            <v>0</v>
          </cell>
          <cell r="CO1204">
            <v>0</v>
          </cell>
          <cell r="CP1204">
            <v>0</v>
          </cell>
          <cell r="CQ1204">
            <v>0</v>
          </cell>
          <cell r="CR1204">
            <v>0</v>
          </cell>
          <cell r="CS1204">
            <v>0</v>
          </cell>
          <cell r="CT1204">
            <v>0</v>
          </cell>
          <cell r="CU1204">
            <v>0</v>
          </cell>
          <cell r="CV1204">
            <v>0</v>
          </cell>
          <cell r="CW1204">
            <v>0</v>
          </cell>
          <cell r="CX1204">
            <v>0</v>
          </cell>
          <cell r="CY1204">
            <v>0</v>
          </cell>
          <cell r="CZ1204">
            <v>0</v>
          </cell>
          <cell r="DA1204">
            <v>0</v>
          </cell>
          <cell r="DB1204">
            <v>0</v>
          </cell>
          <cell r="DC1204">
            <v>0</v>
          </cell>
          <cell r="DD1204">
            <v>0</v>
          </cell>
          <cell r="DE1204">
            <v>0</v>
          </cell>
          <cell r="DF1204">
            <v>0</v>
          </cell>
          <cell r="DG1204">
            <v>0</v>
          </cell>
          <cell r="DH1204">
            <v>0</v>
          </cell>
          <cell r="DI1204">
            <v>0</v>
          </cell>
          <cell r="DJ1204">
            <v>0</v>
          </cell>
          <cell r="DK1204">
            <v>0</v>
          </cell>
          <cell r="DL1204">
            <v>0</v>
          </cell>
          <cell r="DM1204">
            <v>0</v>
          </cell>
          <cell r="DN1204">
            <v>0</v>
          </cell>
          <cell r="DO1204">
            <v>0</v>
          </cell>
          <cell r="DP1204">
            <v>0</v>
          </cell>
          <cell r="DQ1204">
            <v>0</v>
          </cell>
          <cell r="DR1204">
            <v>0</v>
          </cell>
          <cell r="DS1204">
            <v>0</v>
          </cell>
          <cell r="DT1204">
            <v>0</v>
          </cell>
          <cell r="DU1204">
            <v>0</v>
          </cell>
          <cell r="DV1204">
            <v>0</v>
          </cell>
          <cell r="DW1204">
            <v>0</v>
          </cell>
          <cell r="DX1204">
            <v>0</v>
          </cell>
          <cell r="DY1204">
            <v>0</v>
          </cell>
          <cell r="DZ1204">
            <v>0</v>
          </cell>
          <cell r="EA1204">
            <v>0</v>
          </cell>
          <cell r="EB1204">
            <v>0</v>
          </cell>
          <cell r="EC1204">
            <v>0</v>
          </cell>
          <cell r="ED1204">
            <v>0</v>
          </cell>
        </row>
        <row r="1205">
          <cell r="F1205">
            <v>-56.56</v>
          </cell>
          <cell r="G1205">
            <v>0.97</v>
          </cell>
          <cell r="H1205">
            <v>8.58</v>
          </cell>
          <cell r="I1205">
            <v>-0.37</v>
          </cell>
          <cell r="J1205">
            <v>5.55</v>
          </cell>
          <cell r="K1205">
            <v>-18.7</v>
          </cell>
          <cell r="L1205">
            <v>-44.01</v>
          </cell>
          <cell r="M1205">
            <v>-34.85</v>
          </cell>
          <cell r="N1205">
            <v>-12.74</v>
          </cell>
          <cell r="O1205">
            <v>-8.5399999999999991</v>
          </cell>
          <cell r="P1205">
            <v>11.35</v>
          </cell>
          <cell r="Q1205">
            <v>-12.81</v>
          </cell>
          <cell r="R1205">
            <v>-133.37</v>
          </cell>
          <cell r="S1205">
            <v>-14.78</v>
          </cell>
          <cell r="T1205">
            <v>-13.24</v>
          </cell>
          <cell r="U1205">
            <v>-3.42</v>
          </cell>
          <cell r="V1205">
            <v>5.89</v>
          </cell>
          <cell r="W1205">
            <v>1.77</v>
          </cell>
          <cell r="X1205">
            <v>-3.91</v>
          </cell>
          <cell r="Y1205">
            <v>-59.5</v>
          </cell>
          <cell r="Z1205">
            <v>-18.510000000000002</v>
          </cell>
          <cell r="AA1205">
            <v>-10.85</v>
          </cell>
          <cell r="AB1205">
            <v>-6.99</v>
          </cell>
          <cell r="AC1205">
            <v>6.23</v>
          </cell>
          <cell r="AD1205">
            <v>-16.05</v>
          </cell>
          <cell r="AE1205">
            <v>-101.87</v>
          </cell>
          <cell r="AF1205">
            <v>0.79</v>
          </cell>
          <cell r="AG1205">
            <v>-2.5499999999999998</v>
          </cell>
          <cell r="AH1205">
            <v>29.78</v>
          </cell>
          <cell r="AI1205">
            <v>-6.85</v>
          </cell>
          <cell r="AJ1205">
            <v>8.68</v>
          </cell>
          <cell r="AK1205">
            <v>-20.94</v>
          </cell>
          <cell r="AL1205">
            <v>-33.549999999999997</v>
          </cell>
          <cell r="AM1205">
            <v>-37.799999999999997</v>
          </cell>
          <cell r="AN1205">
            <v>-16.920000000000002</v>
          </cell>
          <cell r="AO1205">
            <v>-8.1</v>
          </cell>
          <cell r="AP1205">
            <v>-7.52</v>
          </cell>
          <cell r="AQ1205">
            <v>-6.9</v>
          </cell>
          <cell r="AR1205">
            <v>-66</v>
          </cell>
          <cell r="AS1205">
            <v>-15.78</v>
          </cell>
          <cell r="AT1205">
            <v>27.25</v>
          </cell>
          <cell r="AU1205">
            <v>-9.2200000000000006</v>
          </cell>
          <cell r="AV1205">
            <v>-1.29</v>
          </cell>
          <cell r="AW1205">
            <v>1.39</v>
          </cell>
          <cell r="AX1205">
            <v>-25.26</v>
          </cell>
          <cell r="AY1205">
            <v>24.06</v>
          </cell>
          <cell r="AZ1205">
            <v>-44.45</v>
          </cell>
          <cell r="BA1205">
            <v>6.86</v>
          </cell>
          <cell r="BB1205">
            <v>-0.69</v>
          </cell>
          <cell r="BC1205">
            <v>-11.26</v>
          </cell>
          <cell r="BD1205">
            <v>-17.59</v>
          </cell>
          <cell r="BE1205">
            <v>-134.1</v>
          </cell>
          <cell r="BF1205">
            <v>4.51</v>
          </cell>
          <cell r="BG1205">
            <v>-4.59</v>
          </cell>
          <cell r="BH1205">
            <v>0.32</v>
          </cell>
          <cell r="BI1205">
            <v>-1.65</v>
          </cell>
          <cell r="BJ1205">
            <v>6.66</v>
          </cell>
          <cell r="BK1205">
            <v>-13.84</v>
          </cell>
          <cell r="BL1205">
            <v>-43.17</v>
          </cell>
          <cell r="BM1205">
            <v>-47.55</v>
          </cell>
          <cell r="BN1205">
            <v>-2.4900000000000002</v>
          </cell>
          <cell r="BO1205">
            <v>-11.56</v>
          </cell>
          <cell r="BP1205">
            <v>-8.61</v>
          </cell>
          <cell r="BQ1205">
            <v>-12.13</v>
          </cell>
          <cell r="BR1205">
            <v>-236</v>
          </cell>
          <cell r="BS1205">
            <v>-50.05</v>
          </cell>
          <cell r="BT1205">
            <v>-1.39</v>
          </cell>
          <cell r="BU1205">
            <v>-8.4700000000000006</v>
          </cell>
          <cell r="BV1205">
            <v>-6.52</v>
          </cell>
          <cell r="BW1205">
            <v>0.49</v>
          </cell>
          <cell r="BX1205">
            <v>-11.35</v>
          </cell>
          <cell r="BY1205">
            <v>-53.38</v>
          </cell>
          <cell r="BZ1205">
            <v>-47.44</v>
          </cell>
          <cell r="CA1205">
            <v>-32.96</v>
          </cell>
          <cell r="CB1205">
            <v>-9.5399999999999991</v>
          </cell>
          <cell r="CC1205">
            <v>-11.12</v>
          </cell>
          <cell r="CD1205">
            <v>-4.24</v>
          </cell>
          <cell r="CE1205">
            <v>-191.76</v>
          </cell>
          <cell r="CF1205">
            <v>-4.34</v>
          </cell>
          <cell r="CG1205">
            <v>-13.37</v>
          </cell>
          <cell r="CH1205">
            <v>-8.77</v>
          </cell>
          <cell r="CI1205">
            <v>1.35</v>
          </cell>
          <cell r="CJ1205">
            <v>1.57</v>
          </cell>
          <cell r="CK1205">
            <v>-12.42</v>
          </cell>
          <cell r="CL1205">
            <v>-40.06</v>
          </cell>
          <cell r="CM1205">
            <v>-57.93</v>
          </cell>
          <cell r="CN1205">
            <v>-18.55</v>
          </cell>
          <cell r="CO1205">
            <v>-17.93</v>
          </cell>
          <cell r="CP1205">
            <v>-9.77</v>
          </cell>
          <cell r="CQ1205">
            <v>-11.54</v>
          </cell>
          <cell r="CR1205">
            <v>-138.65</v>
          </cell>
          <cell r="CS1205">
            <v>4.2699999999999996</v>
          </cell>
          <cell r="CT1205">
            <v>-5.09</v>
          </cell>
          <cell r="CU1205">
            <v>-4.59</v>
          </cell>
          <cell r="CV1205">
            <v>1.87</v>
          </cell>
          <cell r="CW1205">
            <v>-6.61</v>
          </cell>
          <cell r="CX1205">
            <v>12.53</v>
          </cell>
          <cell r="CY1205">
            <v>-59.41</v>
          </cell>
          <cell r="CZ1205">
            <v>-29.37</v>
          </cell>
          <cell r="DA1205">
            <v>-15.34</v>
          </cell>
          <cell r="DB1205">
            <v>-9.08</v>
          </cell>
          <cell r="DC1205">
            <v>-11.28</v>
          </cell>
          <cell r="DD1205">
            <v>-16.55</v>
          </cell>
          <cell r="DE1205">
            <v>-158.25</v>
          </cell>
          <cell r="DF1205">
            <v>-1.18</v>
          </cell>
          <cell r="DG1205">
            <v>-8.23</v>
          </cell>
          <cell r="DH1205">
            <v>-12.23</v>
          </cell>
          <cell r="DI1205">
            <v>-12.8</v>
          </cell>
          <cell r="DJ1205">
            <v>0.63</v>
          </cell>
          <cell r="DK1205">
            <v>23.2</v>
          </cell>
          <cell r="DL1205">
            <v>-66.239999999999995</v>
          </cell>
          <cell r="DM1205">
            <v>-41.65</v>
          </cell>
          <cell r="DN1205">
            <v>-29.62</v>
          </cell>
          <cell r="DO1205">
            <v>-18.559999999999999</v>
          </cell>
          <cell r="DP1205">
            <v>13.42</v>
          </cell>
          <cell r="DQ1205">
            <v>-5</v>
          </cell>
          <cell r="DR1205">
            <v>0</v>
          </cell>
          <cell r="DS1205">
            <v>0</v>
          </cell>
          <cell r="DT1205">
            <v>0</v>
          </cell>
          <cell r="DU1205">
            <v>0</v>
          </cell>
          <cell r="DV1205">
            <v>0</v>
          </cell>
          <cell r="DW1205">
            <v>0</v>
          </cell>
          <cell r="DX1205">
            <v>0</v>
          </cell>
          <cell r="DY1205">
            <v>0</v>
          </cell>
          <cell r="DZ1205">
            <v>0</v>
          </cell>
          <cell r="EA1205">
            <v>0</v>
          </cell>
          <cell r="EB1205">
            <v>0</v>
          </cell>
          <cell r="EC1205">
            <v>0</v>
          </cell>
          <cell r="ED1205">
            <v>0</v>
          </cell>
        </row>
        <row r="1206">
          <cell r="F1206">
            <v>0</v>
          </cell>
          <cell r="G1206">
            <v>0.19</v>
          </cell>
          <cell r="H1206">
            <v>0.01</v>
          </cell>
          <cell r="I1206">
            <v>0.02</v>
          </cell>
          <cell r="J1206">
            <v>0</v>
          </cell>
          <cell r="K1206">
            <v>0</v>
          </cell>
          <cell r="L1206">
            <v>-0.06</v>
          </cell>
          <cell r="M1206">
            <v>-3.04</v>
          </cell>
          <cell r="N1206">
            <v>0</v>
          </cell>
          <cell r="O1206">
            <v>0.21</v>
          </cell>
          <cell r="P1206">
            <v>0</v>
          </cell>
          <cell r="Q1206">
            <v>0</v>
          </cell>
          <cell r="R1206">
            <v>-2.44</v>
          </cell>
          <cell r="S1206">
            <v>0.01</v>
          </cell>
          <cell r="T1206">
            <v>0.04</v>
          </cell>
          <cell r="U1206">
            <v>2.86</v>
          </cell>
          <cell r="V1206">
            <v>0.03</v>
          </cell>
          <cell r="W1206">
            <v>0</v>
          </cell>
          <cell r="X1206">
            <v>0</v>
          </cell>
          <cell r="Y1206">
            <v>-3.71</v>
          </cell>
          <cell r="Z1206">
            <v>-1.66</v>
          </cell>
          <cell r="AA1206">
            <v>0</v>
          </cell>
          <cell r="AB1206">
            <v>0</v>
          </cell>
          <cell r="AC1206">
            <v>-0.01</v>
          </cell>
          <cell r="AD1206">
            <v>0</v>
          </cell>
          <cell r="AE1206">
            <v>-4.3600000000000003</v>
          </cell>
          <cell r="AF1206">
            <v>0.01</v>
          </cell>
          <cell r="AG1206">
            <v>0.05</v>
          </cell>
          <cell r="AH1206">
            <v>0</v>
          </cell>
          <cell r="AI1206">
            <v>0.01</v>
          </cell>
          <cell r="AJ1206">
            <v>0</v>
          </cell>
          <cell r="AK1206">
            <v>0</v>
          </cell>
          <cell r="AL1206">
            <v>-0.1</v>
          </cell>
          <cell r="AM1206">
            <v>-1.1299999999999999</v>
          </cell>
          <cell r="AN1206">
            <v>0</v>
          </cell>
          <cell r="AO1206">
            <v>0.01</v>
          </cell>
          <cell r="AP1206">
            <v>-3.22</v>
          </cell>
          <cell r="AQ1206">
            <v>0</v>
          </cell>
          <cell r="AR1206">
            <v>0</v>
          </cell>
          <cell r="AS1206">
            <v>0</v>
          </cell>
          <cell r="AT1206">
            <v>0</v>
          </cell>
          <cell r="AU1206">
            <v>0</v>
          </cell>
          <cell r="AV1206">
            <v>0</v>
          </cell>
          <cell r="AW1206">
            <v>0</v>
          </cell>
          <cell r="AX1206">
            <v>0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0</v>
          </cell>
          <cell r="BD1206">
            <v>0</v>
          </cell>
          <cell r="BE1206">
            <v>0</v>
          </cell>
          <cell r="BF1206">
            <v>0</v>
          </cell>
          <cell r="BG1206">
            <v>0</v>
          </cell>
          <cell r="BH1206">
            <v>0</v>
          </cell>
          <cell r="BI1206">
            <v>0</v>
          </cell>
          <cell r="BJ1206">
            <v>0</v>
          </cell>
          <cell r="BK1206">
            <v>0</v>
          </cell>
          <cell r="BL1206">
            <v>0</v>
          </cell>
          <cell r="BM1206">
            <v>0</v>
          </cell>
          <cell r="BN1206">
            <v>0</v>
          </cell>
          <cell r="BO1206">
            <v>0</v>
          </cell>
          <cell r="BP1206">
            <v>0</v>
          </cell>
          <cell r="BQ1206">
            <v>0</v>
          </cell>
          <cell r="BR1206">
            <v>0</v>
          </cell>
          <cell r="BS1206">
            <v>0</v>
          </cell>
          <cell r="BT1206">
            <v>0</v>
          </cell>
          <cell r="BU1206">
            <v>0</v>
          </cell>
          <cell r="BV1206">
            <v>0</v>
          </cell>
          <cell r="BW1206">
            <v>0</v>
          </cell>
          <cell r="BX1206">
            <v>0</v>
          </cell>
          <cell r="BY1206">
            <v>0</v>
          </cell>
          <cell r="BZ1206">
            <v>0</v>
          </cell>
          <cell r="CA1206">
            <v>0</v>
          </cell>
          <cell r="CB1206">
            <v>0</v>
          </cell>
          <cell r="CC1206">
            <v>0</v>
          </cell>
          <cell r="CD1206">
            <v>0</v>
          </cell>
          <cell r="CE1206">
            <v>0</v>
          </cell>
          <cell r="CF1206">
            <v>0</v>
          </cell>
          <cell r="CG1206">
            <v>0</v>
          </cell>
          <cell r="CH1206">
            <v>0</v>
          </cell>
          <cell r="CI1206">
            <v>0</v>
          </cell>
          <cell r="CJ1206">
            <v>0</v>
          </cell>
          <cell r="CK1206">
            <v>0</v>
          </cell>
          <cell r="CL1206">
            <v>0</v>
          </cell>
          <cell r="CM1206">
            <v>0</v>
          </cell>
          <cell r="CN1206">
            <v>0</v>
          </cell>
          <cell r="CO1206">
            <v>0</v>
          </cell>
          <cell r="CP1206">
            <v>0</v>
          </cell>
          <cell r="CQ1206">
            <v>0</v>
          </cell>
          <cell r="CR1206">
            <v>0</v>
          </cell>
          <cell r="CS1206">
            <v>0</v>
          </cell>
          <cell r="CT1206">
            <v>0</v>
          </cell>
          <cell r="CU1206">
            <v>0</v>
          </cell>
          <cell r="CV1206">
            <v>0</v>
          </cell>
          <cell r="CW1206">
            <v>0</v>
          </cell>
          <cell r="CX1206">
            <v>0</v>
          </cell>
          <cell r="CY1206">
            <v>0</v>
          </cell>
          <cell r="CZ1206">
            <v>0</v>
          </cell>
          <cell r="DA1206">
            <v>0</v>
          </cell>
          <cell r="DB1206">
            <v>0</v>
          </cell>
          <cell r="DC1206">
            <v>0</v>
          </cell>
          <cell r="DD1206">
            <v>0</v>
          </cell>
          <cell r="DE1206">
            <v>0</v>
          </cell>
          <cell r="DF1206">
            <v>0</v>
          </cell>
          <cell r="DG1206">
            <v>0</v>
          </cell>
          <cell r="DH1206">
            <v>0</v>
          </cell>
          <cell r="DI1206">
            <v>0</v>
          </cell>
          <cell r="DJ1206">
            <v>0</v>
          </cell>
          <cell r="DK1206">
            <v>0</v>
          </cell>
          <cell r="DL1206">
            <v>0</v>
          </cell>
          <cell r="DM1206">
            <v>0</v>
          </cell>
          <cell r="DN1206">
            <v>0</v>
          </cell>
          <cell r="DO1206">
            <v>0</v>
          </cell>
          <cell r="DP1206">
            <v>0</v>
          </cell>
          <cell r="DQ1206">
            <v>0</v>
          </cell>
          <cell r="DR1206">
            <v>0</v>
          </cell>
          <cell r="DS1206">
            <v>0</v>
          </cell>
          <cell r="DT1206">
            <v>0</v>
          </cell>
          <cell r="DU1206">
            <v>0</v>
          </cell>
          <cell r="DV1206">
            <v>0</v>
          </cell>
          <cell r="DW1206">
            <v>0</v>
          </cell>
          <cell r="DX1206">
            <v>0</v>
          </cell>
          <cell r="DY1206">
            <v>0</v>
          </cell>
          <cell r="DZ1206">
            <v>0</v>
          </cell>
          <cell r="EA1206">
            <v>0</v>
          </cell>
          <cell r="EB1206">
            <v>0</v>
          </cell>
          <cell r="EC1206">
            <v>0</v>
          </cell>
          <cell r="ED1206">
            <v>0</v>
          </cell>
        </row>
        <row r="1207">
          <cell r="F1207">
            <v>0.19</v>
          </cell>
          <cell r="G1207">
            <v>6.98</v>
          </cell>
          <cell r="H1207">
            <v>0.11</v>
          </cell>
          <cell r="I1207">
            <v>0.01</v>
          </cell>
          <cell r="J1207">
            <v>1.1399999999999999</v>
          </cell>
          <cell r="K1207">
            <v>-0.51</v>
          </cell>
          <cell r="L1207">
            <v>-5.7</v>
          </cell>
          <cell r="M1207">
            <v>-7.5</v>
          </cell>
          <cell r="N1207">
            <v>-0.56000000000000005</v>
          </cell>
          <cell r="O1207">
            <v>0.17</v>
          </cell>
          <cell r="P1207">
            <v>2.4300000000000002</v>
          </cell>
          <cell r="Q1207">
            <v>0</v>
          </cell>
          <cell r="R1207">
            <v>-60.4</v>
          </cell>
          <cell r="S1207">
            <v>-5.56</v>
          </cell>
          <cell r="T1207">
            <v>-24.31</v>
          </cell>
          <cell r="U1207">
            <v>0.21</v>
          </cell>
          <cell r="V1207">
            <v>-1.99</v>
          </cell>
          <cell r="W1207">
            <v>0.22</v>
          </cell>
          <cell r="X1207">
            <v>-0.69</v>
          </cell>
          <cell r="Y1207">
            <v>-12.44</v>
          </cell>
          <cell r="Z1207">
            <v>-16.16</v>
          </cell>
          <cell r="AA1207">
            <v>0.3</v>
          </cell>
          <cell r="AB1207">
            <v>-7.0000000000000007E-2</v>
          </cell>
          <cell r="AC1207">
            <v>0.04</v>
          </cell>
          <cell r="AD1207">
            <v>0.05</v>
          </cell>
          <cell r="AE1207">
            <v>-13.71</v>
          </cell>
          <cell r="AF1207">
            <v>5.78</v>
          </cell>
          <cell r="AG1207">
            <v>-0.04</v>
          </cell>
          <cell r="AH1207">
            <v>-2.31</v>
          </cell>
          <cell r="AI1207">
            <v>-5.21</v>
          </cell>
          <cell r="AJ1207">
            <v>7.0000000000000007E-2</v>
          </cell>
          <cell r="AK1207">
            <v>1.92</v>
          </cell>
          <cell r="AL1207">
            <v>-0.56999999999999995</v>
          </cell>
          <cell r="AM1207">
            <v>-7.75</v>
          </cell>
          <cell r="AN1207">
            <v>0</v>
          </cell>
          <cell r="AO1207">
            <v>-1.82</v>
          </cell>
          <cell r="AP1207">
            <v>-3.5</v>
          </cell>
          <cell r="AQ1207">
            <v>-0.28000000000000003</v>
          </cell>
          <cell r="AR1207">
            <v>0</v>
          </cell>
          <cell r="AS1207">
            <v>0</v>
          </cell>
          <cell r="AT1207">
            <v>0</v>
          </cell>
          <cell r="AU1207">
            <v>0</v>
          </cell>
          <cell r="AV1207">
            <v>0</v>
          </cell>
          <cell r="AW1207">
            <v>0</v>
          </cell>
          <cell r="AX1207">
            <v>0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0</v>
          </cell>
          <cell r="BD1207">
            <v>0</v>
          </cell>
          <cell r="BE1207">
            <v>0</v>
          </cell>
          <cell r="BF1207">
            <v>0</v>
          </cell>
          <cell r="BG1207">
            <v>0</v>
          </cell>
          <cell r="BH1207">
            <v>0</v>
          </cell>
          <cell r="BI1207">
            <v>0</v>
          </cell>
          <cell r="BJ1207">
            <v>0</v>
          </cell>
          <cell r="BK1207">
            <v>0</v>
          </cell>
          <cell r="BL1207">
            <v>0</v>
          </cell>
          <cell r="BM1207">
            <v>0</v>
          </cell>
          <cell r="BN1207">
            <v>0</v>
          </cell>
          <cell r="BO1207">
            <v>0</v>
          </cell>
          <cell r="BP1207">
            <v>0</v>
          </cell>
          <cell r="BQ1207">
            <v>0</v>
          </cell>
          <cell r="BR1207">
            <v>0</v>
          </cell>
          <cell r="BS1207">
            <v>0</v>
          </cell>
          <cell r="BT1207">
            <v>0</v>
          </cell>
          <cell r="BU1207">
            <v>0</v>
          </cell>
          <cell r="BV1207">
            <v>0</v>
          </cell>
          <cell r="BW1207">
            <v>0</v>
          </cell>
          <cell r="BX1207">
            <v>0</v>
          </cell>
          <cell r="BY1207">
            <v>0</v>
          </cell>
          <cell r="BZ1207">
            <v>0</v>
          </cell>
          <cell r="CA1207">
            <v>0</v>
          </cell>
          <cell r="CB1207">
            <v>0</v>
          </cell>
          <cell r="CC1207">
            <v>0</v>
          </cell>
          <cell r="CD1207">
            <v>0</v>
          </cell>
          <cell r="CE1207">
            <v>0</v>
          </cell>
          <cell r="CF1207">
            <v>0</v>
          </cell>
          <cell r="CG1207">
            <v>0</v>
          </cell>
          <cell r="CH1207">
            <v>0</v>
          </cell>
          <cell r="CI1207">
            <v>0</v>
          </cell>
          <cell r="CJ1207">
            <v>0</v>
          </cell>
          <cell r="CK1207">
            <v>0</v>
          </cell>
          <cell r="CL1207">
            <v>0</v>
          </cell>
          <cell r="CM1207">
            <v>0</v>
          </cell>
          <cell r="CN1207">
            <v>0</v>
          </cell>
          <cell r="CO1207">
            <v>0</v>
          </cell>
          <cell r="CP1207">
            <v>0</v>
          </cell>
          <cell r="CQ1207">
            <v>0</v>
          </cell>
          <cell r="CR1207">
            <v>0</v>
          </cell>
          <cell r="CS1207">
            <v>0</v>
          </cell>
          <cell r="CT1207">
            <v>0</v>
          </cell>
          <cell r="CU1207">
            <v>0</v>
          </cell>
          <cell r="CV1207">
            <v>0</v>
          </cell>
          <cell r="CW1207">
            <v>0</v>
          </cell>
          <cell r="CX1207">
            <v>0</v>
          </cell>
          <cell r="CY1207">
            <v>0</v>
          </cell>
          <cell r="CZ1207">
            <v>0</v>
          </cell>
          <cell r="DA1207">
            <v>0</v>
          </cell>
          <cell r="DB1207">
            <v>0</v>
          </cell>
          <cell r="DC1207">
            <v>0</v>
          </cell>
          <cell r="DD1207">
            <v>0</v>
          </cell>
          <cell r="DE1207">
            <v>0</v>
          </cell>
          <cell r="DF1207">
            <v>0</v>
          </cell>
          <cell r="DG1207">
            <v>0</v>
          </cell>
          <cell r="DH1207">
            <v>0</v>
          </cell>
          <cell r="DI1207">
            <v>0</v>
          </cell>
          <cell r="DJ1207">
            <v>0</v>
          </cell>
          <cell r="DK1207">
            <v>0</v>
          </cell>
          <cell r="DL1207">
            <v>0</v>
          </cell>
          <cell r="DM1207">
            <v>0</v>
          </cell>
          <cell r="DN1207">
            <v>0</v>
          </cell>
          <cell r="DO1207">
            <v>0</v>
          </cell>
          <cell r="DP1207">
            <v>0</v>
          </cell>
          <cell r="DQ1207">
            <v>0</v>
          </cell>
          <cell r="DR1207">
            <v>0</v>
          </cell>
          <cell r="DS1207">
            <v>0</v>
          </cell>
          <cell r="DT1207">
            <v>0</v>
          </cell>
          <cell r="DU1207">
            <v>0</v>
          </cell>
          <cell r="DV1207">
            <v>0</v>
          </cell>
          <cell r="DW1207">
            <v>0</v>
          </cell>
          <cell r="DX1207">
            <v>0</v>
          </cell>
          <cell r="DY1207">
            <v>0</v>
          </cell>
          <cell r="DZ1207">
            <v>0</v>
          </cell>
          <cell r="EA1207">
            <v>0</v>
          </cell>
          <cell r="EB1207">
            <v>0</v>
          </cell>
          <cell r="EC1207">
            <v>0</v>
          </cell>
          <cell r="ED1207">
            <v>0</v>
          </cell>
        </row>
        <row r="1208">
          <cell r="F1208">
            <v>0.7</v>
          </cell>
          <cell r="G1208">
            <v>-0.01</v>
          </cell>
          <cell r="H1208">
            <v>7.0000000000000007E-2</v>
          </cell>
          <cell r="I1208">
            <v>-3.89</v>
          </cell>
          <cell r="J1208">
            <v>0</v>
          </cell>
          <cell r="K1208">
            <v>1.3</v>
          </cell>
          <cell r="L1208">
            <v>-5.0599999999999996</v>
          </cell>
          <cell r="M1208">
            <v>-8.1</v>
          </cell>
          <cell r="N1208">
            <v>-0.75</v>
          </cell>
          <cell r="O1208">
            <v>-7.42</v>
          </cell>
          <cell r="P1208">
            <v>-0.01</v>
          </cell>
          <cell r="Q1208">
            <v>-0.72</v>
          </cell>
          <cell r="R1208">
            <v>-41.95</v>
          </cell>
          <cell r="S1208">
            <v>0.57999999999999996</v>
          </cell>
          <cell r="T1208">
            <v>3.21</v>
          </cell>
          <cell r="U1208">
            <v>0.11</v>
          </cell>
          <cell r="V1208">
            <v>-1.8</v>
          </cell>
          <cell r="W1208">
            <v>0</v>
          </cell>
          <cell r="X1208">
            <v>-4.5999999999999996</v>
          </cell>
          <cell r="Y1208">
            <v>-5.48</v>
          </cell>
          <cell r="Z1208">
            <v>-13.15</v>
          </cell>
          <cell r="AA1208">
            <v>-1.23</v>
          </cell>
          <cell r="AB1208">
            <v>-6.02</v>
          </cell>
          <cell r="AC1208">
            <v>-2.78</v>
          </cell>
          <cell r="AD1208">
            <v>-10.8</v>
          </cell>
          <cell r="AE1208">
            <v>-3.16</v>
          </cell>
          <cell r="AF1208">
            <v>-2.54</v>
          </cell>
          <cell r="AG1208">
            <v>-0.27</v>
          </cell>
          <cell r="AH1208">
            <v>-0.36</v>
          </cell>
          <cell r="AI1208">
            <v>-0.01</v>
          </cell>
          <cell r="AJ1208">
            <v>0</v>
          </cell>
          <cell r="AK1208">
            <v>0.27</v>
          </cell>
          <cell r="AL1208">
            <v>-8.15</v>
          </cell>
          <cell r="AM1208">
            <v>-6.7</v>
          </cell>
          <cell r="AN1208">
            <v>-3.28</v>
          </cell>
          <cell r="AO1208">
            <v>0.46</v>
          </cell>
          <cell r="AP1208">
            <v>0.81</v>
          </cell>
          <cell r="AQ1208">
            <v>16.62</v>
          </cell>
          <cell r="AR1208">
            <v>-5.62</v>
          </cell>
          <cell r="AS1208">
            <v>4.9400000000000004</v>
          </cell>
          <cell r="AT1208">
            <v>-1.48</v>
          </cell>
          <cell r="AU1208">
            <v>0</v>
          </cell>
          <cell r="AV1208">
            <v>-0.6</v>
          </cell>
          <cell r="AW1208">
            <v>0</v>
          </cell>
          <cell r="AX1208">
            <v>0.1</v>
          </cell>
          <cell r="AY1208">
            <v>-6.18</v>
          </cell>
          <cell r="AZ1208">
            <v>-4.8</v>
          </cell>
          <cell r="BA1208">
            <v>0</v>
          </cell>
          <cell r="BB1208">
            <v>-0.45</v>
          </cell>
          <cell r="BC1208">
            <v>-1.45</v>
          </cell>
          <cell r="BD1208">
            <v>4.3</v>
          </cell>
          <cell r="BE1208">
            <v>-28.04</v>
          </cell>
          <cell r="BF1208">
            <v>-6.76</v>
          </cell>
          <cell r="BG1208">
            <v>-0.63</v>
          </cell>
          <cell r="BH1208">
            <v>0</v>
          </cell>
          <cell r="BI1208">
            <v>0.14000000000000001</v>
          </cell>
          <cell r="BJ1208">
            <v>-0.13</v>
          </cell>
          <cell r="BK1208">
            <v>-0.72</v>
          </cell>
          <cell r="BL1208">
            <v>-2.02</v>
          </cell>
          <cell r="BM1208">
            <v>-9.69</v>
          </cell>
          <cell r="BN1208">
            <v>-1.88</v>
          </cell>
          <cell r="BO1208">
            <v>-1.41</v>
          </cell>
          <cell r="BP1208">
            <v>-3.84</v>
          </cell>
          <cell r="BQ1208">
            <v>-1.1100000000000001</v>
          </cell>
          <cell r="BR1208">
            <v>-13.77</v>
          </cell>
          <cell r="BS1208">
            <v>-6.34</v>
          </cell>
          <cell r="BT1208">
            <v>0.85</v>
          </cell>
          <cell r="BU1208">
            <v>0</v>
          </cell>
          <cell r="BV1208">
            <v>-0.28999999999999998</v>
          </cell>
          <cell r="BW1208">
            <v>0</v>
          </cell>
          <cell r="BX1208">
            <v>0</v>
          </cell>
          <cell r="BY1208">
            <v>-5.0999999999999996</v>
          </cell>
          <cell r="BZ1208">
            <v>-2.85</v>
          </cell>
          <cell r="CA1208">
            <v>0</v>
          </cell>
          <cell r="CB1208">
            <v>0.69</v>
          </cell>
          <cell r="CC1208">
            <v>-3.7</v>
          </cell>
          <cell r="CD1208">
            <v>2.97</v>
          </cell>
          <cell r="CE1208">
            <v>-4.5599999999999996</v>
          </cell>
          <cell r="CF1208">
            <v>-8.4600000000000009</v>
          </cell>
          <cell r="CG1208">
            <v>14.24</v>
          </cell>
          <cell r="CH1208">
            <v>-0.15</v>
          </cell>
          <cell r="CI1208">
            <v>-0.83</v>
          </cell>
          <cell r="CJ1208">
            <v>0</v>
          </cell>
          <cell r="CK1208">
            <v>0</v>
          </cell>
          <cell r="CL1208">
            <v>-6.67</v>
          </cell>
          <cell r="CM1208">
            <v>-3.68</v>
          </cell>
          <cell r="CN1208">
            <v>-0.41</v>
          </cell>
          <cell r="CO1208">
            <v>-7.04</v>
          </cell>
          <cell r="CP1208">
            <v>8.6</v>
          </cell>
          <cell r="CQ1208">
            <v>-0.16</v>
          </cell>
          <cell r="CR1208">
            <v>0</v>
          </cell>
          <cell r="CS1208">
            <v>0</v>
          </cell>
          <cell r="CT1208">
            <v>0</v>
          </cell>
          <cell r="CU1208">
            <v>0</v>
          </cell>
          <cell r="CV1208">
            <v>0</v>
          </cell>
          <cell r="CW1208">
            <v>0</v>
          </cell>
          <cell r="CX1208">
            <v>0</v>
          </cell>
          <cell r="CY1208">
            <v>0</v>
          </cell>
          <cell r="CZ1208">
            <v>0</v>
          </cell>
          <cell r="DA1208">
            <v>0</v>
          </cell>
          <cell r="DB1208">
            <v>0</v>
          </cell>
          <cell r="DC1208">
            <v>0</v>
          </cell>
          <cell r="DD1208">
            <v>0</v>
          </cell>
          <cell r="DE1208">
            <v>0</v>
          </cell>
          <cell r="DF1208">
            <v>0</v>
          </cell>
          <cell r="DG1208">
            <v>0</v>
          </cell>
          <cell r="DH1208">
            <v>0</v>
          </cell>
          <cell r="DI1208">
            <v>0</v>
          </cell>
          <cell r="DJ1208">
            <v>0</v>
          </cell>
          <cell r="DK1208">
            <v>0</v>
          </cell>
          <cell r="DL1208">
            <v>0</v>
          </cell>
          <cell r="DM1208">
            <v>0</v>
          </cell>
          <cell r="DN1208">
            <v>0</v>
          </cell>
          <cell r="DO1208">
            <v>0</v>
          </cell>
          <cell r="DP1208">
            <v>0</v>
          </cell>
          <cell r="DQ1208">
            <v>0</v>
          </cell>
          <cell r="DR1208">
            <v>0</v>
          </cell>
          <cell r="DS1208">
            <v>0</v>
          </cell>
          <cell r="DT1208">
            <v>0</v>
          </cell>
          <cell r="DU1208">
            <v>0</v>
          </cell>
          <cell r="DV1208">
            <v>0</v>
          </cell>
          <cell r="DW1208">
            <v>0</v>
          </cell>
          <cell r="DX1208">
            <v>0</v>
          </cell>
          <cell r="DY1208">
            <v>0</v>
          </cell>
          <cell r="DZ1208">
            <v>0</v>
          </cell>
          <cell r="EA1208">
            <v>0</v>
          </cell>
          <cell r="EB1208">
            <v>0</v>
          </cell>
          <cell r="EC1208">
            <v>0</v>
          </cell>
          <cell r="ED1208">
            <v>0</v>
          </cell>
        </row>
        <row r="1209">
          <cell r="F1209">
            <v>-22.21</v>
          </cell>
          <cell r="G1209">
            <v>-7.6</v>
          </cell>
          <cell r="H1209">
            <v>-5.55</v>
          </cell>
          <cell r="I1209">
            <v>5.19</v>
          </cell>
          <cell r="J1209">
            <v>2.5</v>
          </cell>
          <cell r="K1209">
            <v>-18.52</v>
          </cell>
          <cell r="L1209">
            <v>-39.18</v>
          </cell>
          <cell r="M1209">
            <v>-53.18</v>
          </cell>
          <cell r="N1209">
            <v>-3.44</v>
          </cell>
          <cell r="O1209">
            <v>-5.64</v>
          </cell>
          <cell r="P1209">
            <v>-35.979999999999997</v>
          </cell>
          <cell r="Q1209">
            <v>-2.15</v>
          </cell>
          <cell r="R1209">
            <v>-253.8</v>
          </cell>
          <cell r="S1209">
            <v>-13.84</v>
          </cell>
          <cell r="T1209">
            <v>-15.5</v>
          </cell>
          <cell r="U1209">
            <v>-1.9</v>
          </cell>
          <cell r="V1209">
            <v>-3.57</v>
          </cell>
          <cell r="W1209">
            <v>-14.05</v>
          </cell>
          <cell r="X1209">
            <v>-13.6</v>
          </cell>
          <cell r="Y1209">
            <v>-93.34</v>
          </cell>
          <cell r="Z1209">
            <v>-33.43</v>
          </cell>
          <cell r="AA1209">
            <v>-17.28</v>
          </cell>
          <cell r="AB1209">
            <v>-8.06</v>
          </cell>
          <cell r="AC1209">
            <v>-35.83</v>
          </cell>
          <cell r="AD1209">
            <v>-3.42</v>
          </cell>
          <cell r="AE1209">
            <v>-182.1</v>
          </cell>
          <cell r="AF1209">
            <v>-7.15</v>
          </cell>
          <cell r="AG1209">
            <v>-9.7100000000000009</v>
          </cell>
          <cell r="AH1209">
            <v>-4.34</v>
          </cell>
          <cell r="AI1209">
            <v>-1.36</v>
          </cell>
          <cell r="AJ1209">
            <v>1.1499999999999999</v>
          </cell>
          <cell r="AK1209">
            <v>-26.11</v>
          </cell>
          <cell r="AL1209">
            <v>-52.31</v>
          </cell>
          <cell r="AM1209">
            <v>-27.3</v>
          </cell>
          <cell r="AN1209">
            <v>-23.62</v>
          </cell>
          <cell r="AO1209">
            <v>-2.85</v>
          </cell>
          <cell r="AP1209">
            <v>-27.27</v>
          </cell>
          <cell r="AQ1209">
            <v>-1.22</v>
          </cell>
          <cell r="AR1209">
            <v>-109.27</v>
          </cell>
          <cell r="AS1209">
            <v>-9.85</v>
          </cell>
          <cell r="AT1209">
            <v>-9.9</v>
          </cell>
          <cell r="AU1209">
            <v>-2.15</v>
          </cell>
          <cell r="AV1209">
            <v>61.31</v>
          </cell>
          <cell r="AW1209">
            <v>-8.3800000000000008</v>
          </cell>
          <cell r="AX1209">
            <v>-22.25</v>
          </cell>
          <cell r="AY1209">
            <v>-50.54</v>
          </cell>
          <cell r="AZ1209">
            <v>-35.47</v>
          </cell>
          <cell r="BA1209">
            <v>-15.91</v>
          </cell>
          <cell r="BB1209">
            <v>-5.77</v>
          </cell>
          <cell r="BC1209">
            <v>-6.33</v>
          </cell>
          <cell r="BD1209">
            <v>-4.01</v>
          </cell>
          <cell r="BE1209">
            <v>-193.23</v>
          </cell>
          <cell r="BF1209">
            <v>-14.22</v>
          </cell>
          <cell r="BG1209">
            <v>-3.86</v>
          </cell>
          <cell r="BH1209">
            <v>-6.31</v>
          </cell>
          <cell r="BI1209">
            <v>0.19</v>
          </cell>
          <cell r="BJ1209">
            <v>-2.5299999999999998</v>
          </cell>
          <cell r="BK1209">
            <v>-13.72</v>
          </cell>
          <cell r="BL1209">
            <v>-79.17</v>
          </cell>
          <cell r="BM1209">
            <v>-29.02</v>
          </cell>
          <cell r="BN1209">
            <v>-18.05</v>
          </cell>
          <cell r="BO1209">
            <v>-18.690000000000001</v>
          </cell>
          <cell r="BP1209">
            <v>-11.41</v>
          </cell>
          <cell r="BQ1209">
            <v>3.53</v>
          </cell>
          <cell r="BR1209">
            <v>-189.71</v>
          </cell>
          <cell r="BS1209">
            <v>-12.13</v>
          </cell>
          <cell r="BT1209">
            <v>-12.17</v>
          </cell>
          <cell r="BU1209">
            <v>-4.83</v>
          </cell>
          <cell r="BV1209">
            <v>0.7</v>
          </cell>
          <cell r="BW1209">
            <v>-10.02</v>
          </cell>
          <cell r="BX1209">
            <v>-15.98</v>
          </cell>
          <cell r="BY1209">
            <v>-45.24</v>
          </cell>
          <cell r="BZ1209">
            <v>-41.99</v>
          </cell>
          <cell r="CA1209">
            <v>-22.86</v>
          </cell>
          <cell r="CB1209">
            <v>-17.03</v>
          </cell>
          <cell r="CC1209">
            <v>-2.3199999999999998</v>
          </cell>
          <cell r="CD1209">
            <v>-5.85</v>
          </cell>
          <cell r="CE1209">
            <v>-191.92</v>
          </cell>
          <cell r="CF1209">
            <v>-55.83</v>
          </cell>
          <cell r="CG1209">
            <v>-17.850000000000001</v>
          </cell>
          <cell r="CH1209">
            <v>-3.45</v>
          </cell>
          <cell r="CI1209">
            <v>-0.27</v>
          </cell>
          <cell r="CJ1209">
            <v>1.55</v>
          </cell>
          <cell r="CK1209">
            <v>2.6</v>
          </cell>
          <cell r="CL1209">
            <v>-42.96</v>
          </cell>
          <cell r="CM1209">
            <v>-27.89</v>
          </cell>
          <cell r="CN1209">
            <v>-22.42</v>
          </cell>
          <cell r="CO1209">
            <v>-8.59</v>
          </cell>
          <cell r="CP1209">
            <v>-10.02</v>
          </cell>
          <cell r="CQ1209">
            <v>-6.8</v>
          </cell>
          <cell r="CR1209">
            <v>-93.55</v>
          </cell>
          <cell r="CS1209">
            <v>-20.59</v>
          </cell>
          <cell r="CT1209">
            <v>-4.24</v>
          </cell>
          <cell r="CU1209">
            <v>-15.36</v>
          </cell>
          <cell r="CV1209">
            <v>-1.91</v>
          </cell>
          <cell r="CW1209">
            <v>-0.37</v>
          </cell>
          <cell r="CX1209">
            <v>44.64</v>
          </cell>
          <cell r="CY1209">
            <v>-31.32</v>
          </cell>
          <cell r="CZ1209">
            <v>-51.47</v>
          </cell>
          <cell r="DA1209">
            <v>-9.81</v>
          </cell>
          <cell r="DB1209">
            <v>-13.55</v>
          </cell>
          <cell r="DC1209">
            <v>13.36</v>
          </cell>
          <cell r="DD1209">
            <v>-2.94</v>
          </cell>
          <cell r="DE1209">
            <v>-52.64</v>
          </cell>
          <cell r="DF1209">
            <v>-6.74</v>
          </cell>
          <cell r="DG1209">
            <v>-8.31</v>
          </cell>
          <cell r="DH1209">
            <v>-9.74</v>
          </cell>
          <cell r="DI1209">
            <v>-5.25</v>
          </cell>
          <cell r="DJ1209">
            <v>-4.54</v>
          </cell>
          <cell r="DK1209">
            <v>52.75</v>
          </cell>
          <cell r="DL1209">
            <v>-26.52</v>
          </cell>
          <cell r="DM1209">
            <v>-38.04</v>
          </cell>
          <cell r="DN1209">
            <v>-4.53</v>
          </cell>
          <cell r="DO1209">
            <v>-10.79</v>
          </cell>
          <cell r="DP1209">
            <v>20.92</v>
          </cell>
          <cell r="DQ1209">
            <v>-11.85</v>
          </cell>
          <cell r="DR1209">
            <v>0</v>
          </cell>
          <cell r="DS1209">
            <v>0</v>
          </cell>
          <cell r="DT1209">
            <v>0</v>
          </cell>
          <cell r="DU1209">
            <v>0</v>
          </cell>
          <cell r="DV1209">
            <v>0</v>
          </cell>
          <cell r="DW1209">
            <v>0</v>
          </cell>
          <cell r="DX1209">
            <v>0</v>
          </cell>
          <cell r="DY1209">
            <v>0</v>
          </cell>
          <cell r="DZ1209">
            <v>0</v>
          </cell>
          <cell r="EA1209">
            <v>0</v>
          </cell>
          <cell r="EB1209">
            <v>0</v>
          </cell>
          <cell r="EC1209">
            <v>0</v>
          </cell>
          <cell r="ED1209">
            <v>0</v>
          </cell>
        </row>
        <row r="1210">
          <cell r="F1210">
            <v>-0.21</v>
          </cell>
          <cell r="G1210">
            <v>-8.1300000000000008</v>
          </cell>
          <cell r="H1210">
            <v>0.43</v>
          </cell>
          <cell r="I1210">
            <v>2.68</v>
          </cell>
          <cell r="J1210">
            <v>-2.25</v>
          </cell>
          <cell r="K1210">
            <v>14.36</v>
          </cell>
          <cell r="L1210">
            <v>-11.09</v>
          </cell>
          <cell r="M1210">
            <v>-14.07</v>
          </cell>
          <cell r="N1210">
            <v>-4.92</v>
          </cell>
          <cell r="O1210">
            <v>1.87</v>
          </cell>
          <cell r="P1210">
            <v>-66.3</v>
          </cell>
          <cell r="Q1210">
            <v>-9.25</v>
          </cell>
          <cell r="R1210">
            <v>-98.91</v>
          </cell>
          <cell r="S1210">
            <v>3.07</v>
          </cell>
          <cell r="T1210">
            <v>-44.27</v>
          </cell>
          <cell r="U1210">
            <v>-1.82</v>
          </cell>
          <cell r="V1210">
            <v>-11.83</v>
          </cell>
          <cell r="W1210">
            <v>1.24</v>
          </cell>
          <cell r="X1210">
            <v>-4.7699999999999996</v>
          </cell>
          <cell r="Y1210">
            <v>-26.12</v>
          </cell>
          <cell r="Z1210">
            <v>-1.89</v>
          </cell>
          <cell r="AA1210">
            <v>-7.58</v>
          </cell>
          <cell r="AB1210">
            <v>1.36</v>
          </cell>
          <cell r="AC1210">
            <v>6.52</v>
          </cell>
          <cell r="AD1210">
            <v>-12.84</v>
          </cell>
          <cell r="AE1210">
            <v>-98.09</v>
          </cell>
          <cell r="AF1210">
            <v>6.81</v>
          </cell>
          <cell r="AG1210">
            <v>-4.71</v>
          </cell>
          <cell r="AH1210">
            <v>-0.62</v>
          </cell>
          <cell r="AI1210">
            <v>-7.58</v>
          </cell>
          <cell r="AJ1210">
            <v>3.32</v>
          </cell>
          <cell r="AK1210">
            <v>-7.56</v>
          </cell>
          <cell r="AL1210">
            <v>-41.54</v>
          </cell>
          <cell r="AM1210">
            <v>-44.98</v>
          </cell>
          <cell r="AN1210">
            <v>4.92</v>
          </cell>
          <cell r="AO1210">
            <v>0.89</v>
          </cell>
          <cell r="AP1210">
            <v>-9.2100000000000009</v>
          </cell>
          <cell r="AQ1210">
            <v>2.16</v>
          </cell>
          <cell r="AR1210">
            <v>-55.84</v>
          </cell>
          <cell r="AS1210">
            <v>-4.2</v>
          </cell>
          <cell r="AT1210">
            <v>-2.34</v>
          </cell>
          <cell r="AU1210">
            <v>4.6100000000000003</v>
          </cell>
          <cell r="AV1210">
            <v>4.16</v>
          </cell>
          <cell r="AW1210">
            <v>-3.18</v>
          </cell>
          <cell r="AX1210">
            <v>-1.61</v>
          </cell>
          <cell r="AY1210">
            <v>-21.41</v>
          </cell>
          <cell r="AZ1210">
            <v>-37.340000000000003</v>
          </cell>
          <cell r="BA1210">
            <v>-6.76</v>
          </cell>
          <cell r="BB1210">
            <v>19.850000000000001</v>
          </cell>
          <cell r="BC1210">
            <v>-2.4900000000000002</v>
          </cell>
          <cell r="BD1210">
            <v>-5.13</v>
          </cell>
          <cell r="BE1210">
            <v>-84.8</v>
          </cell>
          <cell r="BF1210">
            <v>-7.48</v>
          </cell>
          <cell r="BG1210">
            <v>-0.93</v>
          </cell>
          <cell r="BH1210">
            <v>1.1299999999999999</v>
          </cell>
          <cell r="BI1210">
            <v>11.09</v>
          </cell>
          <cell r="BJ1210">
            <v>-3.05</v>
          </cell>
          <cell r="BK1210">
            <v>0.37</v>
          </cell>
          <cell r="BL1210">
            <v>-25.98</v>
          </cell>
          <cell r="BM1210">
            <v>-49.58</v>
          </cell>
          <cell r="BN1210">
            <v>2.98</v>
          </cell>
          <cell r="BO1210">
            <v>-3.03</v>
          </cell>
          <cell r="BP1210">
            <v>-11.44</v>
          </cell>
          <cell r="BQ1210">
            <v>1.1000000000000001</v>
          </cell>
          <cell r="BR1210">
            <v>-97.95</v>
          </cell>
          <cell r="BS1210">
            <v>-7.4</v>
          </cell>
          <cell r="BT1210">
            <v>-3.2</v>
          </cell>
          <cell r="BU1210">
            <v>-1.47</v>
          </cell>
          <cell r="BV1210">
            <v>2.11</v>
          </cell>
          <cell r="BW1210">
            <v>2.5099999999999998</v>
          </cell>
          <cell r="BX1210">
            <v>-13.05</v>
          </cell>
          <cell r="BY1210">
            <v>-7.46</v>
          </cell>
          <cell r="BZ1210">
            <v>-65.099999999999994</v>
          </cell>
          <cell r="CA1210">
            <v>-15.44</v>
          </cell>
          <cell r="CB1210">
            <v>3.01</v>
          </cell>
          <cell r="CC1210">
            <v>2.0099999999999998</v>
          </cell>
          <cell r="CD1210">
            <v>5.54</v>
          </cell>
          <cell r="CE1210">
            <v>-95.3</v>
          </cell>
          <cell r="CF1210">
            <v>-4.0999999999999996</v>
          </cell>
          <cell r="CG1210">
            <v>-2.93</v>
          </cell>
          <cell r="CH1210">
            <v>-4.78</v>
          </cell>
          <cell r="CI1210">
            <v>-2.21</v>
          </cell>
          <cell r="CJ1210">
            <v>2.25</v>
          </cell>
          <cell r="CK1210">
            <v>5.0999999999999996</v>
          </cell>
          <cell r="CL1210">
            <v>-36.56</v>
          </cell>
          <cell r="CM1210">
            <v>-33.06</v>
          </cell>
          <cell r="CN1210">
            <v>-3.99</v>
          </cell>
          <cell r="CO1210">
            <v>-3.06</v>
          </cell>
          <cell r="CP1210">
            <v>1.52</v>
          </cell>
          <cell r="CQ1210">
            <v>-13.49</v>
          </cell>
          <cell r="CR1210">
            <v>-112.28</v>
          </cell>
          <cell r="CS1210">
            <v>-13.99</v>
          </cell>
          <cell r="CT1210">
            <v>-1.77</v>
          </cell>
          <cell r="CU1210">
            <v>-2.71</v>
          </cell>
          <cell r="CV1210">
            <v>-2.89</v>
          </cell>
          <cell r="CW1210">
            <v>1.89</v>
          </cell>
          <cell r="CX1210">
            <v>-12.87</v>
          </cell>
          <cell r="CY1210">
            <v>-21.93</v>
          </cell>
          <cell r="CZ1210">
            <v>-53.62</v>
          </cell>
          <cell r="DA1210">
            <v>7.28</v>
          </cell>
          <cell r="DB1210">
            <v>-3.74</v>
          </cell>
          <cell r="DC1210">
            <v>-6.14</v>
          </cell>
          <cell r="DD1210">
            <v>-1.8</v>
          </cell>
          <cell r="DE1210">
            <v>-85.47</v>
          </cell>
          <cell r="DF1210">
            <v>-9.76</v>
          </cell>
          <cell r="DG1210">
            <v>8.41</v>
          </cell>
          <cell r="DH1210">
            <v>-7.86</v>
          </cell>
          <cell r="DI1210">
            <v>5.3</v>
          </cell>
          <cell r="DJ1210">
            <v>1.77</v>
          </cell>
          <cell r="DK1210">
            <v>-2.77</v>
          </cell>
          <cell r="DL1210">
            <v>-54.68</v>
          </cell>
          <cell r="DM1210">
            <v>-33.83</v>
          </cell>
          <cell r="DN1210">
            <v>7.0000000000000007E-2</v>
          </cell>
          <cell r="DO1210">
            <v>25.01</v>
          </cell>
          <cell r="DP1210">
            <v>-10.83</v>
          </cell>
          <cell r="DQ1210">
            <v>-6.3</v>
          </cell>
          <cell r="DR1210">
            <v>0</v>
          </cell>
          <cell r="DS1210">
            <v>0</v>
          </cell>
          <cell r="DT1210">
            <v>0</v>
          </cell>
          <cell r="DU1210">
            <v>0</v>
          </cell>
          <cell r="DV1210">
            <v>0</v>
          </cell>
          <cell r="DW1210">
            <v>0</v>
          </cell>
          <cell r="DX1210">
            <v>0</v>
          </cell>
          <cell r="DY1210">
            <v>0</v>
          </cell>
          <cell r="DZ1210">
            <v>0</v>
          </cell>
          <cell r="EA1210">
            <v>0</v>
          </cell>
          <cell r="EB1210">
            <v>0</v>
          </cell>
          <cell r="EC1210">
            <v>0</v>
          </cell>
          <cell r="ED1210">
            <v>0</v>
          </cell>
        </row>
        <row r="1211"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H1211">
            <v>0</v>
          </cell>
          <cell r="AI1211">
            <v>0</v>
          </cell>
          <cell r="AJ1211">
            <v>0</v>
          </cell>
          <cell r="AK1211">
            <v>0</v>
          </cell>
          <cell r="AL1211">
            <v>0</v>
          </cell>
          <cell r="AM1211">
            <v>0</v>
          </cell>
          <cell r="AN1211">
            <v>0</v>
          </cell>
          <cell r="AO1211">
            <v>0</v>
          </cell>
          <cell r="AP1211">
            <v>0</v>
          </cell>
          <cell r="AQ1211">
            <v>0</v>
          </cell>
          <cell r="AR1211">
            <v>0</v>
          </cell>
          <cell r="AS1211">
            <v>0</v>
          </cell>
          <cell r="AT1211">
            <v>0</v>
          </cell>
          <cell r="AU1211">
            <v>0</v>
          </cell>
          <cell r="AV1211">
            <v>0</v>
          </cell>
          <cell r="AW1211">
            <v>0</v>
          </cell>
          <cell r="AX1211">
            <v>0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0</v>
          </cell>
          <cell r="BD1211">
            <v>0</v>
          </cell>
          <cell r="BE1211">
            <v>0</v>
          </cell>
          <cell r="BF1211">
            <v>0</v>
          </cell>
          <cell r="BG1211">
            <v>0</v>
          </cell>
          <cell r="BH1211">
            <v>0</v>
          </cell>
          <cell r="BI1211">
            <v>0</v>
          </cell>
          <cell r="BJ1211">
            <v>0</v>
          </cell>
          <cell r="BK1211">
            <v>0</v>
          </cell>
          <cell r="BL1211">
            <v>0</v>
          </cell>
          <cell r="BM1211">
            <v>0</v>
          </cell>
          <cell r="BN1211">
            <v>0</v>
          </cell>
          <cell r="BO1211">
            <v>0</v>
          </cell>
          <cell r="BP1211">
            <v>0</v>
          </cell>
          <cell r="BQ1211">
            <v>0</v>
          </cell>
          <cell r="BR1211">
            <v>0</v>
          </cell>
          <cell r="BS1211">
            <v>0</v>
          </cell>
          <cell r="BT1211">
            <v>0</v>
          </cell>
          <cell r="BU1211">
            <v>0</v>
          </cell>
          <cell r="BV1211">
            <v>0</v>
          </cell>
          <cell r="BW1211">
            <v>0</v>
          </cell>
          <cell r="BX1211">
            <v>0</v>
          </cell>
          <cell r="BY1211">
            <v>0</v>
          </cell>
          <cell r="BZ1211">
            <v>0</v>
          </cell>
          <cell r="CA1211">
            <v>0</v>
          </cell>
          <cell r="CB1211">
            <v>0</v>
          </cell>
          <cell r="CC1211">
            <v>0</v>
          </cell>
          <cell r="CD1211">
            <v>0</v>
          </cell>
          <cell r="CE1211">
            <v>0</v>
          </cell>
          <cell r="CF1211">
            <v>0</v>
          </cell>
          <cell r="CG1211">
            <v>0</v>
          </cell>
          <cell r="CH1211">
            <v>0</v>
          </cell>
          <cell r="CI1211">
            <v>0</v>
          </cell>
          <cell r="CJ1211">
            <v>0</v>
          </cell>
          <cell r="CK1211">
            <v>0</v>
          </cell>
          <cell r="CL1211">
            <v>0</v>
          </cell>
          <cell r="CM1211">
            <v>0</v>
          </cell>
          <cell r="CN1211">
            <v>0</v>
          </cell>
          <cell r="CO1211">
            <v>0</v>
          </cell>
          <cell r="CP1211">
            <v>0</v>
          </cell>
          <cell r="CQ1211">
            <v>0</v>
          </cell>
          <cell r="CR1211">
            <v>0</v>
          </cell>
          <cell r="CS1211">
            <v>0</v>
          </cell>
          <cell r="CT1211">
            <v>0</v>
          </cell>
          <cell r="CU1211">
            <v>0</v>
          </cell>
          <cell r="CV1211">
            <v>0</v>
          </cell>
          <cell r="CW1211">
            <v>0</v>
          </cell>
          <cell r="CX1211">
            <v>0</v>
          </cell>
          <cell r="CY1211">
            <v>0</v>
          </cell>
          <cell r="CZ1211">
            <v>0</v>
          </cell>
          <cell r="DA1211">
            <v>0</v>
          </cell>
          <cell r="DB1211">
            <v>0</v>
          </cell>
          <cell r="DC1211">
            <v>0</v>
          </cell>
          <cell r="DD1211">
            <v>0</v>
          </cell>
          <cell r="DE1211">
            <v>0</v>
          </cell>
          <cell r="DF1211">
            <v>0</v>
          </cell>
          <cell r="DG1211">
            <v>0</v>
          </cell>
          <cell r="DH1211">
            <v>0</v>
          </cell>
          <cell r="DI1211">
            <v>0</v>
          </cell>
          <cell r="DJ1211">
            <v>0</v>
          </cell>
          <cell r="DK1211">
            <v>0</v>
          </cell>
          <cell r="DL1211">
            <v>0</v>
          </cell>
          <cell r="DM1211">
            <v>0</v>
          </cell>
          <cell r="DN1211">
            <v>0</v>
          </cell>
          <cell r="DO1211">
            <v>0</v>
          </cell>
          <cell r="DP1211">
            <v>0</v>
          </cell>
          <cell r="DQ1211">
            <v>0</v>
          </cell>
          <cell r="DR1211">
            <v>0</v>
          </cell>
          <cell r="DS1211">
            <v>0</v>
          </cell>
          <cell r="DT1211">
            <v>0</v>
          </cell>
          <cell r="DU1211">
            <v>0</v>
          </cell>
          <cell r="DV1211">
            <v>0</v>
          </cell>
          <cell r="DW1211">
            <v>0</v>
          </cell>
          <cell r="DX1211">
            <v>0</v>
          </cell>
          <cell r="DY1211">
            <v>0</v>
          </cell>
          <cell r="DZ1211">
            <v>0</v>
          </cell>
          <cell r="EA1211">
            <v>0</v>
          </cell>
          <cell r="EB1211">
            <v>0</v>
          </cell>
          <cell r="EC1211">
            <v>0</v>
          </cell>
          <cell r="ED1211">
            <v>0</v>
          </cell>
        </row>
        <row r="1213">
          <cell r="F1213">
            <v>-0.09</v>
          </cell>
          <cell r="G1213">
            <v>-0.2</v>
          </cell>
          <cell r="H1213">
            <v>0.02</v>
          </cell>
          <cell r="I1213">
            <v>0.16</v>
          </cell>
          <cell r="J1213">
            <v>0.21</v>
          </cell>
          <cell r="K1213">
            <v>-0.88</v>
          </cell>
          <cell r="L1213">
            <v>2.02</v>
          </cell>
          <cell r="M1213">
            <v>5.41</v>
          </cell>
          <cell r="N1213">
            <v>-0.36</v>
          </cell>
          <cell r="O1213">
            <v>0.21</v>
          </cell>
          <cell r="P1213">
            <v>0.01</v>
          </cell>
          <cell r="Q1213">
            <v>0.01</v>
          </cell>
          <cell r="R1213">
            <v>-25.72</v>
          </cell>
          <cell r="S1213">
            <v>1.54</v>
          </cell>
          <cell r="T1213">
            <v>0.12</v>
          </cell>
          <cell r="U1213">
            <v>-0.17</v>
          </cell>
          <cell r="V1213">
            <v>0.09</v>
          </cell>
          <cell r="W1213">
            <v>0.28999999999999998</v>
          </cell>
          <cell r="X1213">
            <v>-1.53</v>
          </cell>
          <cell r="Y1213">
            <v>-2.37</v>
          </cell>
          <cell r="Z1213">
            <v>-26.79</v>
          </cell>
          <cell r="AA1213">
            <v>-1.47</v>
          </cell>
          <cell r="AB1213">
            <v>3.98</v>
          </cell>
          <cell r="AC1213">
            <v>0.51</v>
          </cell>
          <cell r="AD1213">
            <v>0.08</v>
          </cell>
          <cell r="AE1213">
            <v>-15.41</v>
          </cell>
          <cell r="AF1213">
            <v>-3.53</v>
          </cell>
          <cell r="AG1213">
            <v>-0.45</v>
          </cell>
          <cell r="AH1213">
            <v>3.38</v>
          </cell>
          <cell r="AI1213">
            <v>0.88</v>
          </cell>
          <cell r="AJ1213">
            <v>0.71</v>
          </cell>
          <cell r="AK1213">
            <v>-0.64</v>
          </cell>
          <cell r="AL1213">
            <v>-8.09</v>
          </cell>
          <cell r="AM1213">
            <v>-11.66</v>
          </cell>
          <cell r="AN1213">
            <v>2.09</v>
          </cell>
          <cell r="AO1213">
            <v>-3.15</v>
          </cell>
          <cell r="AP1213">
            <v>1.1200000000000001</v>
          </cell>
          <cell r="AQ1213">
            <v>3.91</v>
          </cell>
          <cell r="AR1213">
            <v>-16.96</v>
          </cell>
          <cell r="AS1213">
            <v>-2.69</v>
          </cell>
          <cell r="AT1213">
            <v>-2.12</v>
          </cell>
          <cell r="AU1213">
            <v>7.0000000000000007E-2</v>
          </cell>
          <cell r="AV1213">
            <v>-1.08</v>
          </cell>
          <cell r="AW1213">
            <v>0.08</v>
          </cell>
          <cell r="AX1213">
            <v>0.06</v>
          </cell>
          <cell r="AY1213">
            <v>-4.8099999999999996</v>
          </cell>
          <cell r="AZ1213">
            <v>-4.4000000000000004</v>
          </cell>
          <cell r="BA1213">
            <v>0.08</v>
          </cell>
          <cell r="BB1213">
            <v>-4.21</v>
          </cell>
          <cell r="BC1213">
            <v>2.0299999999999998</v>
          </cell>
          <cell r="BD1213">
            <v>0.02</v>
          </cell>
          <cell r="BE1213">
            <v>-17.54</v>
          </cell>
          <cell r="BF1213">
            <v>-0.16</v>
          </cell>
          <cell r="BG1213">
            <v>-0.09</v>
          </cell>
          <cell r="BH1213">
            <v>0.12</v>
          </cell>
          <cell r="BI1213">
            <v>0.04</v>
          </cell>
          <cell r="BJ1213">
            <v>0.02</v>
          </cell>
          <cell r="BK1213">
            <v>-2.42</v>
          </cell>
          <cell r="BL1213">
            <v>-1.31</v>
          </cell>
          <cell r="BM1213">
            <v>-12.09</v>
          </cell>
          <cell r="BN1213">
            <v>0.11</v>
          </cell>
          <cell r="BO1213">
            <v>-1.71</v>
          </cell>
          <cell r="BP1213">
            <v>1.95</v>
          </cell>
          <cell r="BQ1213">
            <v>-1.99</v>
          </cell>
          <cell r="BR1213">
            <v>-12.75</v>
          </cell>
          <cell r="BS1213">
            <v>0.02</v>
          </cell>
          <cell r="BT1213">
            <v>7.0000000000000007E-2</v>
          </cell>
          <cell r="BU1213">
            <v>0.18</v>
          </cell>
          <cell r="BV1213">
            <v>-1.95</v>
          </cell>
          <cell r="BW1213">
            <v>0.02</v>
          </cell>
          <cell r="BX1213">
            <v>6.55</v>
          </cell>
          <cell r="BY1213">
            <v>-10.79</v>
          </cell>
          <cell r="BZ1213">
            <v>-6.34</v>
          </cell>
          <cell r="CA1213">
            <v>2.1800000000000002</v>
          </cell>
          <cell r="CB1213">
            <v>1.77</v>
          </cell>
          <cell r="CC1213">
            <v>-0.65</v>
          </cell>
          <cell r="CD1213">
            <v>-3.79</v>
          </cell>
          <cell r="CE1213">
            <v>-10.66</v>
          </cell>
          <cell r="CF1213">
            <v>-0.28000000000000003</v>
          </cell>
          <cell r="CG1213">
            <v>0</v>
          </cell>
          <cell r="CH1213">
            <v>-0.33</v>
          </cell>
          <cell r="CI1213">
            <v>-2.15</v>
          </cell>
          <cell r="CJ1213">
            <v>0.01</v>
          </cell>
          <cell r="CK1213">
            <v>0.09</v>
          </cell>
          <cell r="CL1213">
            <v>-7.15</v>
          </cell>
          <cell r="CM1213">
            <v>-7.16</v>
          </cell>
          <cell r="CN1213">
            <v>-1.63</v>
          </cell>
          <cell r="CO1213">
            <v>-0.15</v>
          </cell>
          <cell r="CP1213">
            <v>6.06</v>
          </cell>
          <cell r="CQ1213">
            <v>2.02</v>
          </cell>
          <cell r="CR1213">
            <v>-22.34</v>
          </cell>
          <cell r="CS1213">
            <v>-0.79</v>
          </cell>
          <cell r="CT1213">
            <v>0.13</v>
          </cell>
          <cell r="CU1213">
            <v>-0.94</v>
          </cell>
          <cell r="CV1213">
            <v>3.41</v>
          </cell>
          <cell r="CW1213">
            <v>0.24</v>
          </cell>
          <cell r="CX1213">
            <v>6.37</v>
          </cell>
          <cell r="CY1213">
            <v>-10.91</v>
          </cell>
          <cell r="CZ1213">
            <v>-12.14</v>
          </cell>
          <cell r="DA1213">
            <v>-1.29</v>
          </cell>
          <cell r="DB1213">
            <v>-0.76</v>
          </cell>
          <cell r="DC1213">
            <v>-3.13</v>
          </cell>
          <cell r="DD1213">
            <v>-2.5299999999999998</v>
          </cell>
          <cell r="DE1213">
            <v>-40.65</v>
          </cell>
          <cell r="DF1213">
            <v>0.25</v>
          </cell>
          <cell r="DG1213">
            <v>0.28000000000000003</v>
          </cell>
          <cell r="DH1213">
            <v>0.34</v>
          </cell>
          <cell r="DI1213">
            <v>1.28</v>
          </cell>
          <cell r="DJ1213">
            <v>7.0000000000000007E-2</v>
          </cell>
          <cell r="DK1213">
            <v>0.91</v>
          </cell>
          <cell r="DL1213">
            <v>-33.270000000000003</v>
          </cell>
          <cell r="DM1213">
            <v>-18.64</v>
          </cell>
          <cell r="DN1213">
            <v>7.4</v>
          </cell>
          <cell r="DO1213">
            <v>0.63</v>
          </cell>
          <cell r="DP1213">
            <v>0.36</v>
          </cell>
          <cell r="DQ1213">
            <v>-0.26</v>
          </cell>
          <cell r="DR1213">
            <v>0</v>
          </cell>
          <cell r="DS1213">
            <v>0</v>
          </cell>
          <cell r="DT1213">
            <v>0</v>
          </cell>
          <cell r="DU1213">
            <v>0</v>
          </cell>
          <cell r="DV1213">
            <v>0</v>
          </cell>
          <cell r="DW1213">
            <v>0</v>
          </cell>
          <cell r="DX1213">
            <v>0</v>
          </cell>
          <cell r="DY1213">
            <v>0</v>
          </cell>
          <cell r="DZ1213">
            <v>0</v>
          </cell>
          <cell r="EA1213">
            <v>0</v>
          </cell>
          <cell r="EB1213">
            <v>0</v>
          </cell>
          <cell r="EC1213">
            <v>0</v>
          </cell>
          <cell r="ED1213">
            <v>0</v>
          </cell>
        </row>
        <row r="1214">
          <cell r="F1214">
            <v>0.87</v>
          </cell>
          <cell r="G1214">
            <v>1.3</v>
          </cell>
          <cell r="H1214">
            <v>-3.51</v>
          </cell>
          <cell r="I1214">
            <v>0.72</v>
          </cell>
          <cell r="J1214">
            <v>0.47</v>
          </cell>
          <cell r="K1214">
            <v>-7.5</v>
          </cell>
          <cell r="L1214">
            <v>-1.88</v>
          </cell>
          <cell r="M1214">
            <v>2.19</v>
          </cell>
          <cell r="N1214">
            <v>4.9800000000000004</v>
          </cell>
          <cell r="O1214">
            <v>1.89</v>
          </cell>
          <cell r="P1214">
            <v>0.02</v>
          </cell>
          <cell r="Q1214">
            <v>-1.7</v>
          </cell>
          <cell r="R1214">
            <v>-15.01</v>
          </cell>
          <cell r="S1214">
            <v>0.04</v>
          </cell>
          <cell r="T1214">
            <v>24.85</v>
          </cell>
          <cell r="U1214">
            <v>1.47</v>
          </cell>
          <cell r="V1214">
            <v>-0.4</v>
          </cell>
          <cell r="W1214">
            <v>-0.75</v>
          </cell>
          <cell r="X1214">
            <v>-1.55</v>
          </cell>
          <cell r="Y1214">
            <v>-12.35</v>
          </cell>
          <cell r="Z1214">
            <v>-22.76</v>
          </cell>
          <cell r="AA1214">
            <v>-1.23</v>
          </cell>
          <cell r="AB1214">
            <v>-3.76</v>
          </cell>
          <cell r="AC1214">
            <v>0.94</v>
          </cell>
          <cell r="AD1214">
            <v>0.49</v>
          </cell>
          <cell r="AE1214">
            <v>46.35</v>
          </cell>
          <cell r="AF1214">
            <v>-7.08</v>
          </cell>
          <cell r="AG1214">
            <v>44.79</v>
          </cell>
          <cell r="AH1214">
            <v>0.81</v>
          </cell>
          <cell r="AI1214">
            <v>0.56000000000000005</v>
          </cell>
          <cell r="AJ1214">
            <v>0.26</v>
          </cell>
          <cell r="AK1214">
            <v>1.1599999999999999</v>
          </cell>
          <cell r="AL1214">
            <v>-0.73</v>
          </cell>
          <cell r="AM1214">
            <v>-8.31</v>
          </cell>
          <cell r="AN1214">
            <v>6.43</v>
          </cell>
          <cell r="AO1214">
            <v>2.5099999999999998</v>
          </cell>
          <cell r="AP1214">
            <v>0.26</v>
          </cell>
          <cell r="AQ1214">
            <v>5.7</v>
          </cell>
          <cell r="AR1214">
            <v>-7.73</v>
          </cell>
          <cell r="AS1214">
            <v>-0.13</v>
          </cell>
          <cell r="AT1214">
            <v>0.09</v>
          </cell>
          <cell r="AU1214">
            <v>-0.33</v>
          </cell>
          <cell r="AV1214">
            <v>2.83</v>
          </cell>
          <cell r="AW1214">
            <v>0.01</v>
          </cell>
          <cell r="AX1214">
            <v>-4.57</v>
          </cell>
          <cell r="AY1214">
            <v>0.87</v>
          </cell>
          <cell r="AZ1214">
            <v>-9.09</v>
          </cell>
          <cell r="BA1214">
            <v>3.85</v>
          </cell>
          <cell r="BB1214">
            <v>-1.7</v>
          </cell>
          <cell r="BC1214">
            <v>0.32</v>
          </cell>
          <cell r="BD1214">
            <v>0.12</v>
          </cell>
          <cell r="BE1214">
            <v>-69.8</v>
          </cell>
          <cell r="BF1214">
            <v>1.05</v>
          </cell>
          <cell r="BG1214">
            <v>-0.71</v>
          </cell>
          <cell r="BH1214">
            <v>0.44</v>
          </cell>
          <cell r="BI1214">
            <v>2.12</v>
          </cell>
          <cell r="BJ1214">
            <v>0</v>
          </cell>
          <cell r="BK1214">
            <v>1.43</v>
          </cell>
          <cell r="BL1214">
            <v>-5.15</v>
          </cell>
          <cell r="BM1214">
            <v>-71.709999999999994</v>
          </cell>
          <cell r="BN1214">
            <v>0.54</v>
          </cell>
          <cell r="BO1214">
            <v>2.35</v>
          </cell>
          <cell r="BP1214">
            <v>0.25</v>
          </cell>
          <cell r="BQ1214">
            <v>-0.41</v>
          </cell>
          <cell r="BR1214">
            <v>-16.48</v>
          </cell>
          <cell r="BS1214">
            <v>-0.1</v>
          </cell>
          <cell r="BT1214">
            <v>-6.75</v>
          </cell>
          <cell r="BU1214">
            <v>0.28000000000000003</v>
          </cell>
          <cell r="BV1214">
            <v>-0.36</v>
          </cell>
          <cell r="BW1214">
            <v>0.16</v>
          </cell>
          <cell r="BX1214">
            <v>-0.15</v>
          </cell>
          <cell r="BY1214">
            <v>-7.95</v>
          </cell>
          <cell r="BZ1214">
            <v>4.97</v>
          </cell>
          <cell r="CA1214">
            <v>-3.05</v>
          </cell>
          <cell r="CB1214">
            <v>-1.63</v>
          </cell>
          <cell r="CC1214">
            <v>0.11</v>
          </cell>
          <cell r="CD1214">
            <v>-2.0099999999999998</v>
          </cell>
          <cell r="CE1214">
            <v>-20.52</v>
          </cell>
          <cell r="CF1214">
            <v>-0.11</v>
          </cell>
          <cell r="CG1214">
            <v>0.18</v>
          </cell>
          <cell r="CH1214">
            <v>-0.22</v>
          </cell>
          <cell r="CI1214">
            <v>-0.26</v>
          </cell>
          <cell r="CJ1214">
            <v>0.02</v>
          </cell>
          <cell r="CK1214">
            <v>-2.79</v>
          </cell>
          <cell r="CL1214">
            <v>-12.92</v>
          </cell>
          <cell r="CM1214">
            <v>-16.059999999999999</v>
          </cell>
          <cell r="CN1214">
            <v>0.09</v>
          </cell>
          <cell r="CO1214">
            <v>13.4</v>
          </cell>
          <cell r="CP1214">
            <v>0.1</v>
          </cell>
          <cell r="CQ1214">
            <v>-1.96</v>
          </cell>
          <cell r="CR1214">
            <v>-5.5</v>
          </cell>
          <cell r="CS1214">
            <v>-3.26</v>
          </cell>
          <cell r="CT1214">
            <v>-0.23</v>
          </cell>
          <cell r="CU1214">
            <v>-11.7</v>
          </cell>
          <cell r="CV1214">
            <v>10.220000000000001</v>
          </cell>
          <cell r="CW1214">
            <v>-0.02</v>
          </cell>
          <cell r="CX1214">
            <v>3.59</v>
          </cell>
          <cell r="CY1214">
            <v>3.08</v>
          </cell>
          <cell r="CZ1214">
            <v>-12.01</v>
          </cell>
          <cell r="DA1214">
            <v>0.87</v>
          </cell>
          <cell r="DB1214">
            <v>0.69</v>
          </cell>
          <cell r="DC1214">
            <v>-0.05</v>
          </cell>
          <cell r="DD1214">
            <v>3.33</v>
          </cell>
          <cell r="DE1214">
            <v>16.77</v>
          </cell>
          <cell r="DF1214">
            <v>2.0299999999999998</v>
          </cell>
          <cell r="DG1214">
            <v>-0.03</v>
          </cell>
          <cell r="DH1214">
            <v>45.25</v>
          </cell>
          <cell r="DI1214">
            <v>0.61</v>
          </cell>
          <cell r="DJ1214">
            <v>1.1299999999999999</v>
          </cell>
          <cell r="DK1214">
            <v>3.94</v>
          </cell>
          <cell r="DL1214">
            <v>-14.09</v>
          </cell>
          <cell r="DM1214">
            <v>-25.26</v>
          </cell>
          <cell r="DN1214">
            <v>1.74</v>
          </cell>
          <cell r="DO1214">
            <v>0.99</v>
          </cell>
          <cell r="DP1214">
            <v>0.45</v>
          </cell>
          <cell r="DQ1214">
            <v>0.03</v>
          </cell>
          <cell r="DR1214">
            <v>0</v>
          </cell>
          <cell r="DS1214">
            <v>0</v>
          </cell>
          <cell r="DT1214">
            <v>0</v>
          </cell>
          <cell r="DU1214">
            <v>0</v>
          </cell>
          <cell r="DV1214">
            <v>0</v>
          </cell>
          <cell r="DW1214">
            <v>0</v>
          </cell>
          <cell r="DX1214">
            <v>0</v>
          </cell>
          <cell r="DY1214">
            <v>0</v>
          </cell>
          <cell r="DZ1214">
            <v>0</v>
          </cell>
          <cell r="EA1214">
            <v>0</v>
          </cell>
          <cell r="EB1214">
            <v>0</v>
          </cell>
          <cell r="EC1214">
            <v>0</v>
          </cell>
          <cell r="ED1214">
            <v>0</v>
          </cell>
        </row>
        <row r="1215">
          <cell r="F1215">
            <v>0.11</v>
          </cell>
          <cell r="G1215">
            <v>0.38</v>
          </cell>
          <cell r="H1215">
            <v>-2.33</v>
          </cell>
          <cell r="I1215">
            <v>5.41</v>
          </cell>
          <cell r="J1215">
            <v>0.56999999999999995</v>
          </cell>
          <cell r="K1215">
            <v>2.1800000000000002</v>
          </cell>
          <cell r="L1215">
            <v>4.08</v>
          </cell>
          <cell r="M1215">
            <v>-11.35</v>
          </cell>
          <cell r="N1215">
            <v>-5.97</v>
          </cell>
          <cell r="O1215">
            <v>0.66</v>
          </cell>
          <cell r="P1215">
            <v>0</v>
          </cell>
          <cell r="Q1215">
            <v>-1.34</v>
          </cell>
          <cell r="R1215">
            <v>-52.93</v>
          </cell>
          <cell r="S1215">
            <v>0.14000000000000001</v>
          </cell>
          <cell r="T1215">
            <v>-22.13</v>
          </cell>
          <cell r="U1215">
            <v>2.74</v>
          </cell>
          <cell r="V1215">
            <v>-8.2100000000000009</v>
          </cell>
          <cell r="W1215">
            <v>0.27</v>
          </cell>
          <cell r="X1215">
            <v>-1.39</v>
          </cell>
          <cell r="Y1215">
            <v>-14.31</v>
          </cell>
          <cell r="Z1215">
            <v>-11.97</v>
          </cell>
          <cell r="AA1215">
            <v>-1.92</v>
          </cell>
          <cell r="AB1215">
            <v>2.96</v>
          </cell>
          <cell r="AC1215">
            <v>-1.51</v>
          </cell>
          <cell r="AD1215">
            <v>2.4</v>
          </cell>
          <cell r="AE1215">
            <v>-82.27</v>
          </cell>
          <cell r="AF1215">
            <v>3.87</v>
          </cell>
          <cell r="AG1215">
            <v>-46.82</v>
          </cell>
          <cell r="AH1215">
            <v>0.25</v>
          </cell>
          <cell r="AI1215">
            <v>0.16</v>
          </cell>
          <cell r="AJ1215">
            <v>0</v>
          </cell>
          <cell r="AK1215">
            <v>-4.08</v>
          </cell>
          <cell r="AL1215">
            <v>-20.79</v>
          </cell>
          <cell r="AM1215">
            <v>-4.78</v>
          </cell>
          <cell r="AN1215">
            <v>0.42</v>
          </cell>
          <cell r="AO1215">
            <v>-7.22</v>
          </cell>
          <cell r="AP1215">
            <v>0.54</v>
          </cell>
          <cell r="AQ1215">
            <v>-3.84</v>
          </cell>
          <cell r="AR1215">
            <v>-20.66</v>
          </cell>
          <cell r="AS1215">
            <v>-7.27</v>
          </cell>
          <cell r="AT1215">
            <v>-6.41</v>
          </cell>
          <cell r="AU1215">
            <v>5.68</v>
          </cell>
          <cell r="AV1215">
            <v>-0.7</v>
          </cell>
          <cell r="AW1215">
            <v>-1.86</v>
          </cell>
          <cell r="AX1215">
            <v>4</v>
          </cell>
          <cell r="AY1215">
            <v>-6.95</v>
          </cell>
          <cell r="AZ1215">
            <v>-8.9600000000000009</v>
          </cell>
          <cell r="BA1215">
            <v>3.96</v>
          </cell>
          <cell r="BB1215">
            <v>-1.5</v>
          </cell>
          <cell r="BC1215">
            <v>-1.77</v>
          </cell>
          <cell r="BD1215">
            <v>1.1399999999999999</v>
          </cell>
          <cell r="BE1215">
            <v>30.85</v>
          </cell>
          <cell r="BF1215">
            <v>0.34</v>
          </cell>
          <cell r="BG1215">
            <v>-0.13</v>
          </cell>
          <cell r="BH1215">
            <v>-2.96</v>
          </cell>
          <cell r="BI1215">
            <v>0.45</v>
          </cell>
          <cell r="BJ1215">
            <v>-1.8</v>
          </cell>
          <cell r="BK1215">
            <v>-1.89</v>
          </cell>
          <cell r="BL1215">
            <v>-5.89</v>
          </cell>
          <cell r="BM1215">
            <v>44.72</v>
          </cell>
          <cell r="BN1215">
            <v>-0.44</v>
          </cell>
          <cell r="BO1215">
            <v>7.11</v>
          </cell>
          <cell r="BP1215">
            <v>-1.8</v>
          </cell>
          <cell r="BQ1215">
            <v>-6.86</v>
          </cell>
          <cell r="BR1215">
            <v>-20.32</v>
          </cell>
          <cell r="BS1215">
            <v>-1.83</v>
          </cell>
          <cell r="BT1215">
            <v>4.87</v>
          </cell>
          <cell r="BU1215">
            <v>-3.55</v>
          </cell>
          <cell r="BV1215">
            <v>2.52</v>
          </cell>
          <cell r="BW1215">
            <v>0.15</v>
          </cell>
          <cell r="BX1215">
            <v>1.32</v>
          </cell>
          <cell r="BY1215">
            <v>-1.73</v>
          </cell>
          <cell r="BZ1215">
            <v>-16.940000000000001</v>
          </cell>
          <cell r="CA1215">
            <v>-4.08</v>
          </cell>
          <cell r="CB1215">
            <v>-1.1599999999999999</v>
          </cell>
          <cell r="CC1215">
            <v>-2.6</v>
          </cell>
          <cell r="CD1215">
            <v>2.71</v>
          </cell>
          <cell r="CE1215">
            <v>-36.08</v>
          </cell>
          <cell r="CF1215">
            <v>-10.25</v>
          </cell>
          <cell r="CG1215">
            <v>-3.15</v>
          </cell>
          <cell r="CH1215">
            <v>-2.69</v>
          </cell>
          <cell r="CI1215">
            <v>1.33</v>
          </cell>
          <cell r="CJ1215">
            <v>0.38</v>
          </cell>
          <cell r="CK1215">
            <v>-4.8600000000000003</v>
          </cell>
          <cell r="CL1215">
            <v>-2.91</v>
          </cell>
          <cell r="CM1215">
            <v>-26.75</v>
          </cell>
          <cell r="CN1215">
            <v>1.69</v>
          </cell>
          <cell r="CO1215">
            <v>7.47</v>
          </cell>
          <cell r="CP1215">
            <v>5.8</v>
          </cell>
          <cell r="CQ1215">
            <v>-2.14</v>
          </cell>
          <cell r="CR1215">
            <v>-36.33</v>
          </cell>
          <cell r="CS1215">
            <v>-3.36</v>
          </cell>
          <cell r="CT1215">
            <v>0.45</v>
          </cell>
          <cell r="CU1215">
            <v>-2.73</v>
          </cell>
          <cell r="CV1215">
            <v>-0.14000000000000001</v>
          </cell>
          <cell r="CW1215">
            <v>-3.07</v>
          </cell>
          <cell r="CX1215">
            <v>7.26</v>
          </cell>
          <cell r="CY1215">
            <v>-17.059999999999999</v>
          </cell>
          <cell r="CZ1215">
            <v>-15.29</v>
          </cell>
          <cell r="DA1215">
            <v>-0.93</v>
          </cell>
          <cell r="DB1215">
            <v>0.51</v>
          </cell>
          <cell r="DC1215">
            <v>-2.31</v>
          </cell>
          <cell r="DD1215">
            <v>0.35</v>
          </cell>
          <cell r="DE1215">
            <v>-13.95</v>
          </cell>
          <cell r="DF1215">
            <v>0.73</v>
          </cell>
          <cell r="DG1215">
            <v>0.59</v>
          </cell>
          <cell r="DH1215">
            <v>-10.42</v>
          </cell>
          <cell r="DI1215">
            <v>0.55000000000000004</v>
          </cell>
          <cell r="DJ1215">
            <v>1.1399999999999999</v>
          </cell>
          <cell r="DK1215">
            <v>-0.88</v>
          </cell>
          <cell r="DL1215">
            <v>-9.25</v>
          </cell>
          <cell r="DM1215">
            <v>-0.7</v>
          </cell>
          <cell r="DN1215">
            <v>1.04</v>
          </cell>
          <cell r="DO1215">
            <v>2.41</v>
          </cell>
          <cell r="DP1215">
            <v>0.36</v>
          </cell>
          <cell r="DQ1215">
            <v>0.48</v>
          </cell>
          <cell r="DR1215">
            <v>0</v>
          </cell>
          <cell r="DS1215">
            <v>0</v>
          </cell>
          <cell r="DT1215">
            <v>0</v>
          </cell>
          <cell r="DU1215">
            <v>0</v>
          </cell>
          <cell r="DV1215">
            <v>0</v>
          </cell>
          <cell r="DW1215">
            <v>0</v>
          </cell>
          <cell r="DX1215">
            <v>0</v>
          </cell>
          <cell r="DY1215">
            <v>0</v>
          </cell>
          <cell r="DZ1215">
            <v>0</v>
          </cell>
          <cell r="EA1215">
            <v>0</v>
          </cell>
          <cell r="EB1215">
            <v>0</v>
          </cell>
          <cell r="EC1215">
            <v>0</v>
          </cell>
          <cell r="ED1215">
            <v>0</v>
          </cell>
        </row>
        <row r="1216"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K1216">
            <v>0</v>
          </cell>
          <cell r="AL1216">
            <v>0</v>
          </cell>
          <cell r="AM1216">
            <v>0</v>
          </cell>
          <cell r="AN1216">
            <v>0</v>
          </cell>
          <cell r="AO1216">
            <v>0</v>
          </cell>
          <cell r="AP1216">
            <v>0</v>
          </cell>
          <cell r="AQ1216">
            <v>0</v>
          </cell>
          <cell r="AR1216">
            <v>0</v>
          </cell>
          <cell r="AS1216">
            <v>0</v>
          </cell>
          <cell r="AT1216">
            <v>0</v>
          </cell>
          <cell r="AU1216">
            <v>0</v>
          </cell>
          <cell r="AV1216">
            <v>0</v>
          </cell>
          <cell r="AW1216">
            <v>0</v>
          </cell>
          <cell r="AX1216">
            <v>0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0</v>
          </cell>
          <cell r="BD1216">
            <v>0</v>
          </cell>
          <cell r="BE1216">
            <v>0</v>
          </cell>
          <cell r="BF1216">
            <v>0</v>
          </cell>
          <cell r="BG1216">
            <v>0</v>
          </cell>
          <cell r="BH1216">
            <v>0</v>
          </cell>
          <cell r="BI1216">
            <v>0</v>
          </cell>
          <cell r="BJ1216">
            <v>0</v>
          </cell>
          <cell r="BK1216">
            <v>0</v>
          </cell>
          <cell r="BL1216">
            <v>0</v>
          </cell>
          <cell r="BM1216">
            <v>0</v>
          </cell>
          <cell r="BN1216">
            <v>0</v>
          </cell>
          <cell r="BO1216">
            <v>0</v>
          </cell>
          <cell r="BP1216">
            <v>0</v>
          </cell>
          <cell r="BQ1216">
            <v>0</v>
          </cell>
          <cell r="BR1216">
            <v>0</v>
          </cell>
          <cell r="BS1216">
            <v>0</v>
          </cell>
          <cell r="BT1216">
            <v>0</v>
          </cell>
          <cell r="BU1216">
            <v>0</v>
          </cell>
          <cell r="BV1216">
            <v>0</v>
          </cell>
          <cell r="BW1216">
            <v>0</v>
          </cell>
          <cell r="BX1216">
            <v>0</v>
          </cell>
          <cell r="BY1216">
            <v>0</v>
          </cell>
          <cell r="BZ1216">
            <v>0</v>
          </cell>
          <cell r="CA1216">
            <v>0</v>
          </cell>
          <cell r="CB1216">
            <v>0</v>
          </cell>
          <cell r="CC1216">
            <v>0</v>
          </cell>
          <cell r="CD1216">
            <v>0</v>
          </cell>
          <cell r="CE1216">
            <v>0</v>
          </cell>
          <cell r="CF1216">
            <v>0</v>
          </cell>
          <cell r="CG1216">
            <v>0</v>
          </cell>
          <cell r="CH1216">
            <v>0</v>
          </cell>
          <cell r="CI1216">
            <v>0</v>
          </cell>
          <cell r="CJ1216">
            <v>0</v>
          </cell>
          <cell r="CK1216">
            <v>0</v>
          </cell>
          <cell r="CL1216">
            <v>0</v>
          </cell>
          <cell r="CM1216">
            <v>0</v>
          </cell>
          <cell r="CN1216">
            <v>0</v>
          </cell>
          <cell r="CO1216">
            <v>0</v>
          </cell>
          <cell r="CP1216">
            <v>0</v>
          </cell>
          <cell r="CQ1216">
            <v>0</v>
          </cell>
          <cell r="CR1216">
            <v>-46.34</v>
          </cell>
          <cell r="CS1216">
            <v>-4.37</v>
          </cell>
          <cell r="CT1216">
            <v>-0.65</v>
          </cell>
          <cell r="CU1216">
            <v>-1.72</v>
          </cell>
          <cell r="CV1216">
            <v>-3.08</v>
          </cell>
          <cell r="CW1216">
            <v>2.63</v>
          </cell>
          <cell r="CX1216">
            <v>-0.57999999999999996</v>
          </cell>
          <cell r="CY1216">
            <v>-26.48</v>
          </cell>
          <cell r="CZ1216">
            <v>-17.489999999999998</v>
          </cell>
          <cell r="DA1216">
            <v>10.45</v>
          </cell>
          <cell r="DB1216">
            <v>-0.54</v>
          </cell>
          <cell r="DC1216">
            <v>-2.92</v>
          </cell>
          <cell r="DD1216">
            <v>-1.58</v>
          </cell>
          <cell r="DE1216">
            <v>-114.2</v>
          </cell>
          <cell r="DF1216">
            <v>-2.44</v>
          </cell>
          <cell r="DG1216">
            <v>0.36</v>
          </cell>
          <cell r="DH1216">
            <v>-46.08</v>
          </cell>
          <cell r="DI1216">
            <v>-1.34</v>
          </cell>
          <cell r="DJ1216">
            <v>8.31</v>
          </cell>
          <cell r="DK1216">
            <v>0.91</v>
          </cell>
          <cell r="DL1216">
            <v>-28.26</v>
          </cell>
          <cell r="DM1216">
            <v>-19.600000000000001</v>
          </cell>
          <cell r="DN1216">
            <v>8.6</v>
          </cell>
          <cell r="DO1216">
            <v>-3.65</v>
          </cell>
          <cell r="DP1216">
            <v>-40.92</v>
          </cell>
          <cell r="DQ1216">
            <v>9.9</v>
          </cell>
          <cell r="DR1216">
            <v>0</v>
          </cell>
          <cell r="DS1216">
            <v>0</v>
          </cell>
          <cell r="DT1216">
            <v>0</v>
          </cell>
          <cell r="DU1216">
            <v>0</v>
          </cell>
          <cell r="DV1216">
            <v>0</v>
          </cell>
          <cell r="DW1216">
            <v>0</v>
          </cell>
          <cell r="DX1216">
            <v>0</v>
          </cell>
          <cell r="DY1216">
            <v>0</v>
          </cell>
          <cell r="DZ1216">
            <v>0</v>
          </cell>
          <cell r="EA1216">
            <v>0</v>
          </cell>
          <cell r="EB1216">
            <v>0</v>
          </cell>
          <cell r="EC1216">
            <v>0</v>
          </cell>
          <cell r="ED1216">
            <v>0</v>
          </cell>
        </row>
        <row r="1217"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K1217">
            <v>0</v>
          </cell>
          <cell r="AL1217">
            <v>0</v>
          </cell>
          <cell r="AM1217">
            <v>0</v>
          </cell>
          <cell r="AN1217">
            <v>0</v>
          </cell>
          <cell r="AO1217">
            <v>0</v>
          </cell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T1217">
            <v>0</v>
          </cell>
          <cell r="AU1217">
            <v>0</v>
          </cell>
          <cell r="AV1217">
            <v>0</v>
          </cell>
          <cell r="AW1217">
            <v>0</v>
          </cell>
          <cell r="AX1217">
            <v>0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0</v>
          </cell>
          <cell r="BD1217">
            <v>0</v>
          </cell>
          <cell r="BE1217">
            <v>0</v>
          </cell>
          <cell r="BF1217">
            <v>0</v>
          </cell>
          <cell r="BG1217">
            <v>0</v>
          </cell>
          <cell r="BH1217">
            <v>0</v>
          </cell>
          <cell r="BI1217">
            <v>0</v>
          </cell>
          <cell r="BJ1217">
            <v>0</v>
          </cell>
          <cell r="BK1217">
            <v>0</v>
          </cell>
          <cell r="BL1217">
            <v>0</v>
          </cell>
          <cell r="BM1217">
            <v>0</v>
          </cell>
          <cell r="BN1217">
            <v>0</v>
          </cell>
          <cell r="BO1217">
            <v>0</v>
          </cell>
          <cell r="BP1217">
            <v>0</v>
          </cell>
          <cell r="BQ1217">
            <v>0</v>
          </cell>
          <cell r="BR1217">
            <v>0</v>
          </cell>
          <cell r="BS1217">
            <v>0</v>
          </cell>
          <cell r="BT1217">
            <v>0</v>
          </cell>
          <cell r="BU1217">
            <v>0</v>
          </cell>
          <cell r="BV1217">
            <v>0</v>
          </cell>
          <cell r="BW1217">
            <v>0</v>
          </cell>
          <cell r="BX1217">
            <v>0</v>
          </cell>
          <cell r="BY1217">
            <v>0</v>
          </cell>
          <cell r="BZ1217">
            <v>0</v>
          </cell>
          <cell r="CA1217">
            <v>0</v>
          </cell>
          <cell r="CB1217">
            <v>0</v>
          </cell>
          <cell r="CC1217">
            <v>0</v>
          </cell>
          <cell r="CD1217">
            <v>0</v>
          </cell>
          <cell r="CE1217">
            <v>0</v>
          </cell>
          <cell r="CF1217">
            <v>0</v>
          </cell>
          <cell r="CG1217">
            <v>0</v>
          </cell>
          <cell r="CH1217">
            <v>0</v>
          </cell>
          <cell r="CI1217">
            <v>0</v>
          </cell>
          <cell r="CJ1217">
            <v>0</v>
          </cell>
          <cell r="CK1217">
            <v>0</v>
          </cell>
          <cell r="CL1217">
            <v>0</v>
          </cell>
          <cell r="CM1217">
            <v>0</v>
          </cell>
          <cell r="CN1217">
            <v>0</v>
          </cell>
          <cell r="CO1217">
            <v>0</v>
          </cell>
          <cell r="CP1217">
            <v>0</v>
          </cell>
          <cell r="CQ1217">
            <v>0</v>
          </cell>
          <cell r="CR1217">
            <v>-46.65</v>
          </cell>
          <cell r="CS1217">
            <v>-4.95</v>
          </cell>
          <cell r="CT1217">
            <v>-6.43</v>
          </cell>
          <cell r="CU1217">
            <v>-6.79</v>
          </cell>
          <cell r="CV1217">
            <v>-0.73</v>
          </cell>
          <cell r="CW1217">
            <v>-1.76</v>
          </cell>
          <cell r="CX1217">
            <v>-0.87</v>
          </cell>
          <cell r="CY1217">
            <v>-12.02</v>
          </cell>
          <cell r="CZ1217">
            <v>-15.36</v>
          </cell>
          <cell r="DA1217">
            <v>4.3099999999999996</v>
          </cell>
          <cell r="DB1217">
            <v>-4.33</v>
          </cell>
          <cell r="DC1217">
            <v>3.61</v>
          </cell>
          <cell r="DD1217">
            <v>-1.33</v>
          </cell>
          <cell r="DE1217">
            <v>-6.57</v>
          </cell>
          <cell r="DF1217">
            <v>-4.54</v>
          </cell>
          <cell r="DG1217">
            <v>-0.18</v>
          </cell>
          <cell r="DH1217">
            <v>-6.52</v>
          </cell>
          <cell r="DI1217">
            <v>-2.14</v>
          </cell>
          <cell r="DJ1217">
            <v>-20.86</v>
          </cell>
          <cell r="DK1217">
            <v>1.26</v>
          </cell>
          <cell r="DL1217">
            <v>-9.89</v>
          </cell>
          <cell r="DM1217">
            <v>0.63</v>
          </cell>
          <cell r="DN1217">
            <v>-1.61</v>
          </cell>
          <cell r="DO1217">
            <v>-4.21</v>
          </cell>
          <cell r="DP1217">
            <v>41.29</v>
          </cell>
          <cell r="DQ1217">
            <v>0.2</v>
          </cell>
          <cell r="DR1217">
            <v>0</v>
          </cell>
          <cell r="DS1217">
            <v>0</v>
          </cell>
          <cell r="DT1217">
            <v>0</v>
          </cell>
          <cell r="DU1217">
            <v>0</v>
          </cell>
          <cell r="DV1217">
            <v>0</v>
          </cell>
          <cell r="DW1217">
            <v>0</v>
          </cell>
          <cell r="DX1217">
            <v>0</v>
          </cell>
          <cell r="DY1217">
            <v>0</v>
          </cell>
          <cell r="DZ1217">
            <v>0</v>
          </cell>
          <cell r="EA1217">
            <v>0</v>
          </cell>
          <cell r="EB1217">
            <v>0</v>
          </cell>
          <cell r="EC1217">
            <v>0</v>
          </cell>
          <cell r="ED1217">
            <v>0</v>
          </cell>
        </row>
        <row r="1218"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K1218">
            <v>0</v>
          </cell>
          <cell r="AL1218">
            <v>0</v>
          </cell>
          <cell r="AM1218">
            <v>0</v>
          </cell>
          <cell r="AN1218">
            <v>0</v>
          </cell>
          <cell r="AO1218">
            <v>0</v>
          </cell>
          <cell r="AP1218">
            <v>0</v>
          </cell>
          <cell r="AQ1218">
            <v>0</v>
          </cell>
          <cell r="AR1218">
            <v>0</v>
          </cell>
          <cell r="AS1218">
            <v>0</v>
          </cell>
          <cell r="AT1218">
            <v>0</v>
          </cell>
          <cell r="AU1218">
            <v>0</v>
          </cell>
          <cell r="AV1218">
            <v>0</v>
          </cell>
          <cell r="AW1218">
            <v>0</v>
          </cell>
          <cell r="AX1218">
            <v>0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0</v>
          </cell>
          <cell r="BD1218">
            <v>0</v>
          </cell>
          <cell r="BE1218">
            <v>0</v>
          </cell>
          <cell r="BF1218">
            <v>0</v>
          </cell>
          <cell r="BG1218">
            <v>0</v>
          </cell>
          <cell r="BH1218">
            <v>0</v>
          </cell>
          <cell r="BI1218">
            <v>0</v>
          </cell>
          <cell r="BJ1218">
            <v>0</v>
          </cell>
          <cell r="BK1218">
            <v>0</v>
          </cell>
          <cell r="BL1218">
            <v>0</v>
          </cell>
          <cell r="BM1218">
            <v>0</v>
          </cell>
          <cell r="BN1218">
            <v>0</v>
          </cell>
          <cell r="BO1218">
            <v>0</v>
          </cell>
          <cell r="BP1218">
            <v>0</v>
          </cell>
          <cell r="BQ1218">
            <v>0</v>
          </cell>
          <cell r="BR1218">
            <v>0</v>
          </cell>
          <cell r="BS1218">
            <v>0</v>
          </cell>
          <cell r="BT1218">
            <v>0</v>
          </cell>
          <cell r="BU1218">
            <v>0</v>
          </cell>
          <cell r="BV1218">
            <v>0</v>
          </cell>
          <cell r="BW1218">
            <v>0</v>
          </cell>
          <cell r="BX1218">
            <v>0</v>
          </cell>
          <cell r="BY1218">
            <v>0</v>
          </cell>
          <cell r="BZ1218">
            <v>0</v>
          </cell>
          <cell r="CA1218">
            <v>0</v>
          </cell>
          <cell r="CB1218">
            <v>0</v>
          </cell>
          <cell r="CC1218">
            <v>0</v>
          </cell>
          <cell r="CD1218">
            <v>0</v>
          </cell>
          <cell r="CE1218">
            <v>0</v>
          </cell>
          <cell r="CF1218">
            <v>0</v>
          </cell>
          <cell r="CG1218">
            <v>0</v>
          </cell>
          <cell r="CH1218">
            <v>0</v>
          </cell>
          <cell r="CI1218">
            <v>0</v>
          </cell>
          <cell r="CJ1218">
            <v>0</v>
          </cell>
          <cell r="CK1218">
            <v>0</v>
          </cell>
          <cell r="CL1218">
            <v>0</v>
          </cell>
          <cell r="CM1218">
            <v>0</v>
          </cell>
          <cell r="CN1218">
            <v>0</v>
          </cell>
          <cell r="CO1218">
            <v>0</v>
          </cell>
          <cell r="CP1218">
            <v>0</v>
          </cell>
          <cell r="CQ1218">
            <v>0</v>
          </cell>
          <cell r="CR1218">
            <v>6.97</v>
          </cell>
          <cell r="CS1218">
            <v>-24.44</v>
          </cell>
          <cell r="CT1218">
            <v>5.48</v>
          </cell>
          <cell r="CU1218">
            <v>4.51</v>
          </cell>
          <cell r="CV1218">
            <v>1.97</v>
          </cell>
          <cell r="CW1218">
            <v>0.38</v>
          </cell>
          <cell r="CX1218">
            <v>-1.75</v>
          </cell>
          <cell r="CY1218">
            <v>-33.869999999999997</v>
          </cell>
          <cell r="CZ1218">
            <v>-22.97</v>
          </cell>
          <cell r="DA1218">
            <v>1.6</v>
          </cell>
          <cell r="DB1218">
            <v>22.21</v>
          </cell>
          <cell r="DC1218">
            <v>5.81</v>
          </cell>
          <cell r="DD1218">
            <v>48.05</v>
          </cell>
          <cell r="DE1218">
            <v>-91.81</v>
          </cell>
          <cell r="DF1218">
            <v>10.51</v>
          </cell>
          <cell r="DG1218">
            <v>-1.62</v>
          </cell>
          <cell r="DH1218">
            <v>-4.93</v>
          </cell>
          <cell r="DI1218">
            <v>-4.32</v>
          </cell>
          <cell r="DJ1218">
            <v>2.97</v>
          </cell>
          <cell r="DK1218">
            <v>-5.54</v>
          </cell>
          <cell r="DL1218">
            <v>-50.5</v>
          </cell>
          <cell r="DM1218">
            <v>-19.07</v>
          </cell>
          <cell r="DN1218">
            <v>-5.1100000000000003</v>
          </cell>
          <cell r="DO1218">
            <v>-5.53</v>
          </cell>
          <cell r="DP1218">
            <v>-8.34</v>
          </cell>
          <cell r="DQ1218">
            <v>-0.33</v>
          </cell>
          <cell r="DR1218">
            <v>0</v>
          </cell>
          <cell r="DS1218">
            <v>0</v>
          </cell>
          <cell r="DT1218">
            <v>0</v>
          </cell>
          <cell r="DU1218">
            <v>0</v>
          </cell>
          <cell r="DV1218">
            <v>0</v>
          </cell>
          <cell r="DW1218">
            <v>0</v>
          </cell>
          <cell r="DX1218">
            <v>0</v>
          </cell>
          <cell r="DY1218">
            <v>0</v>
          </cell>
          <cell r="DZ1218">
            <v>0</v>
          </cell>
          <cell r="EA1218">
            <v>0</v>
          </cell>
          <cell r="EB1218">
            <v>0</v>
          </cell>
          <cell r="EC1218">
            <v>0</v>
          </cell>
          <cell r="ED1218">
            <v>0</v>
          </cell>
        </row>
        <row r="1219"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K1219">
            <v>0</v>
          </cell>
          <cell r="AL1219">
            <v>0</v>
          </cell>
          <cell r="AM1219">
            <v>0</v>
          </cell>
          <cell r="AN1219">
            <v>0</v>
          </cell>
          <cell r="AO1219">
            <v>0</v>
          </cell>
          <cell r="AP1219">
            <v>0</v>
          </cell>
          <cell r="AQ1219">
            <v>0</v>
          </cell>
          <cell r="AR1219">
            <v>0</v>
          </cell>
          <cell r="AS1219">
            <v>0</v>
          </cell>
          <cell r="AT1219">
            <v>0</v>
          </cell>
          <cell r="AU1219">
            <v>0</v>
          </cell>
          <cell r="AV1219">
            <v>0</v>
          </cell>
          <cell r="AW1219">
            <v>0</v>
          </cell>
          <cell r="AX1219">
            <v>0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0</v>
          </cell>
          <cell r="BD1219">
            <v>0</v>
          </cell>
          <cell r="BE1219">
            <v>0</v>
          </cell>
          <cell r="BF1219">
            <v>0</v>
          </cell>
          <cell r="BG1219">
            <v>0</v>
          </cell>
          <cell r="BH1219">
            <v>0</v>
          </cell>
          <cell r="BI1219">
            <v>0</v>
          </cell>
          <cell r="BJ1219">
            <v>0</v>
          </cell>
          <cell r="BK1219">
            <v>0</v>
          </cell>
          <cell r="BL1219">
            <v>0</v>
          </cell>
          <cell r="BM1219">
            <v>0</v>
          </cell>
          <cell r="BN1219">
            <v>0</v>
          </cell>
          <cell r="BO1219">
            <v>0</v>
          </cell>
          <cell r="BP1219">
            <v>0</v>
          </cell>
          <cell r="BQ1219">
            <v>0</v>
          </cell>
          <cell r="BR1219">
            <v>0</v>
          </cell>
          <cell r="BS1219">
            <v>0</v>
          </cell>
          <cell r="BT1219">
            <v>0</v>
          </cell>
          <cell r="BU1219">
            <v>0</v>
          </cell>
          <cell r="BV1219">
            <v>0</v>
          </cell>
          <cell r="BW1219">
            <v>0</v>
          </cell>
          <cell r="BX1219">
            <v>0</v>
          </cell>
          <cell r="BY1219">
            <v>0</v>
          </cell>
          <cell r="BZ1219">
            <v>0</v>
          </cell>
          <cell r="CA1219">
            <v>0</v>
          </cell>
          <cell r="CB1219">
            <v>0</v>
          </cell>
          <cell r="CC1219">
            <v>0</v>
          </cell>
          <cell r="CD1219">
            <v>0</v>
          </cell>
          <cell r="CE1219">
            <v>0</v>
          </cell>
          <cell r="CF1219">
            <v>0</v>
          </cell>
          <cell r="CG1219">
            <v>0</v>
          </cell>
          <cell r="CH1219">
            <v>0</v>
          </cell>
          <cell r="CI1219">
            <v>0</v>
          </cell>
          <cell r="CJ1219">
            <v>0</v>
          </cell>
          <cell r="CK1219">
            <v>0</v>
          </cell>
          <cell r="CL1219">
            <v>0</v>
          </cell>
          <cell r="CM1219">
            <v>0</v>
          </cell>
          <cell r="CN1219">
            <v>0</v>
          </cell>
          <cell r="CO1219">
            <v>0</v>
          </cell>
          <cell r="CP1219">
            <v>0</v>
          </cell>
          <cell r="CQ1219">
            <v>0</v>
          </cell>
          <cell r="CR1219">
            <v>-51.09</v>
          </cell>
          <cell r="CS1219">
            <v>32.29</v>
          </cell>
          <cell r="CT1219">
            <v>-4.17</v>
          </cell>
          <cell r="CU1219">
            <v>-0.08</v>
          </cell>
          <cell r="CV1219">
            <v>0.93</v>
          </cell>
          <cell r="CW1219">
            <v>0.54</v>
          </cell>
          <cell r="CX1219">
            <v>-4.2699999999999996</v>
          </cell>
          <cell r="CY1219">
            <v>-32.08</v>
          </cell>
          <cell r="CZ1219">
            <v>-3.55</v>
          </cell>
          <cell r="DA1219">
            <v>5.19</v>
          </cell>
          <cell r="DB1219">
            <v>5.3</v>
          </cell>
          <cell r="DC1219">
            <v>-0.8</v>
          </cell>
          <cell r="DD1219">
            <v>-50.39</v>
          </cell>
          <cell r="DE1219">
            <v>-74.459999999999994</v>
          </cell>
          <cell r="DF1219">
            <v>-0.35</v>
          </cell>
          <cell r="DG1219">
            <v>-0.78</v>
          </cell>
          <cell r="DH1219">
            <v>-21.02</v>
          </cell>
          <cell r="DI1219">
            <v>-2.52</v>
          </cell>
          <cell r="DJ1219">
            <v>0.83</v>
          </cell>
          <cell r="DK1219">
            <v>1.33</v>
          </cell>
          <cell r="DL1219">
            <v>-6.41</v>
          </cell>
          <cell r="DM1219">
            <v>-23.7</v>
          </cell>
          <cell r="DN1219">
            <v>-2.11</v>
          </cell>
          <cell r="DO1219">
            <v>-8.91</v>
          </cell>
          <cell r="DP1219">
            <v>-0.48</v>
          </cell>
          <cell r="DQ1219">
            <v>-10.35</v>
          </cell>
          <cell r="DR1219">
            <v>0</v>
          </cell>
          <cell r="DS1219">
            <v>0</v>
          </cell>
          <cell r="DT1219">
            <v>0</v>
          </cell>
          <cell r="DU1219">
            <v>0</v>
          </cell>
          <cell r="DV1219">
            <v>0</v>
          </cell>
          <cell r="DW1219">
            <v>0</v>
          </cell>
          <cell r="DX1219">
            <v>0</v>
          </cell>
          <cell r="DY1219">
            <v>0</v>
          </cell>
          <cell r="DZ1219">
            <v>0</v>
          </cell>
          <cell r="EA1219">
            <v>0</v>
          </cell>
          <cell r="EB1219">
            <v>0</v>
          </cell>
          <cell r="EC1219">
            <v>0</v>
          </cell>
          <cell r="ED1219">
            <v>0</v>
          </cell>
        </row>
        <row r="1220"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0</v>
          </cell>
          <cell r="AK1220">
            <v>0</v>
          </cell>
          <cell r="AL1220">
            <v>0</v>
          </cell>
          <cell r="AM1220">
            <v>0</v>
          </cell>
          <cell r="AN1220">
            <v>0</v>
          </cell>
          <cell r="AO1220">
            <v>0</v>
          </cell>
          <cell r="AP1220">
            <v>0</v>
          </cell>
          <cell r="AQ1220">
            <v>0</v>
          </cell>
          <cell r="AR1220">
            <v>0</v>
          </cell>
          <cell r="AS1220">
            <v>0</v>
          </cell>
          <cell r="AT1220">
            <v>0</v>
          </cell>
          <cell r="AU1220">
            <v>0</v>
          </cell>
          <cell r="AV1220">
            <v>0</v>
          </cell>
          <cell r="AW1220">
            <v>0</v>
          </cell>
          <cell r="AX1220">
            <v>0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0</v>
          </cell>
          <cell r="BD1220">
            <v>0</v>
          </cell>
          <cell r="BE1220">
            <v>0</v>
          </cell>
          <cell r="BF1220">
            <v>0</v>
          </cell>
          <cell r="BG1220">
            <v>0</v>
          </cell>
          <cell r="BH1220">
            <v>0</v>
          </cell>
          <cell r="BI1220">
            <v>0</v>
          </cell>
          <cell r="BJ1220">
            <v>0</v>
          </cell>
          <cell r="BK1220">
            <v>0</v>
          </cell>
          <cell r="BL1220">
            <v>0</v>
          </cell>
          <cell r="BM1220">
            <v>0</v>
          </cell>
          <cell r="BN1220">
            <v>0</v>
          </cell>
          <cell r="BO1220">
            <v>0</v>
          </cell>
          <cell r="BP1220">
            <v>0</v>
          </cell>
          <cell r="BQ1220">
            <v>0</v>
          </cell>
          <cell r="BR1220">
            <v>0</v>
          </cell>
          <cell r="BS1220">
            <v>0</v>
          </cell>
          <cell r="BT1220">
            <v>0</v>
          </cell>
          <cell r="BU1220">
            <v>0</v>
          </cell>
          <cell r="BV1220">
            <v>0</v>
          </cell>
          <cell r="BW1220">
            <v>0</v>
          </cell>
          <cell r="BX1220">
            <v>0</v>
          </cell>
          <cell r="BY1220">
            <v>0</v>
          </cell>
          <cell r="BZ1220">
            <v>0</v>
          </cell>
          <cell r="CA1220">
            <v>0</v>
          </cell>
          <cell r="CB1220">
            <v>0</v>
          </cell>
          <cell r="CC1220">
            <v>0</v>
          </cell>
          <cell r="CD1220">
            <v>0</v>
          </cell>
          <cell r="CE1220">
            <v>0</v>
          </cell>
          <cell r="CF1220">
            <v>0</v>
          </cell>
          <cell r="CG1220">
            <v>0</v>
          </cell>
          <cell r="CH1220">
            <v>0</v>
          </cell>
          <cell r="CI1220">
            <v>0</v>
          </cell>
          <cell r="CJ1220">
            <v>0</v>
          </cell>
          <cell r="CK1220">
            <v>0</v>
          </cell>
          <cell r="CL1220">
            <v>0</v>
          </cell>
          <cell r="CM1220">
            <v>0</v>
          </cell>
          <cell r="CN1220">
            <v>0</v>
          </cell>
          <cell r="CO1220">
            <v>0</v>
          </cell>
          <cell r="CP1220">
            <v>0</v>
          </cell>
          <cell r="CQ1220">
            <v>0</v>
          </cell>
          <cell r="CR1220">
            <v>-199.13</v>
          </cell>
          <cell r="CS1220">
            <v>-19.920000000000002</v>
          </cell>
          <cell r="CT1220">
            <v>-5.93</v>
          </cell>
          <cell r="CU1220">
            <v>-18.62</v>
          </cell>
          <cell r="CV1220">
            <v>-6.76</v>
          </cell>
          <cell r="CW1220">
            <v>-12.69</v>
          </cell>
          <cell r="CX1220">
            <v>-24.33</v>
          </cell>
          <cell r="CY1220">
            <v>-19.079999999999998</v>
          </cell>
          <cell r="CZ1220">
            <v>-34.25</v>
          </cell>
          <cell r="DA1220">
            <v>-45.8</v>
          </cell>
          <cell r="DB1220">
            <v>-5.05</v>
          </cell>
          <cell r="DC1220">
            <v>-5.04</v>
          </cell>
          <cell r="DD1220">
            <v>-1.67</v>
          </cell>
          <cell r="DE1220">
            <v>-186.29</v>
          </cell>
          <cell r="DF1220">
            <v>-23.97</v>
          </cell>
          <cell r="DG1220">
            <v>3.71</v>
          </cell>
          <cell r="DH1220">
            <v>-8.34</v>
          </cell>
          <cell r="DI1220">
            <v>-6.96</v>
          </cell>
          <cell r="DJ1220">
            <v>-10.9</v>
          </cell>
          <cell r="DK1220">
            <v>-25.77</v>
          </cell>
          <cell r="DL1220">
            <v>-30.83</v>
          </cell>
          <cell r="DM1220">
            <v>-45.47</v>
          </cell>
          <cell r="DN1220">
            <v>-18.87</v>
          </cell>
          <cell r="DO1220">
            <v>-11.58</v>
          </cell>
          <cell r="DP1220">
            <v>-1.6</v>
          </cell>
          <cell r="DQ1220">
            <v>-5.72</v>
          </cell>
          <cell r="DR1220">
            <v>0</v>
          </cell>
          <cell r="DS1220">
            <v>0</v>
          </cell>
          <cell r="DT1220">
            <v>0</v>
          </cell>
          <cell r="DU1220">
            <v>0</v>
          </cell>
          <cell r="DV1220">
            <v>0</v>
          </cell>
          <cell r="DW1220">
            <v>0</v>
          </cell>
          <cell r="DX1220">
            <v>0</v>
          </cell>
          <cell r="DY1220">
            <v>0</v>
          </cell>
          <cell r="DZ1220">
            <v>0</v>
          </cell>
          <cell r="EA1220">
            <v>0</v>
          </cell>
          <cell r="EB1220">
            <v>0</v>
          </cell>
          <cell r="EC1220">
            <v>0</v>
          </cell>
          <cell r="ED1220">
            <v>0</v>
          </cell>
        </row>
        <row r="1221"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K1221">
            <v>0</v>
          </cell>
          <cell r="AL1221">
            <v>0</v>
          </cell>
          <cell r="AM1221">
            <v>0</v>
          </cell>
          <cell r="AN1221">
            <v>0</v>
          </cell>
          <cell r="AO1221">
            <v>0</v>
          </cell>
          <cell r="AP1221">
            <v>0</v>
          </cell>
          <cell r="AQ1221">
            <v>0</v>
          </cell>
          <cell r="AR1221">
            <v>0</v>
          </cell>
          <cell r="AS1221">
            <v>0</v>
          </cell>
          <cell r="AT1221">
            <v>0</v>
          </cell>
          <cell r="AU1221">
            <v>0</v>
          </cell>
          <cell r="AV1221">
            <v>0</v>
          </cell>
          <cell r="AW1221">
            <v>0</v>
          </cell>
          <cell r="AX1221">
            <v>0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0</v>
          </cell>
          <cell r="BD1221">
            <v>0</v>
          </cell>
          <cell r="BE1221">
            <v>0</v>
          </cell>
          <cell r="BF1221">
            <v>0</v>
          </cell>
          <cell r="BG1221">
            <v>0</v>
          </cell>
          <cell r="BH1221">
            <v>0</v>
          </cell>
          <cell r="BI1221">
            <v>0</v>
          </cell>
          <cell r="BJ1221">
            <v>0</v>
          </cell>
          <cell r="BK1221">
            <v>0</v>
          </cell>
          <cell r="BL1221">
            <v>0</v>
          </cell>
          <cell r="BM1221">
            <v>0</v>
          </cell>
          <cell r="BN1221">
            <v>0</v>
          </cell>
          <cell r="BO1221">
            <v>0</v>
          </cell>
          <cell r="BP1221">
            <v>0</v>
          </cell>
          <cell r="BQ1221">
            <v>0</v>
          </cell>
          <cell r="BR1221">
            <v>0</v>
          </cell>
          <cell r="BS1221">
            <v>0</v>
          </cell>
          <cell r="BT1221">
            <v>0</v>
          </cell>
          <cell r="BU1221">
            <v>0</v>
          </cell>
          <cell r="BV1221">
            <v>0</v>
          </cell>
          <cell r="BW1221">
            <v>0</v>
          </cell>
          <cell r="BX1221">
            <v>0</v>
          </cell>
          <cell r="BY1221">
            <v>0</v>
          </cell>
          <cell r="BZ1221">
            <v>0</v>
          </cell>
          <cell r="CA1221">
            <v>0</v>
          </cell>
          <cell r="CB1221">
            <v>0</v>
          </cell>
          <cell r="CC1221">
            <v>0</v>
          </cell>
          <cell r="CD1221">
            <v>0</v>
          </cell>
          <cell r="CE1221">
            <v>0</v>
          </cell>
          <cell r="CF1221">
            <v>0</v>
          </cell>
          <cell r="CG1221">
            <v>0</v>
          </cell>
          <cell r="CH1221">
            <v>0</v>
          </cell>
          <cell r="CI1221">
            <v>0</v>
          </cell>
          <cell r="CJ1221">
            <v>0</v>
          </cell>
          <cell r="CK1221">
            <v>0</v>
          </cell>
          <cell r="CL1221">
            <v>0</v>
          </cell>
          <cell r="CM1221">
            <v>0</v>
          </cell>
          <cell r="CN1221">
            <v>0</v>
          </cell>
          <cell r="CO1221">
            <v>0</v>
          </cell>
          <cell r="CP1221">
            <v>0</v>
          </cell>
          <cell r="CQ1221">
            <v>0</v>
          </cell>
          <cell r="CR1221">
            <v>0</v>
          </cell>
          <cell r="CS1221">
            <v>0</v>
          </cell>
          <cell r="CT1221">
            <v>0</v>
          </cell>
          <cell r="CU1221">
            <v>0</v>
          </cell>
          <cell r="CV1221">
            <v>0</v>
          </cell>
          <cell r="CW1221">
            <v>0</v>
          </cell>
          <cell r="CX1221">
            <v>0</v>
          </cell>
          <cell r="CY1221">
            <v>0</v>
          </cell>
          <cell r="CZ1221">
            <v>0</v>
          </cell>
          <cell r="DA1221">
            <v>0</v>
          </cell>
          <cell r="DB1221">
            <v>0</v>
          </cell>
          <cell r="DC1221">
            <v>0</v>
          </cell>
          <cell r="DD1221">
            <v>0</v>
          </cell>
          <cell r="DE1221">
            <v>0</v>
          </cell>
          <cell r="DF1221">
            <v>0</v>
          </cell>
          <cell r="DG1221">
            <v>0</v>
          </cell>
          <cell r="DH1221">
            <v>0</v>
          </cell>
          <cell r="DI1221">
            <v>0</v>
          </cell>
          <cell r="DJ1221">
            <v>0</v>
          </cell>
          <cell r="DK1221">
            <v>0</v>
          </cell>
          <cell r="DL1221">
            <v>0</v>
          </cell>
          <cell r="DM1221">
            <v>0</v>
          </cell>
          <cell r="DN1221">
            <v>0</v>
          </cell>
          <cell r="DO1221">
            <v>0</v>
          </cell>
          <cell r="DP1221">
            <v>0</v>
          </cell>
          <cell r="DQ1221">
            <v>0</v>
          </cell>
          <cell r="DR1221">
            <v>0</v>
          </cell>
          <cell r="DS1221">
            <v>0</v>
          </cell>
          <cell r="DT1221">
            <v>0</v>
          </cell>
          <cell r="DU1221">
            <v>0</v>
          </cell>
          <cell r="DV1221">
            <v>0</v>
          </cell>
          <cell r="DW1221">
            <v>0</v>
          </cell>
          <cell r="DX1221">
            <v>0</v>
          </cell>
          <cell r="DY1221">
            <v>0</v>
          </cell>
          <cell r="DZ1221">
            <v>0</v>
          </cell>
          <cell r="EA1221">
            <v>0</v>
          </cell>
          <cell r="EB1221">
            <v>0</v>
          </cell>
          <cell r="EC1221">
            <v>0</v>
          </cell>
          <cell r="ED1221">
            <v>0</v>
          </cell>
        </row>
        <row r="1222"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K1222">
            <v>0</v>
          </cell>
          <cell r="AL1222">
            <v>0</v>
          </cell>
          <cell r="AM1222">
            <v>0</v>
          </cell>
          <cell r="AN1222">
            <v>0</v>
          </cell>
          <cell r="AO1222">
            <v>0</v>
          </cell>
          <cell r="AP1222">
            <v>0</v>
          </cell>
          <cell r="AQ1222">
            <v>0</v>
          </cell>
          <cell r="AR1222">
            <v>0</v>
          </cell>
          <cell r="AS1222">
            <v>0</v>
          </cell>
          <cell r="AT1222">
            <v>0</v>
          </cell>
          <cell r="AU1222">
            <v>0</v>
          </cell>
          <cell r="AV1222">
            <v>0</v>
          </cell>
          <cell r="AW1222">
            <v>0</v>
          </cell>
          <cell r="AX1222">
            <v>0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0</v>
          </cell>
          <cell r="BD1222">
            <v>0</v>
          </cell>
          <cell r="BE1222">
            <v>0</v>
          </cell>
          <cell r="BF1222">
            <v>0</v>
          </cell>
          <cell r="BG1222">
            <v>0</v>
          </cell>
          <cell r="BH1222">
            <v>0</v>
          </cell>
          <cell r="BI1222">
            <v>0</v>
          </cell>
          <cell r="BJ1222">
            <v>0</v>
          </cell>
          <cell r="BK1222">
            <v>0</v>
          </cell>
          <cell r="BL1222">
            <v>0</v>
          </cell>
          <cell r="BM1222">
            <v>0</v>
          </cell>
          <cell r="BN1222">
            <v>0</v>
          </cell>
          <cell r="BO1222">
            <v>0</v>
          </cell>
          <cell r="BP1222">
            <v>0</v>
          </cell>
          <cell r="BQ1222">
            <v>0</v>
          </cell>
          <cell r="BR1222">
            <v>0</v>
          </cell>
          <cell r="BS1222">
            <v>0</v>
          </cell>
          <cell r="BT1222">
            <v>0</v>
          </cell>
          <cell r="BU1222">
            <v>0</v>
          </cell>
          <cell r="BV1222">
            <v>0</v>
          </cell>
          <cell r="BW1222">
            <v>0</v>
          </cell>
          <cell r="BX1222">
            <v>0</v>
          </cell>
          <cell r="BY1222">
            <v>0</v>
          </cell>
          <cell r="BZ1222">
            <v>0</v>
          </cell>
          <cell r="CA1222">
            <v>0</v>
          </cell>
          <cell r="CB1222">
            <v>0</v>
          </cell>
          <cell r="CC1222">
            <v>0</v>
          </cell>
          <cell r="CD1222">
            <v>0</v>
          </cell>
          <cell r="CE1222">
            <v>0</v>
          </cell>
          <cell r="CF1222">
            <v>0</v>
          </cell>
          <cell r="CG1222">
            <v>0</v>
          </cell>
          <cell r="CH1222">
            <v>0</v>
          </cell>
          <cell r="CI1222">
            <v>0</v>
          </cell>
          <cell r="CJ1222">
            <v>0</v>
          </cell>
          <cell r="CK1222">
            <v>0</v>
          </cell>
          <cell r="CL1222">
            <v>0</v>
          </cell>
          <cell r="CM1222">
            <v>0</v>
          </cell>
          <cell r="CN1222">
            <v>0</v>
          </cell>
          <cell r="CO1222">
            <v>0</v>
          </cell>
          <cell r="CP1222">
            <v>0</v>
          </cell>
          <cell r="CQ1222">
            <v>0</v>
          </cell>
          <cell r="CR1222">
            <v>0</v>
          </cell>
          <cell r="CS1222">
            <v>0</v>
          </cell>
          <cell r="CT1222">
            <v>0</v>
          </cell>
          <cell r="CU1222">
            <v>0</v>
          </cell>
          <cell r="CV1222">
            <v>0</v>
          </cell>
          <cell r="CW1222">
            <v>0</v>
          </cell>
          <cell r="CX1222">
            <v>0</v>
          </cell>
          <cell r="CY1222">
            <v>0</v>
          </cell>
          <cell r="CZ1222">
            <v>0</v>
          </cell>
          <cell r="DA1222">
            <v>0</v>
          </cell>
          <cell r="DB1222">
            <v>0</v>
          </cell>
          <cell r="DC1222">
            <v>0</v>
          </cell>
          <cell r="DD1222">
            <v>0</v>
          </cell>
          <cell r="DE1222">
            <v>0</v>
          </cell>
          <cell r="DF1222">
            <v>0</v>
          </cell>
          <cell r="DG1222">
            <v>0</v>
          </cell>
          <cell r="DH1222">
            <v>0</v>
          </cell>
          <cell r="DI1222">
            <v>0</v>
          </cell>
          <cell r="DJ1222">
            <v>0</v>
          </cell>
          <cell r="DK1222">
            <v>0</v>
          </cell>
          <cell r="DL1222">
            <v>0</v>
          </cell>
          <cell r="DM1222">
            <v>0</v>
          </cell>
          <cell r="DN1222">
            <v>0</v>
          </cell>
          <cell r="DO1222">
            <v>0</v>
          </cell>
          <cell r="DP1222">
            <v>0</v>
          </cell>
          <cell r="DQ1222">
            <v>0</v>
          </cell>
          <cell r="DR1222">
            <v>0</v>
          </cell>
          <cell r="DS1222">
            <v>0</v>
          </cell>
          <cell r="DT1222">
            <v>0</v>
          </cell>
          <cell r="DU1222">
            <v>0</v>
          </cell>
          <cell r="DV1222">
            <v>0</v>
          </cell>
          <cell r="DW1222">
            <v>0</v>
          </cell>
          <cell r="DX1222">
            <v>0</v>
          </cell>
          <cell r="DY1222">
            <v>0</v>
          </cell>
          <cell r="DZ1222">
            <v>0</v>
          </cell>
          <cell r="EA1222">
            <v>0</v>
          </cell>
          <cell r="EB1222">
            <v>0</v>
          </cell>
          <cell r="EC1222">
            <v>0</v>
          </cell>
          <cell r="ED1222">
            <v>0</v>
          </cell>
        </row>
        <row r="1223">
          <cell r="F1223">
            <v>-336.32</v>
          </cell>
          <cell r="G1223">
            <v>-246.45</v>
          </cell>
          <cell r="H1223">
            <v>-398.13</v>
          </cell>
          <cell r="I1223">
            <v>-280.39</v>
          </cell>
          <cell r="J1223">
            <v>-617.55999999999995</v>
          </cell>
          <cell r="K1223">
            <v>-692.55</v>
          </cell>
          <cell r="L1223">
            <v>-955.58</v>
          </cell>
          <cell r="M1223">
            <v>-492.28</v>
          </cell>
          <cell r="N1223">
            <v>-808.11</v>
          </cell>
          <cell r="O1223">
            <v>-581.57000000000005</v>
          </cell>
          <cell r="P1223">
            <v>-555.46</v>
          </cell>
          <cell r="Q1223">
            <v>-198.41</v>
          </cell>
          <cell r="R1223">
            <v>-5585.53</v>
          </cell>
          <cell r="S1223">
            <v>-429.68</v>
          </cell>
          <cell r="T1223">
            <v>-143.69999999999999</v>
          </cell>
          <cell r="U1223">
            <v>-469.4</v>
          </cell>
          <cell r="V1223">
            <v>-224.31</v>
          </cell>
          <cell r="W1223">
            <v>-331.54</v>
          </cell>
          <cell r="X1223">
            <v>-833.99</v>
          </cell>
          <cell r="Y1223">
            <v>-640.12</v>
          </cell>
          <cell r="Z1223">
            <v>-787.64</v>
          </cell>
          <cell r="AA1223">
            <v>-765.83</v>
          </cell>
          <cell r="AB1223">
            <v>-365</v>
          </cell>
          <cell r="AC1223">
            <v>-349.9</v>
          </cell>
          <cell r="AD1223">
            <v>-244.43</v>
          </cell>
          <cell r="AE1223">
            <v>-5069.8900000000003</v>
          </cell>
          <cell r="AF1223">
            <v>-424.57</v>
          </cell>
          <cell r="AG1223">
            <v>-271.93</v>
          </cell>
          <cell r="AH1223">
            <v>-52.04</v>
          </cell>
          <cell r="AI1223">
            <v>-199.33</v>
          </cell>
          <cell r="AJ1223">
            <v>-352.68</v>
          </cell>
          <cell r="AK1223">
            <v>-698.63</v>
          </cell>
          <cell r="AL1223">
            <v>-846.47</v>
          </cell>
          <cell r="AM1223">
            <v>-749.2</v>
          </cell>
          <cell r="AN1223">
            <v>-716.2</v>
          </cell>
          <cell r="AO1223">
            <v>-244.71</v>
          </cell>
          <cell r="AP1223">
            <v>-274.61</v>
          </cell>
          <cell r="AQ1223">
            <v>-239.52</v>
          </cell>
          <cell r="AR1223">
            <v>-6198.37</v>
          </cell>
          <cell r="AS1223">
            <v>-521.30999999999995</v>
          </cell>
          <cell r="AT1223">
            <v>-286.98</v>
          </cell>
          <cell r="AU1223">
            <v>-246.89</v>
          </cell>
          <cell r="AV1223">
            <v>-167.84</v>
          </cell>
          <cell r="AW1223">
            <v>-147.96</v>
          </cell>
          <cell r="AX1223">
            <v>-708.01</v>
          </cell>
          <cell r="AY1223">
            <v>-1114.6600000000001</v>
          </cell>
          <cell r="AZ1223">
            <v>-757.57</v>
          </cell>
          <cell r="BA1223">
            <v>-996.19</v>
          </cell>
          <cell r="BB1223">
            <v>-493.3</v>
          </cell>
          <cell r="BC1223">
            <v>-486.89</v>
          </cell>
          <cell r="BD1223">
            <v>-270.76</v>
          </cell>
          <cell r="BE1223">
            <v>-5328.4</v>
          </cell>
          <cell r="BF1223">
            <v>-577.91999999999996</v>
          </cell>
          <cell r="BG1223">
            <v>-257.77999999999997</v>
          </cell>
          <cell r="BH1223">
            <v>-301.08999999999997</v>
          </cell>
          <cell r="BI1223">
            <v>-106.13</v>
          </cell>
          <cell r="BJ1223">
            <v>-280.18</v>
          </cell>
          <cell r="BK1223">
            <v>-815.99</v>
          </cell>
          <cell r="BL1223">
            <v>-784.04</v>
          </cell>
          <cell r="BM1223">
            <v>-706.3</v>
          </cell>
          <cell r="BN1223">
            <v>-690.45</v>
          </cell>
          <cell r="BO1223">
            <v>-315.92</v>
          </cell>
          <cell r="BP1223">
            <v>-372.32</v>
          </cell>
          <cell r="BQ1223">
            <v>-120.27</v>
          </cell>
          <cell r="BR1223">
            <v>-6365.16</v>
          </cell>
          <cell r="BS1223">
            <v>-547.30999999999995</v>
          </cell>
          <cell r="BT1223">
            <v>-335.65</v>
          </cell>
          <cell r="BU1223">
            <v>-299.54000000000002</v>
          </cell>
          <cell r="BV1223">
            <v>-201.12</v>
          </cell>
          <cell r="BW1223">
            <v>-692.6</v>
          </cell>
          <cell r="BX1223">
            <v>-685.36</v>
          </cell>
          <cell r="BY1223">
            <v>-971.33</v>
          </cell>
          <cell r="BZ1223">
            <v>-827.42</v>
          </cell>
          <cell r="CA1223">
            <v>-763.15</v>
          </cell>
          <cell r="CB1223">
            <v>-552.85</v>
          </cell>
          <cell r="CC1223">
            <v>-334.31</v>
          </cell>
          <cell r="CD1223">
            <v>-154.52000000000001</v>
          </cell>
          <cell r="CE1223">
            <v>-6378.02</v>
          </cell>
          <cell r="CF1223">
            <v>-464.38</v>
          </cell>
          <cell r="CG1223">
            <v>-389.81</v>
          </cell>
          <cell r="CH1223">
            <v>-434.66</v>
          </cell>
          <cell r="CI1223">
            <v>-207.13</v>
          </cell>
          <cell r="CJ1223">
            <v>-385.55</v>
          </cell>
          <cell r="CK1223">
            <v>-706.53</v>
          </cell>
          <cell r="CL1223">
            <v>-819.85</v>
          </cell>
          <cell r="CM1223">
            <v>-704.53</v>
          </cell>
          <cell r="CN1223">
            <v>-794.24</v>
          </cell>
          <cell r="CO1223">
            <v>-455.76</v>
          </cell>
          <cell r="CP1223">
            <v>-467.15</v>
          </cell>
          <cell r="CQ1223">
            <v>-548.44000000000005</v>
          </cell>
          <cell r="CR1223">
            <v>-4753.3</v>
          </cell>
          <cell r="CS1223">
            <v>-484.8</v>
          </cell>
          <cell r="CT1223">
            <v>-323.45</v>
          </cell>
          <cell r="CU1223">
            <v>-150.76</v>
          </cell>
          <cell r="CV1223">
            <v>-158.9</v>
          </cell>
          <cell r="CW1223">
            <v>-268.43</v>
          </cell>
          <cell r="CX1223">
            <v>-611.78</v>
          </cell>
          <cell r="CY1223">
            <v>-741.16</v>
          </cell>
          <cell r="CZ1223">
            <v>-539.85</v>
          </cell>
          <cell r="DA1223">
            <v>-542.49</v>
          </cell>
          <cell r="DB1223">
            <v>-362.44</v>
          </cell>
          <cell r="DC1223">
            <v>-337.87</v>
          </cell>
          <cell r="DD1223">
            <v>-231.38</v>
          </cell>
          <cell r="DE1223">
            <v>-3494.22</v>
          </cell>
          <cell r="DF1223">
            <v>-391.16</v>
          </cell>
          <cell r="DG1223">
            <v>-309.39</v>
          </cell>
          <cell r="DH1223">
            <v>-172.44</v>
          </cell>
          <cell r="DI1223">
            <v>-148.78</v>
          </cell>
          <cell r="DJ1223">
            <v>-168.77</v>
          </cell>
          <cell r="DK1223">
            <v>-366.44</v>
          </cell>
          <cell r="DL1223">
            <v>-323.05</v>
          </cell>
          <cell r="DM1223">
            <v>-230.44</v>
          </cell>
          <cell r="DN1223">
            <v>-526</v>
          </cell>
          <cell r="DO1223">
            <v>-482.47</v>
          </cell>
          <cell r="DP1223">
            <v>-263.35000000000002</v>
          </cell>
          <cell r="DQ1223">
            <v>-111.93</v>
          </cell>
          <cell r="DR1223">
            <v>0</v>
          </cell>
          <cell r="DS1223">
            <v>0</v>
          </cell>
          <cell r="DT1223">
            <v>0</v>
          </cell>
          <cell r="DU1223">
            <v>0</v>
          </cell>
          <cell r="DV1223">
            <v>0</v>
          </cell>
          <cell r="DW1223">
            <v>0</v>
          </cell>
          <cell r="DX1223">
            <v>0</v>
          </cell>
          <cell r="DY1223">
            <v>0</v>
          </cell>
          <cell r="DZ1223">
            <v>0</v>
          </cell>
          <cell r="EA1223">
            <v>0</v>
          </cell>
          <cell r="EB1223">
            <v>0</v>
          </cell>
          <cell r="EC1223">
            <v>0</v>
          </cell>
          <cell r="ED1223">
            <v>0</v>
          </cell>
        </row>
        <row r="1224">
          <cell r="F1224">
            <v>-110.3</v>
          </cell>
          <cell r="G1224">
            <v>-14.29</v>
          </cell>
          <cell r="H1224">
            <v>-1.76</v>
          </cell>
          <cell r="I1224">
            <v>9.16</v>
          </cell>
          <cell r="J1224">
            <v>8.1999999999999993</v>
          </cell>
          <cell r="K1224">
            <v>-28.41</v>
          </cell>
          <cell r="L1224">
            <v>-111.66</v>
          </cell>
          <cell r="M1224">
            <v>-150.94</v>
          </cell>
          <cell r="N1224">
            <v>-33.53</v>
          </cell>
          <cell r="O1224">
            <v>-28.53</v>
          </cell>
          <cell r="P1224">
            <v>-84.23</v>
          </cell>
          <cell r="Q1224">
            <v>-30.85</v>
          </cell>
          <cell r="R1224">
            <v>-758.11</v>
          </cell>
          <cell r="S1224">
            <v>-31.41</v>
          </cell>
          <cell r="T1224">
            <v>-95.88</v>
          </cell>
          <cell r="U1224">
            <v>0.33</v>
          </cell>
          <cell r="V1224">
            <v>-18.649999999999999</v>
          </cell>
          <cell r="W1224">
            <v>-11.01</v>
          </cell>
          <cell r="X1224">
            <v>-35.6</v>
          </cell>
          <cell r="Y1224">
            <v>-242.4</v>
          </cell>
          <cell r="Z1224">
            <v>-177.82</v>
          </cell>
          <cell r="AA1224">
            <v>-52.1</v>
          </cell>
          <cell r="AB1224">
            <v>-36</v>
          </cell>
          <cell r="AC1224">
            <v>-21.27</v>
          </cell>
          <cell r="AD1224">
            <v>-36.31</v>
          </cell>
          <cell r="AE1224">
            <v>-547.42999999999995</v>
          </cell>
          <cell r="AF1224">
            <v>-4.6100000000000003</v>
          </cell>
          <cell r="AG1224">
            <v>-19.91</v>
          </cell>
          <cell r="AH1224">
            <v>27.21</v>
          </cell>
          <cell r="AI1224">
            <v>-13.08</v>
          </cell>
          <cell r="AJ1224">
            <v>14.19</v>
          </cell>
          <cell r="AK1224">
            <v>-62.28</v>
          </cell>
          <cell r="AL1224">
            <v>-205.64</v>
          </cell>
          <cell r="AM1224">
            <v>-183.03</v>
          </cell>
          <cell r="AN1224">
            <v>-46.01</v>
          </cell>
          <cell r="AO1224">
            <v>-32.32</v>
          </cell>
          <cell r="AP1224">
            <v>-41.8</v>
          </cell>
          <cell r="AQ1224">
            <v>19.86</v>
          </cell>
          <cell r="AR1224">
            <v>-367.65</v>
          </cell>
          <cell r="AS1224">
            <v>-19.48</v>
          </cell>
          <cell r="AT1224">
            <v>-1.94</v>
          </cell>
          <cell r="AU1224">
            <v>-0.99</v>
          </cell>
          <cell r="AV1224">
            <v>65.48</v>
          </cell>
          <cell r="AW1224">
            <v>-11.94</v>
          </cell>
          <cell r="AX1224">
            <v>-55.64</v>
          </cell>
          <cell r="AY1224">
            <v>-99.49</v>
          </cell>
          <cell r="AZ1224">
            <v>-159.96</v>
          </cell>
          <cell r="BA1224">
            <v>-40.75</v>
          </cell>
          <cell r="BB1224">
            <v>-19.940000000000001</v>
          </cell>
          <cell r="BC1224">
            <v>-26.18</v>
          </cell>
          <cell r="BD1224">
            <v>3.18</v>
          </cell>
          <cell r="BE1224">
            <v>-586.71</v>
          </cell>
          <cell r="BF1224">
            <v>-21.48</v>
          </cell>
          <cell r="BG1224">
            <v>-15.18</v>
          </cell>
          <cell r="BH1224">
            <v>-7.11</v>
          </cell>
          <cell r="BI1224">
            <v>10.39</v>
          </cell>
          <cell r="BJ1224">
            <v>-0.83</v>
          </cell>
          <cell r="BK1224">
            <v>-30.8</v>
          </cell>
          <cell r="BL1224">
            <v>-173.04</v>
          </cell>
          <cell r="BM1224">
            <v>-212.94</v>
          </cell>
          <cell r="BN1224">
            <v>-36.82</v>
          </cell>
          <cell r="BO1224">
            <v>-44.35</v>
          </cell>
          <cell r="BP1224">
            <v>-38.24</v>
          </cell>
          <cell r="BQ1224">
            <v>-16.309999999999999</v>
          </cell>
          <cell r="BR1224">
            <v>-645.86</v>
          </cell>
          <cell r="BS1224">
            <v>-19.329999999999998</v>
          </cell>
          <cell r="BT1224">
            <v>-18.28</v>
          </cell>
          <cell r="BU1224">
            <v>-22.1</v>
          </cell>
          <cell r="BV1224">
            <v>-9.7799999999999994</v>
          </cell>
          <cell r="BW1224">
            <v>-6.69</v>
          </cell>
          <cell r="BX1224">
            <v>-32.39</v>
          </cell>
          <cell r="BY1224">
            <v>-164.5</v>
          </cell>
          <cell r="BZ1224">
            <v>-207.89</v>
          </cell>
          <cell r="CA1224">
            <v>-105.64</v>
          </cell>
          <cell r="CB1224">
            <v>-32.229999999999997</v>
          </cell>
          <cell r="CC1224">
            <v>-15.4</v>
          </cell>
          <cell r="CD1224">
            <v>-11.63</v>
          </cell>
          <cell r="CE1224">
            <v>-647.37</v>
          </cell>
          <cell r="CF1224">
            <v>-155.62</v>
          </cell>
          <cell r="CG1224">
            <v>33.42</v>
          </cell>
          <cell r="CH1224">
            <v>38.46</v>
          </cell>
          <cell r="CI1224">
            <v>-5.85</v>
          </cell>
          <cell r="CJ1224">
            <v>5.79</v>
          </cell>
          <cell r="CK1224">
            <v>-15.73</v>
          </cell>
          <cell r="CL1224">
            <v>-175.26</v>
          </cell>
          <cell r="CM1224">
            <v>-200.02</v>
          </cell>
          <cell r="CN1224">
            <v>-88.72</v>
          </cell>
          <cell r="CO1224">
            <v>-21.75</v>
          </cell>
          <cell r="CP1224">
            <v>11.62</v>
          </cell>
          <cell r="CQ1224">
            <v>-73.709999999999994</v>
          </cell>
          <cell r="CR1224">
            <v>-837.77</v>
          </cell>
          <cell r="CS1224">
            <v>-66.900000000000006</v>
          </cell>
          <cell r="CT1224">
            <v>-18.27</v>
          </cell>
          <cell r="CU1224">
            <v>-59.83</v>
          </cell>
          <cell r="CV1224">
            <v>2.85</v>
          </cell>
          <cell r="CW1224">
            <v>-18.86</v>
          </cell>
          <cell r="CX1224">
            <v>25.74</v>
          </cell>
          <cell r="CY1224">
            <v>-277.64</v>
          </cell>
          <cell r="CZ1224">
            <v>-307.62</v>
          </cell>
          <cell r="DA1224">
            <v>-64.14</v>
          </cell>
          <cell r="DB1224">
            <v>-24.58</v>
          </cell>
          <cell r="DC1224">
            <v>-5.01</v>
          </cell>
          <cell r="DD1224">
            <v>-23.52</v>
          </cell>
          <cell r="DE1224">
            <v>-929.38</v>
          </cell>
          <cell r="DF1224">
            <v>-32</v>
          </cell>
          <cell r="DG1224">
            <v>-7.8</v>
          </cell>
          <cell r="DH1224">
            <v>-81.53</v>
          </cell>
          <cell r="DI1224">
            <v>-32.43</v>
          </cell>
          <cell r="DJ1224">
            <v>-19.45</v>
          </cell>
          <cell r="DK1224">
            <v>48.81</v>
          </cell>
          <cell r="DL1224">
            <v>-364.15</v>
          </cell>
          <cell r="DM1224">
            <v>-298.66000000000003</v>
          </cell>
          <cell r="DN1224">
            <v>-75.77</v>
          </cell>
          <cell r="DO1224">
            <v>-43.75</v>
          </cell>
          <cell r="DP1224">
            <v>5.93</v>
          </cell>
          <cell r="DQ1224">
            <v>-28.59</v>
          </cell>
          <cell r="DR1224">
            <v>0</v>
          </cell>
          <cell r="DS1224">
            <v>0</v>
          </cell>
          <cell r="DT1224">
            <v>0</v>
          </cell>
          <cell r="DU1224">
            <v>0</v>
          </cell>
          <cell r="DV1224">
            <v>0</v>
          </cell>
          <cell r="DW1224">
            <v>0</v>
          </cell>
          <cell r="DX1224">
            <v>0</v>
          </cell>
          <cell r="DY1224">
            <v>0</v>
          </cell>
          <cell r="DZ1224">
            <v>0</v>
          </cell>
          <cell r="EA1224">
            <v>0</v>
          </cell>
          <cell r="EB1224">
            <v>0</v>
          </cell>
          <cell r="EC1224">
            <v>0</v>
          </cell>
          <cell r="ED1224">
            <v>0</v>
          </cell>
        </row>
        <row r="1225">
          <cell r="F1225">
            <v>-446.62</v>
          </cell>
          <cell r="G1225">
            <v>-260.75</v>
          </cell>
          <cell r="H1225">
            <v>-399.89</v>
          </cell>
          <cell r="I1225">
            <v>-271.24</v>
          </cell>
          <cell r="J1225">
            <v>-609.36</v>
          </cell>
          <cell r="K1225">
            <v>-720.97</v>
          </cell>
          <cell r="L1225">
            <v>-1067.24</v>
          </cell>
          <cell r="M1225">
            <v>-643.22</v>
          </cell>
          <cell r="N1225">
            <v>-841.64</v>
          </cell>
          <cell r="O1225">
            <v>-610.1</v>
          </cell>
          <cell r="P1225">
            <v>-639.69000000000005</v>
          </cell>
          <cell r="Q1225">
            <v>-229.26</v>
          </cell>
          <cell r="R1225">
            <v>-6343.64</v>
          </cell>
          <cell r="S1225">
            <v>-461.09</v>
          </cell>
          <cell r="T1225">
            <v>-239.58</v>
          </cell>
          <cell r="U1225">
            <v>-469.07</v>
          </cell>
          <cell r="V1225">
            <v>-242.95</v>
          </cell>
          <cell r="W1225">
            <v>-342.55</v>
          </cell>
          <cell r="X1225">
            <v>-869.6</v>
          </cell>
          <cell r="Y1225">
            <v>-882.51</v>
          </cell>
          <cell r="Z1225">
            <v>-965.47</v>
          </cell>
          <cell r="AA1225">
            <v>-817.93</v>
          </cell>
          <cell r="AB1225">
            <v>-400.99</v>
          </cell>
          <cell r="AC1225">
            <v>-371.17</v>
          </cell>
          <cell r="AD1225">
            <v>-280.73</v>
          </cell>
          <cell r="AE1225">
            <v>-5617.32</v>
          </cell>
          <cell r="AF1225">
            <v>-429.18</v>
          </cell>
          <cell r="AG1225">
            <v>-291.83999999999997</v>
          </cell>
          <cell r="AH1225">
            <v>-24.84</v>
          </cell>
          <cell r="AI1225">
            <v>-212.41</v>
          </cell>
          <cell r="AJ1225">
            <v>-338.49</v>
          </cell>
          <cell r="AK1225">
            <v>-760.91</v>
          </cell>
          <cell r="AL1225">
            <v>-1052.1199999999999</v>
          </cell>
          <cell r="AM1225">
            <v>-932.23</v>
          </cell>
          <cell r="AN1225">
            <v>-762.22</v>
          </cell>
          <cell r="AO1225">
            <v>-277.02999999999997</v>
          </cell>
          <cell r="AP1225">
            <v>-316.41000000000003</v>
          </cell>
          <cell r="AQ1225">
            <v>-219.65</v>
          </cell>
          <cell r="AR1225">
            <v>-6566.01</v>
          </cell>
          <cell r="AS1225">
            <v>-540.79</v>
          </cell>
          <cell r="AT1225">
            <v>-288.92</v>
          </cell>
          <cell r="AU1225">
            <v>-247.88</v>
          </cell>
          <cell r="AV1225">
            <v>-102.37</v>
          </cell>
          <cell r="AW1225">
            <v>-159.9</v>
          </cell>
          <cell r="AX1225">
            <v>-763.65</v>
          </cell>
          <cell r="AY1225">
            <v>-1214.1500000000001</v>
          </cell>
          <cell r="AZ1225">
            <v>-917.53</v>
          </cell>
          <cell r="BA1225">
            <v>-1036.94</v>
          </cell>
          <cell r="BB1225">
            <v>-513.25</v>
          </cell>
          <cell r="BC1225">
            <v>-513.07000000000005</v>
          </cell>
          <cell r="BD1225">
            <v>-267.58</v>
          </cell>
          <cell r="BE1225">
            <v>-5915.11</v>
          </cell>
          <cell r="BF1225">
            <v>-599.39</v>
          </cell>
          <cell r="BG1225">
            <v>-272.95999999999998</v>
          </cell>
          <cell r="BH1225">
            <v>-308.2</v>
          </cell>
          <cell r="BI1225">
            <v>-95.74</v>
          </cell>
          <cell r="BJ1225">
            <v>-281.01</v>
          </cell>
          <cell r="BK1225">
            <v>-846.79</v>
          </cell>
          <cell r="BL1225">
            <v>-957.08</v>
          </cell>
          <cell r="BM1225">
            <v>-919.24</v>
          </cell>
          <cell r="BN1225">
            <v>-727.27</v>
          </cell>
          <cell r="BO1225">
            <v>-360.27</v>
          </cell>
          <cell r="BP1225">
            <v>-410.56</v>
          </cell>
          <cell r="BQ1225">
            <v>-136.59</v>
          </cell>
          <cell r="BR1225">
            <v>-7011.03</v>
          </cell>
          <cell r="BS1225">
            <v>-566.64</v>
          </cell>
          <cell r="BT1225">
            <v>-353.92</v>
          </cell>
          <cell r="BU1225">
            <v>-321.64</v>
          </cell>
          <cell r="BV1225">
            <v>-210.9</v>
          </cell>
          <cell r="BW1225">
            <v>-699.29</v>
          </cell>
          <cell r="BX1225">
            <v>-717.75</v>
          </cell>
          <cell r="BY1225">
            <v>-1135.83</v>
          </cell>
          <cell r="BZ1225">
            <v>-1035.31</v>
          </cell>
          <cell r="CA1225">
            <v>-868.79</v>
          </cell>
          <cell r="CB1225">
            <v>-585.09</v>
          </cell>
          <cell r="CC1225">
            <v>-349.71</v>
          </cell>
          <cell r="CD1225">
            <v>-166.15</v>
          </cell>
          <cell r="CE1225">
            <v>-7025.39</v>
          </cell>
          <cell r="CF1225">
            <v>-620</v>
          </cell>
          <cell r="CG1225">
            <v>-356.39</v>
          </cell>
          <cell r="CH1225">
            <v>-396.2</v>
          </cell>
          <cell r="CI1225">
            <v>-212.97</v>
          </cell>
          <cell r="CJ1225">
            <v>-379.76</v>
          </cell>
          <cell r="CK1225">
            <v>-722.27</v>
          </cell>
          <cell r="CL1225">
            <v>-995.11</v>
          </cell>
          <cell r="CM1225">
            <v>-904.54</v>
          </cell>
          <cell r="CN1225">
            <v>-882.95</v>
          </cell>
          <cell r="CO1225">
            <v>-477.51</v>
          </cell>
          <cell r="CP1225">
            <v>-455.54</v>
          </cell>
          <cell r="CQ1225">
            <v>-622.15</v>
          </cell>
          <cell r="CR1225">
            <v>-5591.07</v>
          </cell>
          <cell r="CS1225">
            <v>-551.70000000000005</v>
          </cell>
          <cell r="CT1225">
            <v>-341.73</v>
          </cell>
          <cell r="CU1225">
            <v>-210.59</v>
          </cell>
          <cell r="CV1225">
            <v>-156.05000000000001</v>
          </cell>
          <cell r="CW1225">
            <v>-287.29000000000002</v>
          </cell>
          <cell r="CX1225">
            <v>-586.03</v>
          </cell>
          <cell r="CY1225">
            <v>-1018.79</v>
          </cell>
          <cell r="CZ1225">
            <v>-847.47</v>
          </cell>
          <cell r="DA1225">
            <v>-606.63</v>
          </cell>
          <cell r="DB1225">
            <v>-387.01</v>
          </cell>
          <cell r="DC1225">
            <v>-342.87</v>
          </cell>
          <cell r="DD1225">
            <v>-254.9</v>
          </cell>
          <cell r="DE1225">
            <v>-4423.6000000000004</v>
          </cell>
          <cell r="DF1225">
            <v>-423.16</v>
          </cell>
          <cell r="DG1225">
            <v>-317.19</v>
          </cell>
          <cell r="DH1225">
            <v>-253.97</v>
          </cell>
          <cell r="DI1225">
            <v>-181.21</v>
          </cell>
          <cell r="DJ1225">
            <v>-188.22</v>
          </cell>
          <cell r="DK1225">
            <v>-317.63</v>
          </cell>
          <cell r="DL1225">
            <v>-687.19</v>
          </cell>
          <cell r="DM1225">
            <v>-529.1</v>
          </cell>
          <cell r="DN1225">
            <v>-601.77</v>
          </cell>
          <cell r="DO1225">
            <v>-526.21</v>
          </cell>
          <cell r="DP1225">
            <v>-257.42</v>
          </cell>
          <cell r="DQ1225">
            <v>-140.52000000000001</v>
          </cell>
          <cell r="DR1225">
            <v>0</v>
          </cell>
          <cell r="DS1225">
            <v>0</v>
          </cell>
          <cell r="DT1225">
            <v>0</v>
          </cell>
          <cell r="DU1225">
            <v>0</v>
          </cell>
          <cell r="DV1225">
            <v>0</v>
          </cell>
          <cell r="DW1225">
            <v>0</v>
          </cell>
          <cell r="DX1225">
            <v>0</v>
          </cell>
          <cell r="DY1225">
            <v>0</v>
          </cell>
          <cell r="DZ1225">
            <v>0</v>
          </cell>
          <cell r="EA1225">
            <v>0</v>
          </cell>
          <cell r="EB1225">
            <v>0</v>
          </cell>
          <cell r="EC1225">
            <v>0</v>
          </cell>
          <cell r="ED1225">
            <v>0</v>
          </cell>
        </row>
        <row r="1226"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0</v>
          </cell>
          <cell r="AK1226">
            <v>0</v>
          </cell>
          <cell r="AL1226">
            <v>0</v>
          </cell>
          <cell r="AM1226">
            <v>0</v>
          </cell>
          <cell r="AN1226">
            <v>0</v>
          </cell>
          <cell r="AO1226">
            <v>0</v>
          </cell>
          <cell r="AP1226">
            <v>0</v>
          </cell>
          <cell r="AQ1226">
            <v>0</v>
          </cell>
          <cell r="AR1226">
            <v>0</v>
          </cell>
          <cell r="AS1226">
            <v>0</v>
          </cell>
          <cell r="AT1226">
            <v>0</v>
          </cell>
          <cell r="AU1226">
            <v>0</v>
          </cell>
          <cell r="AV1226">
            <v>0</v>
          </cell>
          <cell r="AW1226">
            <v>0</v>
          </cell>
          <cell r="AX1226">
            <v>0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0</v>
          </cell>
          <cell r="BD1226">
            <v>0</v>
          </cell>
          <cell r="BE1226">
            <v>0</v>
          </cell>
          <cell r="BF1226">
            <v>0</v>
          </cell>
          <cell r="BG1226">
            <v>0</v>
          </cell>
          <cell r="BH1226">
            <v>0</v>
          </cell>
          <cell r="BI1226">
            <v>0</v>
          </cell>
          <cell r="BJ1226">
            <v>0</v>
          </cell>
          <cell r="BK1226">
            <v>0</v>
          </cell>
          <cell r="BL1226">
            <v>0</v>
          </cell>
          <cell r="BM1226">
            <v>0</v>
          </cell>
          <cell r="BN1226">
            <v>0</v>
          </cell>
          <cell r="BO1226">
            <v>0</v>
          </cell>
          <cell r="BP1226">
            <v>0</v>
          </cell>
          <cell r="BQ1226">
            <v>0</v>
          </cell>
          <cell r="BR1226">
            <v>0</v>
          </cell>
          <cell r="BS1226">
            <v>0</v>
          </cell>
          <cell r="BT1226">
            <v>0</v>
          </cell>
          <cell r="BU1226">
            <v>0</v>
          </cell>
          <cell r="BV1226">
            <v>0</v>
          </cell>
          <cell r="BW1226">
            <v>0</v>
          </cell>
          <cell r="BX1226">
            <v>0</v>
          </cell>
          <cell r="BY1226">
            <v>0</v>
          </cell>
          <cell r="BZ1226">
            <v>0</v>
          </cell>
          <cell r="CA1226">
            <v>0</v>
          </cell>
          <cell r="CB1226">
            <v>0</v>
          </cell>
          <cell r="CC1226">
            <v>0</v>
          </cell>
          <cell r="CD1226">
            <v>0</v>
          </cell>
          <cell r="CE1226">
            <v>0</v>
          </cell>
          <cell r="CF1226">
            <v>0</v>
          </cell>
          <cell r="CG1226">
            <v>0</v>
          </cell>
          <cell r="CH1226">
            <v>0</v>
          </cell>
          <cell r="CI1226">
            <v>0</v>
          </cell>
          <cell r="CJ1226">
            <v>0</v>
          </cell>
          <cell r="CK1226">
            <v>0</v>
          </cell>
          <cell r="CL1226">
            <v>0</v>
          </cell>
          <cell r="CM1226">
            <v>0</v>
          </cell>
          <cell r="CN1226">
            <v>0</v>
          </cell>
          <cell r="CO1226">
            <v>0</v>
          </cell>
          <cell r="CP1226">
            <v>0</v>
          </cell>
          <cell r="CQ1226">
            <v>0</v>
          </cell>
          <cell r="CR1226">
            <v>0</v>
          </cell>
          <cell r="CS1226">
            <v>0</v>
          </cell>
          <cell r="CT1226">
            <v>0</v>
          </cell>
          <cell r="CU1226">
            <v>0</v>
          </cell>
          <cell r="CV1226">
            <v>0</v>
          </cell>
          <cell r="CW1226">
            <v>0</v>
          </cell>
          <cell r="CX1226">
            <v>0</v>
          </cell>
          <cell r="CY1226">
            <v>0</v>
          </cell>
          <cell r="CZ1226">
            <v>0</v>
          </cell>
          <cell r="DA1226">
            <v>0</v>
          </cell>
          <cell r="DB1226">
            <v>0</v>
          </cell>
          <cell r="DC1226">
            <v>0</v>
          </cell>
          <cell r="DD1226">
            <v>0</v>
          </cell>
          <cell r="DE1226">
            <v>0</v>
          </cell>
          <cell r="DF1226">
            <v>0</v>
          </cell>
          <cell r="DG1226">
            <v>0</v>
          </cell>
          <cell r="DH1226">
            <v>0</v>
          </cell>
          <cell r="DI1226">
            <v>0</v>
          </cell>
          <cell r="DJ1226">
            <v>0</v>
          </cell>
          <cell r="DK1226">
            <v>0</v>
          </cell>
          <cell r="DL1226">
            <v>0</v>
          </cell>
          <cell r="DM1226">
            <v>0</v>
          </cell>
          <cell r="DN1226">
            <v>0</v>
          </cell>
          <cell r="DO1226">
            <v>0</v>
          </cell>
          <cell r="DP1226">
            <v>0</v>
          </cell>
          <cell r="DQ1226">
            <v>0</v>
          </cell>
          <cell r="DR1226">
            <v>0</v>
          </cell>
          <cell r="DS1226">
            <v>0</v>
          </cell>
          <cell r="DT1226">
            <v>0</v>
          </cell>
          <cell r="DU1226">
            <v>0</v>
          </cell>
          <cell r="DV1226">
            <v>0</v>
          </cell>
          <cell r="DW1226">
            <v>0</v>
          </cell>
          <cell r="DX1226">
            <v>0</v>
          </cell>
          <cell r="DY1226">
            <v>0</v>
          </cell>
          <cell r="DZ1226">
            <v>0</v>
          </cell>
          <cell r="EA1226">
            <v>0</v>
          </cell>
          <cell r="EB1226">
            <v>0</v>
          </cell>
          <cell r="EC1226">
            <v>0</v>
          </cell>
          <cell r="ED1226">
            <v>0</v>
          </cell>
        </row>
        <row r="1228">
          <cell r="J1228" t="str">
            <v>Reserves MWh</v>
          </cell>
        </row>
        <row r="1230"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P1230">
            <v>0</v>
          </cell>
          <cell r="AQ1230">
            <v>0</v>
          </cell>
          <cell r="AR1230">
            <v>0</v>
          </cell>
          <cell r="AS1230">
            <v>0</v>
          </cell>
          <cell r="AT1230">
            <v>0</v>
          </cell>
          <cell r="AU1230">
            <v>0</v>
          </cell>
          <cell r="AV1230">
            <v>0</v>
          </cell>
          <cell r="AW1230">
            <v>0</v>
          </cell>
          <cell r="AX1230">
            <v>0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0</v>
          </cell>
          <cell r="BD1230">
            <v>0</v>
          </cell>
          <cell r="BE1230">
            <v>0</v>
          </cell>
          <cell r="BF1230">
            <v>0</v>
          </cell>
          <cell r="BG1230">
            <v>0</v>
          </cell>
          <cell r="BH1230">
            <v>0</v>
          </cell>
          <cell r="BI1230">
            <v>0</v>
          </cell>
          <cell r="BJ1230">
            <v>0</v>
          </cell>
          <cell r="BK1230">
            <v>0</v>
          </cell>
          <cell r="BL1230">
            <v>0</v>
          </cell>
          <cell r="BM1230">
            <v>0</v>
          </cell>
          <cell r="BN1230">
            <v>0</v>
          </cell>
          <cell r="BO1230">
            <v>0</v>
          </cell>
          <cell r="BP1230">
            <v>0</v>
          </cell>
          <cell r="BQ1230">
            <v>0</v>
          </cell>
          <cell r="BR1230">
            <v>0</v>
          </cell>
          <cell r="BS1230">
            <v>0</v>
          </cell>
          <cell r="BT1230">
            <v>0</v>
          </cell>
          <cell r="BU1230">
            <v>0</v>
          </cell>
          <cell r="BV1230">
            <v>0</v>
          </cell>
          <cell r="BW1230">
            <v>0</v>
          </cell>
          <cell r="BX1230">
            <v>0</v>
          </cell>
          <cell r="BY1230">
            <v>0</v>
          </cell>
          <cell r="BZ1230">
            <v>0</v>
          </cell>
          <cell r="CA1230">
            <v>0</v>
          </cell>
          <cell r="CB1230">
            <v>0</v>
          </cell>
          <cell r="CC1230">
            <v>0</v>
          </cell>
          <cell r="CD1230">
            <v>0</v>
          </cell>
          <cell r="CE1230">
            <v>0</v>
          </cell>
          <cell r="CF1230">
            <v>0</v>
          </cell>
          <cell r="CG1230">
            <v>0</v>
          </cell>
          <cell r="CH1230">
            <v>0</v>
          </cell>
          <cell r="CI1230">
            <v>0</v>
          </cell>
          <cell r="CJ1230">
            <v>0</v>
          </cell>
          <cell r="CK1230">
            <v>0</v>
          </cell>
          <cell r="CL1230">
            <v>0</v>
          </cell>
          <cell r="CM1230">
            <v>0</v>
          </cell>
          <cell r="CN1230">
            <v>0</v>
          </cell>
          <cell r="CO1230">
            <v>0</v>
          </cell>
          <cell r="CP1230">
            <v>0</v>
          </cell>
          <cell r="CQ1230">
            <v>0</v>
          </cell>
          <cell r="CR1230">
            <v>0</v>
          </cell>
          <cell r="CS1230">
            <v>0</v>
          </cell>
          <cell r="CT1230">
            <v>0</v>
          </cell>
          <cell r="CU1230">
            <v>0</v>
          </cell>
          <cell r="CV1230">
            <v>0</v>
          </cell>
          <cell r="CW1230">
            <v>0</v>
          </cell>
          <cell r="CX1230">
            <v>0</v>
          </cell>
          <cell r="CY1230">
            <v>0</v>
          </cell>
          <cell r="CZ1230">
            <v>0</v>
          </cell>
          <cell r="DA1230">
            <v>0</v>
          </cell>
          <cell r="DB1230">
            <v>0</v>
          </cell>
          <cell r="DC1230">
            <v>0</v>
          </cell>
          <cell r="DD1230">
            <v>0</v>
          </cell>
          <cell r="DE1230">
            <v>0</v>
          </cell>
          <cell r="DF1230">
            <v>0</v>
          </cell>
          <cell r="DG1230">
            <v>0</v>
          </cell>
          <cell r="DH1230">
            <v>0</v>
          </cell>
          <cell r="DI1230">
            <v>0</v>
          </cell>
          <cell r="DJ1230">
            <v>0</v>
          </cell>
          <cell r="DK1230">
            <v>0</v>
          </cell>
          <cell r="DL1230">
            <v>0</v>
          </cell>
          <cell r="DM1230">
            <v>0</v>
          </cell>
          <cell r="DN1230">
            <v>0</v>
          </cell>
          <cell r="DO1230">
            <v>0</v>
          </cell>
          <cell r="DP1230">
            <v>0</v>
          </cell>
          <cell r="DQ1230">
            <v>0</v>
          </cell>
          <cell r="DR1230">
            <v>0</v>
          </cell>
          <cell r="DS1230">
            <v>0</v>
          </cell>
          <cell r="DT1230">
            <v>0</v>
          </cell>
          <cell r="DU1230">
            <v>0</v>
          </cell>
          <cell r="DV1230">
            <v>0</v>
          </cell>
          <cell r="DW1230">
            <v>0</v>
          </cell>
          <cell r="DX1230">
            <v>0</v>
          </cell>
          <cell r="DY1230">
            <v>0</v>
          </cell>
          <cell r="DZ1230">
            <v>0</v>
          </cell>
          <cell r="EA1230">
            <v>0</v>
          </cell>
          <cell r="EB1230">
            <v>0</v>
          </cell>
          <cell r="EC1230">
            <v>0</v>
          </cell>
          <cell r="ED1230">
            <v>0</v>
          </cell>
        </row>
        <row r="1231"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  <cell r="AK1231">
            <v>0</v>
          </cell>
          <cell r="AL1231">
            <v>0</v>
          </cell>
          <cell r="AM1231">
            <v>0</v>
          </cell>
          <cell r="AN1231">
            <v>0</v>
          </cell>
          <cell r="AO1231">
            <v>0</v>
          </cell>
          <cell r="AP1231">
            <v>0</v>
          </cell>
          <cell r="AQ1231">
            <v>0</v>
          </cell>
          <cell r="AR1231">
            <v>0</v>
          </cell>
          <cell r="AS1231">
            <v>0</v>
          </cell>
          <cell r="AT1231">
            <v>0</v>
          </cell>
          <cell r="AU1231">
            <v>0</v>
          </cell>
          <cell r="AV1231">
            <v>0</v>
          </cell>
          <cell r="AW1231">
            <v>0</v>
          </cell>
          <cell r="AX1231">
            <v>0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0</v>
          </cell>
          <cell r="BD1231">
            <v>0</v>
          </cell>
          <cell r="BE1231">
            <v>0</v>
          </cell>
          <cell r="BF1231">
            <v>0</v>
          </cell>
          <cell r="BG1231">
            <v>0</v>
          </cell>
          <cell r="BH1231">
            <v>0</v>
          </cell>
          <cell r="BI1231">
            <v>0</v>
          </cell>
          <cell r="BJ1231">
            <v>0</v>
          </cell>
          <cell r="BK1231">
            <v>0</v>
          </cell>
          <cell r="BL1231">
            <v>0</v>
          </cell>
          <cell r="BM1231">
            <v>0</v>
          </cell>
          <cell r="BN1231">
            <v>0</v>
          </cell>
          <cell r="BO1231">
            <v>0</v>
          </cell>
          <cell r="BP1231">
            <v>0</v>
          </cell>
          <cell r="BQ1231">
            <v>0</v>
          </cell>
          <cell r="BR1231">
            <v>0</v>
          </cell>
          <cell r="BS1231">
            <v>0</v>
          </cell>
          <cell r="BT1231">
            <v>0</v>
          </cell>
          <cell r="BU1231">
            <v>0</v>
          </cell>
          <cell r="BV1231">
            <v>0</v>
          </cell>
          <cell r="BW1231">
            <v>0</v>
          </cell>
          <cell r="BX1231">
            <v>0</v>
          </cell>
          <cell r="BY1231">
            <v>0</v>
          </cell>
          <cell r="BZ1231">
            <v>0</v>
          </cell>
          <cell r="CA1231">
            <v>0</v>
          </cell>
          <cell r="CB1231">
            <v>0</v>
          </cell>
          <cell r="CC1231">
            <v>0</v>
          </cell>
          <cell r="CD1231">
            <v>0</v>
          </cell>
          <cell r="CE1231">
            <v>0</v>
          </cell>
          <cell r="CF1231">
            <v>0</v>
          </cell>
          <cell r="CG1231">
            <v>0</v>
          </cell>
          <cell r="CH1231">
            <v>0</v>
          </cell>
          <cell r="CI1231">
            <v>0</v>
          </cell>
          <cell r="CJ1231">
            <v>0</v>
          </cell>
          <cell r="CK1231">
            <v>0</v>
          </cell>
          <cell r="CL1231">
            <v>0</v>
          </cell>
          <cell r="CM1231">
            <v>0</v>
          </cell>
          <cell r="CN1231">
            <v>0</v>
          </cell>
          <cell r="CO1231">
            <v>0</v>
          </cell>
          <cell r="CP1231">
            <v>0</v>
          </cell>
          <cell r="CQ1231">
            <v>0</v>
          </cell>
          <cell r="CR1231">
            <v>0</v>
          </cell>
          <cell r="CS1231">
            <v>0</v>
          </cell>
          <cell r="CT1231">
            <v>0</v>
          </cell>
          <cell r="CU1231">
            <v>0</v>
          </cell>
          <cell r="CV1231">
            <v>0</v>
          </cell>
          <cell r="CW1231">
            <v>0</v>
          </cell>
          <cell r="CX1231">
            <v>0</v>
          </cell>
          <cell r="CY1231">
            <v>0</v>
          </cell>
          <cell r="CZ1231">
            <v>0</v>
          </cell>
          <cell r="DA1231">
            <v>0</v>
          </cell>
          <cell r="DB1231">
            <v>0</v>
          </cell>
          <cell r="DC1231">
            <v>0</v>
          </cell>
          <cell r="DD1231">
            <v>0</v>
          </cell>
          <cell r="DE1231">
            <v>0</v>
          </cell>
          <cell r="DF1231">
            <v>0</v>
          </cell>
          <cell r="DG1231">
            <v>0</v>
          </cell>
          <cell r="DH1231">
            <v>0</v>
          </cell>
          <cell r="DI1231">
            <v>0</v>
          </cell>
          <cell r="DJ1231">
            <v>0</v>
          </cell>
          <cell r="DK1231">
            <v>0</v>
          </cell>
          <cell r="DL1231">
            <v>0</v>
          </cell>
          <cell r="DM1231">
            <v>0</v>
          </cell>
          <cell r="DN1231">
            <v>0</v>
          </cell>
          <cell r="DO1231">
            <v>0</v>
          </cell>
          <cell r="DP1231">
            <v>0</v>
          </cell>
          <cell r="DQ1231">
            <v>0</v>
          </cell>
          <cell r="DR1231">
            <v>0</v>
          </cell>
          <cell r="DS1231">
            <v>0</v>
          </cell>
          <cell r="DT1231">
            <v>0</v>
          </cell>
          <cell r="DU1231">
            <v>0</v>
          </cell>
          <cell r="DV1231">
            <v>0</v>
          </cell>
          <cell r="DW1231">
            <v>0</v>
          </cell>
          <cell r="DX1231">
            <v>0</v>
          </cell>
          <cell r="DY1231">
            <v>0</v>
          </cell>
          <cell r="DZ1231">
            <v>0</v>
          </cell>
          <cell r="EA1231">
            <v>0</v>
          </cell>
          <cell r="EB1231">
            <v>0</v>
          </cell>
          <cell r="EC1231">
            <v>0</v>
          </cell>
          <cell r="ED1231">
            <v>0</v>
          </cell>
        </row>
        <row r="1232"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P1232">
            <v>0</v>
          </cell>
          <cell r="AQ1232">
            <v>0</v>
          </cell>
          <cell r="AR1232">
            <v>0</v>
          </cell>
          <cell r="AS1232">
            <v>0</v>
          </cell>
          <cell r="AT1232">
            <v>0</v>
          </cell>
          <cell r="AU1232">
            <v>0</v>
          </cell>
          <cell r="AV1232">
            <v>0</v>
          </cell>
          <cell r="AW1232">
            <v>0</v>
          </cell>
          <cell r="AX1232">
            <v>0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0</v>
          </cell>
          <cell r="BD1232">
            <v>0</v>
          </cell>
          <cell r="BE1232">
            <v>0</v>
          </cell>
          <cell r="BF1232">
            <v>0</v>
          </cell>
          <cell r="BG1232">
            <v>0</v>
          </cell>
          <cell r="BH1232">
            <v>0</v>
          </cell>
          <cell r="BI1232">
            <v>0</v>
          </cell>
          <cell r="BJ1232">
            <v>0</v>
          </cell>
          <cell r="BK1232">
            <v>0</v>
          </cell>
          <cell r="BL1232">
            <v>0</v>
          </cell>
          <cell r="BM1232">
            <v>0</v>
          </cell>
          <cell r="BN1232">
            <v>0</v>
          </cell>
          <cell r="BO1232">
            <v>0</v>
          </cell>
          <cell r="BP1232">
            <v>0</v>
          </cell>
          <cell r="BQ1232">
            <v>0</v>
          </cell>
          <cell r="BR1232">
            <v>0</v>
          </cell>
          <cell r="BS1232">
            <v>0</v>
          </cell>
          <cell r="BT1232">
            <v>0</v>
          </cell>
          <cell r="BU1232">
            <v>0</v>
          </cell>
          <cell r="BV1232">
            <v>0</v>
          </cell>
          <cell r="BW1232">
            <v>0</v>
          </cell>
          <cell r="BX1232">
            <v>0</v>
          </cell>
          <cell r="BY1232">
            <v>0</v>
          </cell>
          <cell r="BZ1232">
            <v>0</v>
          </cell>
          <cell r="CA1232">
            <v>0</v>
          </cell>
          <cell r="CB1232">
            <v>0</v>
          </cell>
          <cell r="CC1232">
            <v>0</v>
          </cell>
          <cell r="CD1232">
            <v>0</v>
          </cell>
          <cell r="CE1232">
            <v>0</v>
          </cell>
          <cell r="CF1232">
            <v>0</v>
          </cell>
          <cell r="CG1232">
            <v>0</v>
          </cell>
          <cell r="CH1232">
            <v>0</v>
          </cell>
          <cell r="CI1232">
            <v>0</v>
          </cell>
          <cell r="CJ1232">
            <v>0</v>
          </cell>
          <cell r="CK1232">
            <v>0</v>
          </cell>
          <cell r="CL1232">
            <v>0</v>
          </cell>
          <cell r="CM1232">
            <v>0</v>
          </cell>
          <cell r="CN1232">
            <v>0</v>
          </cell>
          <cell r="CO1232">
            <v>0</v>
          </cell>
          <cell r="CP1232">
            <v>0</v>
          </cell>
          <cell r="CQ1232">
            <v>0</v>
          </cell>
          <cell r="CR1232">
            <v>0</v>
          </cell>
          <cell r="CS1232">
            <v>0</v>
          </cell>
          <cell r="CT1232">
            <v>0</v>
          </cell>
          <cell r="CU1232">
            <v>0</v>
          </cell>
          <cell r="CV1232">
            <v>0</v>
          </cell>
          <cell r="CW1232">
            <v>0</v>
          </cell>
          <cell r="CX1232">
            <v>0</v>
          </cell>
          <cell r="CY1232">
            <v>0</v>
          </cell>
          <cell r="CZ1232">
            <v>0</v>
          </cell>
          <cell r="DA1232">
            <v>0</v>
          </cell>
          <cell r="DB1232">
            <v>0</v>
          </cell>
          <cell r="DC1232">
            <v>0</v>
          </cell>
          <cell r="DD1232">
            <v>0</v>
          </cell>
          <cell r="DE1232">
            <v>0</v>
          </cell>
          <cell r="DF1232">
            <v>0</v>
          </cell>
          <cell r="DG1232">
            <v>0</v>
          </cell>
          <cell r="DH1232">
            <v>0</v>
          </cell>
          <cell r="DI1232">
            <v>0</v>
          </cell>
          <cell r="DJ1232">
            <v>0</v>
          </cell>
          <cell r="DK1232">
            <v>0</v>
          </cell>
          <cell r="DL1232">
            <v>0</v>
          </cell>
          <cell r="DM1232">
            <v>0</v>
          </cell>
          <cell r="DN1232">
            <v>0</v>
          </cell>
          <cell r="DO1232">
            <v>0</v>
          </cell>
          <cell r="DP1232">
            <v>0</v>
          </cell>
          <cell r="DQ1232">
            <v>0</v>
          </cell>
          <cell r="DR1232">
            <v>0</v>
          </cell>
          <cell r="DS1232">
            <v>0</v>
          </cell>
          <cell r="DT1232">
            <v>0</v>
          </cell>
          <cell r="DU1232">
            <v>0</v>
          </cell>
          <cell r="DV1232">
            <v>0</v>
          </cell>
          <cell r="DW1232">
            <v>0</v>
          </cell>
          <cell r="DX1232">
            <v>0</v>
          </cell>
          <cell r="DY1232">
            <v>0</v>
          </cell>
          <cell r="DZ1232">
            <v>0</v>
          </cell>
          <cell r="EA1232">
            <v>0</v>
          </cell>
          <cell r="EB1232">
            <v>0</v>
          </cell>
          <cell r="EC1232">
            <v>0</v>
          </cell>
          <cell r="ED1232">
            <v>0</v>
          </cell>
        </row>
        <row r="1233">
          <cell r="F1233">
            <v>8.7100000000000009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26.1</v>
          </cell>
          <cell r="R1233">
            <v>19.22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10.51</v>
          </cell>
          <cell r="AB1233">
            <v>0</v>
          </cell>
          <cell r="AC1233">
            <v>0</v>
          </cell>
          <cell r="AD1233">
            <v>8.7100000000000009</v>
          </cell>
          <cell r="AE1233">
            <v>-9.92</v>
          </cell>
          <cell r="AF1233">
            <v>9.92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P1233">
            <v>0</v>
          </cell>
          <cell r="AQ1233">
            <v>-19.829999999999998</v>
          </cell>
          <cell r="AR1233">
            <v>11.18</v>
          </cell>
          <cell r="AS1233">
            <v>11.18</v>
          </cell>
          <cell r="AT1233">
            <v>0</v>
          </cell>
          <cell r="AU1233">
            <v>0</v>
          </cell>
          <cell r="AV1233">
            <v>0</v>
          </cell>
          <cell r="AW1233">
            <v>0</v>
          </cell>
          <cell r="AX1233">
            <v>0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0</v>
          </cell>
          <cell r="BD1233">
            <v>0</v>
          </cell>
          <cell r="BE1233">
            <v>-0.02</v>
          </cell>
          <cell r="BF1233">
            <v>0</v>
          </cell>
          <cell r="BG1233">
            <v>0</v>
          </cell>
          <cell r="BH1233">
            <v>0</v>
          </cell>
          <cell r="BI1233">
            <v>0</v>
          </cell>
          <cell r="BJ1233">
            <v>0</v>
          </cell>
          <cell r="BK1233">
            <v>0</v>
          </cell>
          <cell r="BL1233">
            <v>0</v>
          </cell>
          <cell r="BM1233">
            <v>0</v>
          </cell>
          <cell r="BN1233">
            <v>0</v>
          </cell>
          <cell r="BO1233">
            <v>0</v>
          </cell>
          <cell r="BP1233">
            <v>0</v>
          </cell>
          <cell r="BQ1233">
            <v>-0.02</v>
          </cell>
          <cell r="BR1233">
            <v>11.16</v>
          </cell>
          <cell r="BS1233">
            <v>0</v>
          </cell>
          <cell r="BT1233">
            <v>0</v>
          </cell>
          <cell r="BU1233">
            <v>0</v>
          </cell>
          <cell r="BV1233">
            <v>0</v>
          </cell>
          <cell r="BW1233">
            <v>0</v>
          </cell>
          <cell r="BX1233">
            <v>0</v>
          </cell>
          <cell r="BY1233">
            <v>0</v>
          </cell>
          <cell r="BZ1233">
            <v>0</v>
          </cell>
          <cell r="CA1233">
            <v>0</v>
          </cell>
          <cell r="CB1233">
            <v>0</v>
          </cell>
          <cell r="CC1233">
            <v>0</v>
          </cell>
          <cell r="CD1233">
            <v>11.16</v>
          </cell>
          <cell r="CE1233">
            <v>1.39</v>
          </cell>
          <cell r="CF1233">
            <v>-12.26</v>
          </cell>
          <cell r="CG1233">
            <v>13.65</v>
          </cell>
          <cell r="CH1233">
            <v>0</v>
          </cell>
          <cell r="CI1233">
            <v>0</v>
          </cell>
          <cell r="CJ1233">
            <v>0</v>
          </cell>
          <cell r="CK1233">
            <v>0</v>
          </cell>
          <cell r="CL1233">
            <v>0</v>
          </cell>
          <cell r="CM1233">
            <v>0</v>
          </cell>
          <cell r="CN1233">
            <v>0</v>
          </cell>
          <cell r="CO1233">
            <v>0</v>
          </cell>
          <cell r="CP1233">
            <v>0</v>
          </cell>
          <cell r="CQ1233">
            <v>0</v>
          </cell>
          <cell r="CR1233">
            <v>0</v>
          </cell>
          <cell r="CS1233">
            <v>0</v>
          </cell>
          <cell r="CT1233">
            <v>0</v>
          </cell>
          <cell r="CU1233">
            <v>0</v>
          </cell>
          <cell r="CV1233">
            <v>0</v>
          </cell>
          <cell r="CW1233">
            <v>0</v>
          </cell>
          <cell r="CX1233">
            <v>0</v>
          </cell>
          <cell r="CY1233">
            <v>0</v>
          </cell>
          <cell r="CZ1233">
            <v>0</v>
          </cell>
          <cell r="DA1233">
            <v>0</v>
          </cell>
          <cell r="DB1233">
            <v>0</v>
          </cell>
          <cell r="DC1233">
            <v>0</v>
          </cell>
          <cell r="DD1233">
            <v>0</v>
          </cell>
          <cell r="DE1233">
            <v>0</v>
          </cell>
          <cell r="DF1233">
            <v>0</v>
          </cell>
          <cell r="DG1233">
            <v>0</v>
          </cell>
          <cell r="DH1233">
            <v>0</v>
          </cell>
          <cell r="DI1233">
            <v>0</v>
          </cell>
          <cell r="DJ1233">
            <v>0</v>
          </cell>
          <cell r="DK1233">
            <v>0</v>
          </cell>
          <cell r="DL1233">
            <v>0</v>
          </cell>
          <cell r="DM1233">
            <v>0</v>
          </cell>
          <cell r="DN1233">
            <v>0</v>
          </cell>
          <cell r="DO1233">
            <v>0</v>
          </cell>
          <cell r="DP1233">
            <v>0</v>
          </cell>
          <cell r="DQ1233">
            <v>0</v>
          </cell>
          <cell r="DR1233">
            <v>0</v>
          </cell>
          <cell r="DS1233">
            <v>0</v>
          </cell>
          <cell r="DT1233">
            <v>0</v>
          </cell>
          <cell r="DU1233">
            <v>0</v>
          </cell>
          <cell r="DV1233">
            <v>0</v>
          </cell>
          <cell r="DW1233">
            <v>0</v>
          </cell>
          <cell r="DX1233">
            <v>0</v>
          </cell>
          <cell r="DY1233">
            <v>0</v>
          </cell>
          <cell r="DZ1233">
            <v>0</v>
          </cell>
          <cell r="EA1233">
            <v>0</v>
          </cell>
          <cell r="EB1233">
            <v>0</v>
          </cell>
          <cell r="EC1233">
            <v>0</v>
          </cell>
          <cell r="ED1233">
            <v>0</v>
          </cell>
        </row>
        <row r="1234"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P1234">
            <v>0</v>
          </cell>
          <cell r="AQ1234">
            <v>0</v>
          </cell>
          <cell r="AR1234">
            <v>0</v>
          </cell>
          <cell r="AS1234">
            <v>0</v>
          </cell>
          <cell r="AT1234">
            <v>0</v>
          </cell>
          <cell r="AU1234">
            <v>0</v>
          </cell>
          <cell r="AV1234">
            <v>0</v>
          </cell>
          <cell r="AW1234">
            <v>0</v>
          </cell>
          <cell r="AX1234">
            <v>0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0</v>
          </cell>
          <cell r="BD1234">
            <v>0</v>
          </cell>
          <cell r="BE1234">
            <v>0</v>
          </cell>
          <cell r="BF1234">
            <v>0</v>
          </cell>
          <cell r="BG1234">
            <v>0</v>
          </cell>
          <cell r="BH1234">
            <v>0</v>
          </cell>
          <cell r="BI1234">
            <v>0</v>
          </cell>
          <cell r="BJ1234">
            <v>0</v>
          </cell>
          <cell r="BK1234">
            <v>0</v>
          </cell>
          <cell r="BL1234">
            <v>0</v>
          </cell>
          <cell r="BM1234">
            <v>0</v>
          </cell>
          <cell r="BN1234">
            <v>0</v>
          </cell>
          <cell r="BO1234">
            <v>0</v>
          </cell>
          <cell r="BP1234">
            <v>0</v>
          </cell>
          <cell r="BQ1234">
            <v>0</v>
          </cell>
          <cell r="BR1234">
            <v>0</v>
          </cell>
          <cell r="BS1234">
            <v>0</v>
          </cell>
          <cell r="BT1234">
            <v>0</v>
          </cell>
          <cell r="BU1234">
            <v>0</v>
          </cell>
          <cell r="BV1234">
            <v>0</v>
          </cell>
          <cell r="BW1234">
            <v>0</v>
          </cell>
          <cell r="BX1234">
            <v>0</v>
          </cell>
          <cell r="BY1234">
            <v>0</v>
          </cell>
          <cell r="BZ1234">
            <v>0</v>
          </cell>
          <cell r="CA1234">
            <v>0</v>
          </cell>
          <cell r="CB1234">
            <v>0</v>
          </cell>
          <cell r="CC1234">
            <v>0</v>
          </cell>
          <cell r="CD1234">
            <v>0</v>
          </cell>
          <cell r="CE1234">
            <v>0</v>
          </cell>
          <cell r="CF1234">
            <v>0</v>
          </cell>
          <cell r="CG1234">
            <v>0</v>
          </cell>
          <cell r="CH1234">
            <v>0</v>
          </cell>
          <cell r="CI1234">
            <v>0</v>
          </cell>
          <cell r="CJ1234">
            <v>0</v>
          </cell>
          <cell r="CK1234">
            <v>0</v>
          </cell>
          <cell r="CL1234">
            <v>0</v>
          </cell>
          <cell r="CM1234">
            <v>0</v>
          </cell>
          <cell r="CN1234">
            <v>0</v>
          </cell>
          <cell r="CO1234">
            <v>0</v>
          </cell>
          <cell r="CP1234">
            <v>0</v>
          </cell>
          <cell r="CQ1234">
            <v>0</v>
          </cell>
          <cell r="CR1234">
            <v>0</v>
          </cell>
          <cell r="CS1234">
            <v>0</v>
          </cell>
          <cell r="CT1234">
            <v>0</v>
          </cell>
          <cell r="CU1234">
            <v>0</v>
          </cell>
          <cell r="CV1234">
            <v>0</v>
          </cell>
          <cell r="CW1234">
            <v>0</v>
          </cell>
          <cell r="CX1234">
            <v>0</v>
          </cell>
          <cell r="CY1234">
            <v>0</v>
          </cell>
          <cell r="CZ1234">
            <v>0</v>
          </cell>
          <cell r="DA1234">
            <v>0</v>
          </cell>
          <cell r="DB1234">
            <v>0</v>
          </cell>
          <cell r="DC1234">
            <v>0</v>
          </cell>
          <cell r="DD1234">
            <v>0</v>
          </cell>
          <cell r="DE1234">
            <v>0</v>
          </cell>
          <cell r="DF1234">
            <v>0</v>
          </cell>
          <cell r="DG1234">
            <v>0</v>
          </cell>
          <cell r="DH1234">
            <v>0</v>
          </cell>
          <cell r="DI1234">
            <v>0</v>
          </cell>
          <cell r="DJ1234">
            <v>0</v>
          </cell>
          <cell r="DK1234">
            <v>0</v>
          </cell>
          <cell r="DL1234">
            <v>0</v>
          </cell>
          <cell r="DM1234">
            <v>0</v>
          </cell>
          <cell r="DN1234">
            <v>0</v>
          </cell>
          <cell r="DO1234">
            <v>0</v>
          </cell>
          <cell r="DP1234">
            <v>0</v>
          </cell>
          <cell r="DQ1234">
            <v>0</v>
          </cell>
          <cell r="DR1234">
            <v>0</v>
          </cell>
          <cell r="DS1234">
            <v>0</v>
          </cell>
          <cell r="DT1234">
            <v>0</v>
          </cell>
          <cell r="DU1234">
            <v>0</v>
          </cell>
          <cell r="DV1234">
            <v>0</v>
          </cell>
          <cell r="DW1234">
            <v>0</v>
          </cell>
          <cell r="DX1234">
            <v>0</v>
          </cell>
          <cell r="DY1234">
            <v>0</v>
          </cell>
          <cell r="DZ1234">
            <v>0</v>
          </cell>
          <cell r="EA1234">
            <v>0</v>
          </cell>
          <cell r="EB1234">
            <v>0</v>
          </cell>
          <cell r="EC1234">
            <v>0</v>
          </cell>
          <cell r="ED1234">
            <v>0</v>
          </cell>
        </row>
        <row r="1235"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P1235">
            <v>0</v>
          </cell>
          <cell r="AQ1235">
            <v>0</v>
          </cell>
          <cell r="AR1235">
            <v>0</v>
          </cell>
          <cell r="AS1235">
            <v>0</v>
          </cell>
          <cell r="AT1235">
            <v>0</v>
          </cell>
          <cell r="AU1235">
            <v>0</v>
          </cell>
          <cell r="AV1235">
            <v>0</v>
          </cell>
          <cell r="AW1235">
            <v>0</v>
          </cell>
          <cell r="AX1235">
            <v>0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0</v>
          </cell>
          <cell r="BD1235">
            <v>0</v>
          </cell>
          <cell r="BE1235">
            <v>0</v>
          </cell>
          <cell r="BF1235">
            <v>0</v>
          </cell>
          <cell r="BG1235">
            <v>0</v>
          </cell>
          <cell r="BH1235">
            <v>0</v>
          </cell>
          <cell r="BI1235">
            <v>0</v>
          </cell>
          <cell r="BJ1235">
            <v>0</v>
          </cell>
          <cell r="BK1235">
            <v>0</v>
          </cell>
          <cell r="BL1235">
            <v>0</v>
          </cell>
          <cell r="BM1235">
            <v>0</v>
          </cell>
          <cell r="BN1235">
            <v>0</v>
          </cell>
          <cell r="BO1235">
            <v>0</v>
          </cell>
          <cell r="BP1235">
            <v>0</v>
          </cell>
          <cell r="BQ1235">
            <v>0</v>
          </cell>
          <cell r="BR1235">
            <v>0</v>
          </cell>
          <cell r="BS1235">
            <v>0</v>
          </cell>
          <cell r="BT1235">
            <v>0</v>
          </cell>
          <cell r="BU1235">
            <v>0</v>
          </cell>
          <cell r="BV1235">
            <v>0</v>
          </cell>
          <cell r="BW1235">
            <v>0</v>
          </cell>
          <cell r="BX1235">
            <v>0</v>
          </cell>
          <cell r="BY1235">
            <v>0</v>
          </cell>
          <cell r="BZ1235">
            <v>0</v>
          </cell>
          <cell r="CA1235">
            <v>0</v>
          </cell>
          <cell r="CB1235">
            <v>0</v>
          </cell>
          <cell r="CC1235">
            <v>0</v>
          </cell>
          <cell r="CD1235">
            <v>0</v>
          </cell>
          <cell r="CE1235">
            <v>0</v>
          </cell>
          <cell r="CF1235">
            <v>0</v>
          </cell>
          <cell r="CG1235">
            <v>0</v>
          </cell>
          <cell r="CH1235">
            <v>0</v>
          </cell>
          <cell r="CI1235">
            <v>0</v>
          </cell>
          <cell r="CJ1235">
            <v>0</v>
          </cell>
          <cell r="CK1235">
            <v>0</v>
          </cell>
          <cell r="CL1235">
            <v>0</v>
          </cell>
          <cell r="CM1235">
            <v>0</v>
          </cell>
          <cell r="CN1235">
            <v>0</v>
          </cell>
          <cell r="CO1235">
            <v>0</v>
          </cell>
          <cell r="CP1235">
            <v>0</v>
          </cell>
          <cell r="CQ1235">
            <v>0</v>
          </cell>
          <cell r="CR1235">
            <v>0</v>
          </cell>
          <cell r="CS1235">
            <v>0</v>
          </cell>
          <cell r="CT1235">
            <v>0</v>
          </cell>
          <cell r="CU1235">
            <v>0</v>
          </cell>
          <cell r="CV1235">
            <v>0</v>
          </cell>
          <cell r="CW1235">
            <v>0</v>
          </cell>
          <cell r="CX1235">
            <v>0</v>
          </cell>
          <cell r="CY1235">
            <v>0</v>
          </cell>
          <cell r="CZ1235">
            <v>0</v>
          </cell>
          <cell r="DA1235">
            <v>0</v>
          </cell>
          <cell r="DB1235">
            <v>0</v>
          </cell>
          <cell r="DC1235">
            <v>0</v>
          </cell>
          <cell r="DD1235">
            <v>0</v>
          </cell>
          <cell r="DE1235">
            <v>0</v>
          </cell>
          <cell r="DF1235">
            <v>0</v>
          </cell>
          <cell r="DG1235">
            <v>0</v>
          </cell>
          <cell r="DH1235">
            <v>0</v>
          </cell>
          <cell r="DI1235">
            <v>0</v>
          </cell>
          <cell r="DJ1235">
            <v>0</v>
          </cell>
          <cell r="DK1235">
            <v>0</v>
          </cell>
          <cell r="DL1235">
            <v>0</v>
          </cell>
          <cell r="DM1235">
            <v>0</v>
          </cell>
          <cell r="DN1235">
            <v>0</v>
          </cell>
          <cell r="DO1235">
            <v>0</v>
          </cell>
          <cell r="DP1235">
            <v>0</v>
          </cell>
          <cell r="DQ1235">
            <v>0</v>
          </cell>
          <cell r="DR1235">
            <v>0</v>
          </cell>
          <cell r="DS1235">
            <v>0</v>
          </cell>
          <cell r="DT1235">
            <v>0</v>
          </cell>
          <cell r="DU1235">
            <v>0</v>
          </cell>
          <cell r="DV1235">
            <v>0</v>
          </cell>
          <cell r="DW1235">
            <v>0</v>
          </cell>
          <cell r="DX1235">
            <v>0</v>
          </cell>
          <cell r="DY1235">
            <v>0</v>
          </cell>
          <cell r="DZ1235">
            <v>0</v>
          </cell>
          <cell r="EA1235">
            <v>0</v>
          </cell>
          <cell r="EB1235">
            <v>0</v>
          </cell>
          <cell r="EC1235">
            <v>0</v>
          </cell>
          <cell r="ED1235">
            <v>0</v>
          </cell>
        </row>
        <row r="1236"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P1236">
            <v>0</v>
          </cell>
          <cell r="AQ1236">
            <v>0</v>
          </cell>
          <cell r="AR1236">
            <v>0</v>
          </cell>
          <cell r="AS1236">
            <v>0</v>
          </cell>
          <cell r="AT1236">
            <v>0</v>
          </cell>
          <cell r="AU1236">
            <v>0</v>
          </cell>
          <cell r="AV1236">
            <v>0</v>
          </cell>
          <cell r="AW1236">
            <v>0</v>
          </cell>
          <cell r="AX1236">
            <v>0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0</v>
          </cell>
          <cell r="BD1236">
            <v>0</v>
          </cell>
          <cell r="BE1236">
            <v>0</v>
          </cell>
          <cell r="BF1236">
            <v>0</v>
          </cell>
          <cell r="BG1236">
            <v>0</v>
          </cell>
          <cell r="BH1236">
            <v>0</v>
          </cell>
          <cell r="BI1236">
            <v>0</v>
          </cell>
          <cell r="BJ1236">
            <v>0</v>
          </cell>
          <cell r="BK1236">
            <v>0</v>
          </cell>
          <cell r="BL1236">
            <v>0</v>
          </cell>
          <cell r="BM1236">
            <v>0</v>
          </cell>
          <cell r="BN1236">
            <v>0</v>
          </cell>
          <cell r="BO1236">
            <v>0</v>
          </cell>
          <cell r="BP1236">
            <v>0</v>
          </cell>
          <cell r="BQ1236">
            <v>0</v>
          </cell>
          <cell r="BR1236">
            <v>0</v>
          </cell>
          <cell r="BS1236">
            <v>0</v>
          </cell>
          <cell r="BT1236">
            <v>0</v>
          </cell>
          <cell r="BU1236">
            <v>0</v>
          </cell>
          <cell r="BV1236">
            <v>0</v>
          </cell>
          <cell r="BW1236">
            <v>0</v>
          </cell>
          <cell r="BX1236">
            <v>0</v>
          </cell>
          <cell r="BY1236">
            <v>0</v>
          </cell>
          <cell r="BZ1236">
            <v>0</v>
          </cell>
          <cell r="CA1236">
            <v>0</v>
          </cell>
          <cell r="CB1236">
            <v>0</v>
          </cell>
          <cell r="CC1236">
            <v>0</v>
          </cell>
          <cell r="CD1236">
            <v>0</v>
          </cell>
          <cell r="CE1236">
            <v>0</v>
          </cell>
          <cell r="CF1236">
            <v>0</v>
          </cell>
          <cell r="CG1236">
            <v>0</v>
          </cell>
          <cell r="CH1236">
            <v>0</v>
          </cell>
          <cell r="CI1236">
            <v>0</v>
          </cell>
          <cell r="CJ1236">
            <v>0</v>
          </cell>
          <cell r="CK1236">
            <v>0</v>
          </cell>
          <cell r="CL1236">
            <v>0</v>
          </cell>
          <cell r="CM1236">
            <v>0</v>
          </cell>
          <cell r="CN1236">
            <v>0</v>
          </cell>
          <cell r="CO1236">
            <v>0</v>
          </cell>
          <cell r="CP1236">
            <v>0</v>
          </cell>
          <cell r="CQ1236">
            <v>0</v>
          </cell>
          <cell r="CR1236">
            <v>0</v>
          </cell>
          <cell r="CS1236">
            <v>0</v>
          </cell>
          <cell r="CT1236">
            <v>0</v>
          </cell>
          <cell r="CU1236">
            <v>0</v>
          </cell>
          <cell r="CV1236">
            <v>0</v>
          </cell>
          <cell r="CW1236">
            <v>0</v>
          </cell>
          <cell r="CX1236">
            <v>0</v>
          </cell>
          <cell r="CY1236">
            <v>0</v>
          </cell>
          <cell r="CZ1236">
            <v>0</v>
          </cell>
          <cell r="DA1236">
            <v>0</v>
          </cell>
          <cell r="DB1236">
            <v>0</v>
          </cell>
          <cell r="DC1236">
            <v>0</v>
          </cell>
          <cell r="DD1236">
            <v>0</v>
          </cell>
          <cell r="DE1236">
            <v>0</v>
          </cell>
          <cell r="DF1236">
            <v>0</v>
          </cell>
          <cell r="DG1236">
            <v>0</v>
          </cell>
          <cell r="DH1236">
            <v>0</v>
          </cell>
          <cell r="DI1236">
            <v>0</v>
          </cell>
          <cell r="DJ1236">
            <v>0</v>
          </cell>
          <cell r="DK1236">
            <v>0</v>
          </cell>
          <cell r="DL1236">
            <v>0</v>
          </cell>
          <cell r="DM1236">
            <v>0</v>
          </cell>
          <cell r="DN1236">
            <v>0</v>
          </cell>
          <cell r="DO1236">
            <v>0</v>
          </cell>
          <cell r="DP1236">
            <v>0</v>
          </cell>
          <cell r="DQ1236">
            <v>0</v>
          </cell>
          <cell r="DR1236">
            <v>0</v>
          </cell>
          <cell r="DS1236">
            <v>0</v>
          </cell>
          <cell r="DT1236">
            <v>0</v>
          </cell>
          <cell r="DU1236">
            <v>0</v>
          </cell>
          <cell r="DV1236">
            <v>0</v>
          </cell>
          <cell r="DW1236">
            <v>0</v>
          </cell>
          <cell r="DX1236">
            <v>0</v>
          </cell>
          <cell r="DY1236">
            <v>0</v>
          </cell>
          <cell r="DZ1236">
            <v>0</v>
          </cell>
          <cell r="EA1236">
            <v>0</v>
          </cell>
          <cell r="EB1236">
            <v>0</v>
          </cell>
          <cell r="EC1236">
            <v>0</v>
          </cell>
          <cell r="ED1236">
            <v>0</v>
          </cell>
        </row>
        <row r="1237">
          <cell r="F1237">
            <v>103.53</v>
          </cell>
          <cell r="G1237">
            <v>30.49</v>
          </cell>
          <cell r="H1237">
            <v>49.81</v>
          </cell>
          <cell r="I1237">
            <v>33.18</v>
          </cell>
          <cell r="J1237">
            <v>-0.21</v>
          </cell>
          <cell r="K1237">
            <v>120.09</v>
          </cell>
          <cell r="L1237">
            <v>38.5</v>
          </cell>
          <cell r="M1237">
            <v>44.83</v>
          </cell>
          <cell r="N1237">
            <v>28.64</v>
          </cell>
          <cell r="O1237">
            <v>20.420000000000002</v>
          </cell>
          <cell r="P1237">
            <v>-5.22</v>
          </cell>
          <cell r="Q1237">
            <v>40.47</v>
          </cell>
          <cell r="R1237">
            <v>426.08</v>
          </cell>
          <cell r="S1237">
            <v>26.75</v>
          </cell>
          <cell r="T1237">
            <v>84.38</v>
          </cell>
          <cell r="U1237">
            <v>57.1</v>
          </cell>
          <cell r="V1237">
            <v>18.97</v>
          </cell>
          <cell r="W1237">
            <v>48.2</v>
          </cell>
          <cell r="X1237">
            <v>59.09</v>
          </cell>
          <cell r="Y1237">
            <v>0.32</v>
          </cell>
          <cell r="Z1237">
            <v>53.77</v>
          </cell>
          <cell r="AA1237">
            <v>32.75</v>
          </cell>
          <cell r="AB1237">
            <v>18.87</v>
          </cell>
          <cell r="AC1237">
            <v>24.03</v>
          </cell>
          <cell r="AD1237">
            <v>1.86</v>
          </cell>
          <cell r="AE1237">
            <v>245.96</v>
          </cell>
          <cell r="AF1237">
            <v>14.12</v>
          </cell>
          <cell r="AG1237">
            <v>37.99</v>
          </cell>
          <cell r="AH1237">
            <v>-82.01</v>
          </cell>
          <cell r="AI1237">
            <v>45.38</v>
          </cell>
          <cell r="AJ1237">
            <v>27.27</v>
          </cell>
          <cell r="AK1237">
            <v>39.020000000000003</v>
          </cell>
          <cell r="AL1237">
            <v>37.159999999999997</v>
          </cell>
          <cell r="AM1237">
            <v>24.23</v>
          </cell>
          <cell r="AN1237">
            <v>15.96</v>
          </cell>
          <cell r="AO1237">
            <v>27.2</v>
          </cell>
          <cell r="AP1237">
            <v>23.31</v>
          </cell>
          <cell r="AQ1237">
            <v>36.340000000000003</v>
          </cell>
          <cell r="AR1237">
            <v>369.3</v>
          </cell>
          <cell r="AS1237">
            <v>74.63</v>
          </cell>
          <cell r="AT1237">
            <v>-35.35</v>
          </cell>
          <cell r="AU1237">
            <v>77.06</v>
          </cell>
          <cell r="AV1237">
            <v>27.92</v>
          </cell>
          <cell r="AW1237">
            <v>15.42</v>
          </cell>
          <cell r="AX1237">
            <v>25.08</v>
          </cell>
          <cell r="AY1237">
            <v>28.03</v>
          </cell>
          <cell r="AZ1237">
            <v>15.4</v>
          </cell>
          <cell r="BA1237">
            <v>53.69</v>
          </cell>
          <cell r="BB1237">
            <v>49.01</v>
          </cell>
          <cell r="BC1237">
            <v>38.04</v>
          </cell>
          <cell r="BD1237">
            <v>0.38</v>
          </cell>
          <cell r="BE1237">
            <v>603.94000000000005</v>
          </cell>
          <cell r="BF1237">
            <v>117.7</v>
          </cell>
          <cell r="BG1237">
            <v>46.45</v>
          </cell>
          <cell r="BH1237">
            <v>47.26</v>
          </cell>
          <cell r="BI1237">
            <v>71.319999999999993</v>
          </cell>
          <cell r="BJ1237">
            <v>76.569999999999993</v>
          </cell>
          <cell r="BK1237">
            <v>60.39</v>
          </cell>
          <cell r="BL1237">
            <v>32.799999999999997</v>
          </cell>
          <cell r="BM1237">
            <v>41.78</v>
          </cell>
          <cell r="BN1237">
            <v>39.92</v>
          </cell>
          <cell r="BO1237">
            <v>38.200000000000003</v>
          </cell>
          <cell r="BP1237">
            <v>16.72</v>
          </cell>
          <cell r="BQ1237">
            <v>14.84</v>
          </cell>
          <cell r="BR1237">
            <v>606.53</v>
          </cell>
          <cell r="BS1237">
            <v>126.84</v>
          </cell>
          <cell r="BT1237">
            <v>34.200000000000003</v>
          </cell>
          <cell r="BU1237">
            <v>44.32</v>
          </cell>
          <cell r="BV1237">
            <v>104.22</v>
          </cell>
          <cell r="BW1237">
            <v>23.37</v>
          </cell>
          <cell r="BX1237">
            <v>71.8</v>
          </cell>
          <cell r="BY1237">
            <v>56.06</v>
          </cell>
          <cell r="BZ1237">
            <v>38.11</v>
          </cell>
          <cell r="CA1237">
            <v>44.29</v>
          </cell>
          <cell r="CB1237">
            <v>26.81</v>
          </cell>
          <cell r="CC1237">
            <v>9.57</v>
          </cell>
          <cell r="CD1237">
            <v>26.95</v>
          </cell>
          <cell r="CE1237">
            <v>631.82000000000005</v>
          </cell>
          <cell r="CF1237">
            <v>205.3</v>
          </cell>
          <cell r="CG1237">
            <v>-53.77</v>
          </cell>
          <cell r="CH1237">
            <v>63.68</v>
          </cell>
          <cell r="CI1237">
            <v>5.1100000000000003</v>
          </cell>
          <cell r="CJ1237">
            <v>35.94</v>
          </cell>
          <cell r="CK1237">
            <v>56.75</v>
          </cell>
          <cell r="CL1237">
            <v>30.75</v>
          </cell>
          <cell r="CM1237">
            <v>36.39</v>
          </cell>
          <cell r="CN1237">
            <v>53.88</v>
          </cell>
          <cell r="CO1237">
            <v>22.99</v>
          </cell>
          <cell r="CP1237">
            <v>54.04</v>
          </cell>
          <cell r="CQ1237">
            <v>120.76</v>
          </cell>
          <cell r="CR1237">
            <v>177.13</v>
          </cell>
          <cell r="CS1237">
            <v>18.68</v>
          </cell>
          <cell r="CT1237">
            <v>9.17</v>
          </cell>
          <cell r="CU1237">
            <v>13.49</v>
          </cell>
          <cell r="CV1237">
            <v>41.28</v>
          </cell>
          <cell r="CW1237">
            <v>31.03</v>
          </cell>
          <cell r="CX1237">
            <v>-65.7</v>
          </cell>
          <cell r="CY1237">
            <v>10.35</v>
          </cell>
          <cell r="CZ1237">
            <v>1.42</v>
          </cell>
          <cell r="DA1237">
            <v>11.31</v>
          </cell>
          <cell r="DB1237">
            <v>31.96</v>
          </cell>
          <cell r="DC1237">
            <v>8.81</v>
          </cell>
          <cell r="DD1237">
            <v>65.34</v>
          </cell>
          <cell r="DE1237">
            <v>142.71</v>
          </cell>
          <cell r="DF1237">
            <v>5.39</v>
          </cell>
          <cell r="DG1237">
            <v>16</v>
          </cell>
          <cell r="DH1237">
            <v>34.200000000000003</v>
          </cell>
          <cell r="DI1237">
            <v>-3.37</v>
          </cell>
          <cell r="DJ1237">
            <v>22.32</v>
          </cell>
          <cell r="DK1237">
            <v>18.649999999999999</v>
          </cell>
          <cell r="DL1237">
            <v>4.9800000000000004</v>
          </cell>
          <cell r="DM1237">
            <v>19.28</v>
          </cell>
          <cell r="DN1237">
            <v>9.0500000000000007</v>
          </cell>
          <cell r="DO1237">
            <v>23.69</v>
          </cell>
          <cell r="DP1237">
            <v>-6.36</v>
          </cell>
          <cell r="DQ1237">
            <v>-1.1200000000000001</v>
          </cell>
          <cell r="DR1237">
            <v>0</v>
          </cell>
          <cell r="DS1237">
            <v>0</v>
          </cell>
          <cell r="DT1237">
            <v>0</v>
          </cell>
          <cell r="DU1237">
            <v>0</v>
          </cell>
          <cell r="DV1237">
            <v>0</v>
          </cell>
          <cell r="DW1237">
            <v>0</v>
          </cell>
          <cell r="DX1237">
            <v>0</v>
          </cell>
          <cell r="DY1237">
            <v>0</v>
          </cell>
          <cell r="DZ1237">
            <v>0</v>
          </cell>
          <cell r="EA1237">
            <v>0</v>
          </cell>
          <cell r="EB1237">
            <v>0</v>
          </cell>
          <cell r="EC1237">
            <v>0</v>
          </cell>
          <cell r="ED1237">
            <v>0</v>
          </cell>
        </row>
        <row r="1238"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P1238">
            <v>0</v>
          </cell>
          <cell r="AQ1238">
            <v>0</v>
          </cell>
          <cell r="AR1238">
            <v>0</v>
          </cell>
          <cell r="AS1238">
            <v>0</v>
          </cell>
          <cell r="AT1238">
            <v>0</v>
          </cell>
          <cell r="AU1238">
            <v>0</v>
          </cell>
          <cell r="AV1238">
            <v>0</v>
          </cell>
          <cell r="AW1238">
            <v>0</v>
          </cell>
          <cell r="AX1238">
            <v>0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0</v>
          </cell>
          <cell r="BD1238">
            <v>0</v>
          </cell>
          <cell r="BE1238">
            <v>0</v>
          </cell>
          <cell r="BF1238">
            <v>0</v>
          </cell>
          <cell r="BG1238">
            <v>0</v>
          </cell>
          <cell r="BH1238">
            <v>0</v>
          </cell>
          <cell r="BI1238">
            <v>0</v>
          </cell>
          <cell r="BJ1238">
            <v>0</v>
          </cell>
          <cell r="BK1238">
            <v>0</v>
          </cell>
          <cell r="BL1238">
            <v>0</v>
          </cell>
          <cell r="BM1238">
            <v>0</v>
          </cell>
          <cell r="BN1238">
            <v>0</v>
          </cell>
          <cell r="BO1238">
            <v>0</v>
          </cell>
          <cell r="BP1238">
            <v>0</v>
          </cell>
          <cell r="BQ1238">
            <v>0</v>
          </cell>
          <cell r="BR1238">
            <v>0</v>
          </cell>
          <cell r="BS1238">
            <v>0</v>
          </cell>
          <cell r="BT1238">
            <v>0</v>
          </cell>
          <cell r="BU1238">
            <v>0</v>
          </cell>
          <cell r="BV1238">
            <v>0</v>
          </cell>
          <cell r="BW1238">
            <v>0</v>
          </cell>
          <cell r="BX1238">
            <v>0</v>
          </cell>
          <cell r="BY1238">
            <v>0</v>
          </cell>
          <cell r="BZ1238">
            <v>0</v>
          </cell>
          <cell r="CA1238">
            <v>0</v>
          </cell>
          <cell r="CB1238">
            <v>0</v>
          </cell>
          <cell r="CC1238">
            <v>0</v>
          </cell>
          <cell r="CD1238">
            <v>0</v>
          </cell>
          <cell r="CE1238">
            <v>0</v>
          </cell>
          <cell r="CF1238">
            <v>0</v>
          </cell>
          <cell r="CG1238">
            <v>0</v>
          </cell>
          <cell r="CH1238">
            <v>0</v>
          </cell>
          <cell r="CI1238">
            <v>0</v>
          </cell>
          <cell r="CJ1238">
            <v>0</v>
          </cell>
          <cell r="CK1238">
            <v>0</v>
          </cell>
          <cell r="CL1238">
            <v>0</v>
          </cell>
          <cell r="CM1238">
            <v>0</v>
          </cell>
          <cell r="CN1238">
            <v>0</v>
          </cell>
          <cell r="CO1238">
            <v>0</v>
          </cell>
          <cell r="CP1238">
            <v>0</v>
          </cell>
          <cell r="CQ1238">
            <v>0</v>
          </cell>
          <cell r="CR1238">
            <v>0</v>
          </cell>
          <cell r="CS1238">
            <v>0</v>
          </cell>
          <cell r="CT1238">
            <v>0</v>
          </cell>
          <cell r="CU1238">
            <v>0</v>
          </cell>
          <cell r="CV1238">
            <v>0</v>
          </cell>
          <cell r="CW1238">
            <v>0</v>
          </cell>
          <cell r="CX1238">
            <v>0</v>
          </cell>
          <cell r="CY1238">
            <v>0</v>
          </cell>
          <cell r="CZ1238">
            <v>0</v>
          </cell>
          <cell r="DA1238">
            <v>0</v>
          </cell>
          <cell r="DB1238">
            <v>0</v>
          </cell>
          <cell r="DC1238">
            <v>0</v>
          </cell>
          <cell r="DD1238">
            <v>0</v>
          </cell>
          <cell r="DE1238">
            <v>0</v>
          </cell>
          <cell r="DF1238">
            <v>0</v>
          </cell>
          <cell r="DG1238">
            <v>0</v>
          </cell>
          <cell r="DH1238">
            <v>0</v>
          </cell>
          <cell r="DI1238">
            <v>0</v>
          </cell>
          <cell r="DJ1238">
            <v>0</v>
          </cell>
          <cell r="DK1238">
            <v>0</v>
          </cell>
          <cell r="DL1238">
            <v>0</v>
          </cell>
          <cell r="DM1238">
            <v>0</v>
          </cell>
          <cell r="DN1238">
            <v>0</v>
          </cell>
          <cell r="DO1238">
            <v>0</v>
          </cell>
          <cell r="DP1238">
            <v>0</v>
          </cell>
          <cell r="DQ1238">
            <v>0</v>
          </cell>
          <cell r="DR1238">
            <v>0</v>
          </cell>
          <cell r="DS1238">
            <v>0</v>
          </cell>
          <cell r="DT1238">
            <v>0</v>
          </cell>
          <cell r="DU1238">
            <v>0</v>
          </cell>
          <cell r="DV1238">
            <v>0</v>
          </cell>
          <cell r="DW1238">
            <v>0</v>
          </cell>
          <cell r="DX1238">
            <v>0</v>
          </cell>
          <cell r="DY1238">
            <v>0</v>
          </cell>
          <cell r="DZ1238">
            <v>0</v>
          </cell>
          <cell r="EA1238">
            <v>0</v>
          </cell>
          <cell r="EB1238">
            <v>0</v>
          </cell>
          <cell r="EC1238">
            <v>0</v>
          </cell>
          <cell r="ED1238">
            <v>0</v>
          </cell>
        </row>
        <row r="1239">
          <cell r="F1239">
            <v>0</v>
          </cell>
          <cell r="G1239">
            <v>-0.03</v>
          </cell>
          <cell r="H1239">
            <v>1.45</v>
          </cell>
          <cell r="I1239">
            <v>-0.02</v>
          </cell>
          <cell r="J1239">
            <v>0</v>
          </cell>
          <cell r="K1239">
            <v>10.48</v>
          </cell>
          <cell r="L1239">
            <v>12.19</v>
          </cell>
          <cell r="M1239">
            <v>17.75</v>
          </cell>
          <cell r="N1239">
            <v>0.51</v>
          </cell>
          <cell r="O1239">
            <v>0</v>
          </cell>
          <cell r="P1239">
            <v>2.71</v>
          </cell>
          <cell r="Q1239">
            <v>0</v>
          </cell>
          <cell r="R1239">
            <v>40.17</v>
          </cell>
          <cell r="S1239">
            <v>-0.01</v>
          </cell>
          <cell r="T1239">
            <v>-7.0000000000000007E-2</v>
          </cell>
          <cell r="U1239">
            <v>4.62</v>
          </cell>
          <cell r="V1239">
            <v>-0.06</v>
          </cell>
          <cell r="W1239">
            <v>0</v>
          </cell>
          <cell r="X1239">
            <v>20.69</v>
          </cell>
          <cell r="Y1239">
            <v>6.78</v>
          </cell>
          <cell r="Z1239">
            <v>3.64</v>
          </cell>
          <cell r="AA1239">
            <v>0.15</v>
          </cell>
          <cell r="AB1239">
            <v>4.38</v>
          </cell>
          <cell r="AC1239">
            <v>0.01</v>
          </cell>
          <cell r="AD1239">
            <v>0.01</v>
          </cell>
          <cell r="AE1239">
            <v>48.29</v>
          </cell>
          <cell r="AF1239">
            <v>-0.02</v>
          </cell>
          <cell r="AG1239">
            <v>-0.09</v>
          </cell>
          <cell r="AH1239">
            <v>6.24</v>
          </cell>
          <cell r="AI1239">
            <v>-0.04</v>
          </cell>
          <cell r="AJ1239">
            <v>-4.67</v>
          </cell>
          <cell r="AK1239">
            <v>30.22</v>
          </cell>
          <cell r="AL1239">
            <v>-5.2</v>
          </cell>
          <cell r="AM1239">
            <v>17.329999999999998</v>
          </cell>
          <cell r="AN1239">
            <v>0.01</v>
          </cell>
          <cell r="AO1239">
            <v>-7.0000000000000007E-2</v>
          </cell>
          <cell r="AP1239">
            <v>4.58</v>
          </cell>
          <cell r="AQ1239">
            <v>0</v>
          </cell>
          <cell r="AR1239">
            <v>0</v>
          </cell>
          <cell r="AS1239">
            <v>0</v>
          </cell>
          <cell r="AT1239">
            <v>0</v>
          </cell>
          <cell r="AU1239">
            <v>0</v>
          </cell>
          <cell r="AV1239">
            <v>0</v>
          </cell>
          <cell r="AW1239">
            <v>0</v>
          </cell>
          <cell r="AX1239">
            <v>0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0</v>
          </cell>
          <cell r="BD1239">
            <v>0</v>
          </cell>
          <cell r="BE1239">
            <v>0</v>
          </cell>
          <cell r="BF1239">
            <v>0</v>
          </cell>
          <cell r="BG1239">
            <v>0</v>
          </cell>
          <cell r="BH1239">
            <v>0</v>
          </cell>
          <cell r="BI1239">
            <v>0</v>
          </cell>
          <cell r="BJ1239">
            <v>0</v>
          </cell>
          <cell r="BK1239">
            <v>0</v>
          </cell>
          <cell r="BL1239">
            <v>0</v>
          </cell>
          <cell r="BM1239">
            <v>0</v>
          </cell>
          <cell r="BN1239">
            <v>0</v>
          </cell>
          <cell r="BO1239">
            <v>0</v>
          </cell>
          <cell r="BP1239">
            <v>0</v>
          </cell>
          <cell r="BQ1239">
            <v>0</v>
          </cell>
          <cell r="BR1239">
            <v>0</v>
          </cell>
          <cell r="BS1239">
            <v>0</v>
          </cell>
          <cell r="BT1239">
            <v>0</v>
          </cell>
          <cell r="BU1239">
            <v>0</v>
          </cell>
          <cell r="BV1239">
            <v>0</v>
          </cell>
          <cell r="BW1239">
            <v>0</v>
          </cell>
          <cell r="BX1239">
            <v>0</v>
          </cell>
          <cell r="BY1239">
            <v>0</v>
          </cell>
          <cell r="BZ1239">
            <v>0</v>
          </cell>
          <cell r="CA1239">
            <v>0</v>
          </cell>
          <cell r="CB1239">
            <v>0</v>
          </cell>
          <cell r="CC1239">
            <v>0</v>
          </cell>
          <cell r="CD1239">
            <v>0</v>
          </cell>
          <cell r="CE1239">
            <v>0</v>
          </cell>
          <cell r="CF1239">
            <v>0</v>
          </cell>
          <cell r="CG1239">
            <v>0</v>
          </cell>
          <cell r="CH1239">
            <v>0</v>
          </cell>
          <cell r="CI1239">
            <v>0</v>
          </cell>
          <cell r="CJ1239">
            <v>0</v>
          </cell>
          <cell r="CK1239">
            <v>0</v>
          </cell>
          <cell r="CL1239">
            <v>0</v>
          </cell>
          <cell r="CM1239">
            <v>0</v>
          </cell>
          <cell r="CN1239">
            <v>0</v>
          </cell>
          <cell r="CO1239">
            <v>0</v>
          </cell>
          <cell r="CP1239">
            <v>0</v>
          </cell>
          <cell r="CQ1239">
            <v>0</v>
          </cell>
          <cell r="CR1239">
            <v>0</v>
          </cell>
          <cell r="CS1239">
            <v>0</v>
          </cell>
          <cell r="CT1239">
            <v>0</v>
          </cell>
          <cell r="CU1239">
            <v>0</v>
          </cell>
          <cell r="CV1239">
            <v>0</v>
          </cell>
          <cell r="CW1239">
            <v>0</v>
          </cell>
          <cell r="CX1239">
            <v>0</v>
          </cell>
          <cell r="CY1239">
            <v>0</v>
          </cell>
          <cell r="CZ1239">
            <v>0</v>
          </cell>
          <cell r="DA1239">
            <v>0</v>
          </cell>
          <cell r="DB1239">
            <v>0</v>
          </cell>
          <cell r="DC1239">
            <v>0</v>
          </cell>
          <cell r="DD1239">
            <v>0</v>
          </cell>
          <cell r="DE1239">
            <v>0</v>
          </cell>
          <cell r="DF1239">
            <v>0</v>
          </cell>
          <cell r="DG1239">
            <v>0</v>
          </cell>
          <cell r="DH1239">
            <v>0</v>
          </cell>
          <cell r="DI1239">
            <v>0</v>
          </cell>
          <cell r="DJ1239">
            <v>0</v>
          </cell>
          <cell r="DK1239">
            <v>0</v>
          </cell>
          <cell r="DL1239">
            <v>0</v>
          </cell>
          <cell r="DM1239">
            <v>0</v>
          </cell>
          <cell r="DN1239">
            <v>0</v>
          </cell>
          <cell r="DO1239">
            <v>0</v>
          </cell>
          <cell r="DP1239">
            <v>0</v>
          </cell>
          <cell r="DQ1239">
            <v>0</v>
          </cell>
          <cell r="DR1239">
            <v>0</v>
          </cell>
          <cell r="DS1239">
            <v>0</v>
          </cell>
          <cell r="DT1239">
            <v>0</v>
          </cell>
          <cell r="DU1239">
            <v>0</v>
          </cell>
          <cell r="DV1239">
            <v>0</v>
          </cell>
          <cell r="DW1239">
            <v>0</v>
          </cell>
          <cell r="DX1239">
            <v>0</v>
          </cell>
          <cell r="DY1239">
            <v>0</v>
          </cell>
          <cell r="DZ1239">
            <v>0</v>
          </cell>
          <cell r="EA1239">
            <v>0</v>
          </cell>
          <cell r="EB1239">
            <v>0</v>
          </cell>
          <cell r="EC1239">
            <v>0</v>
          </cell>
          <cell r="ED1239">
            <v>0</v>
          </cell>
        </row>
        <row r="1240">
          <cell r="F1240">
            <v>-0.01</v>
          </cell>
          <cell r="G1240">
            <v>8.3699999999999992</v>
          </cell>
          <cell r="H1240">
            <v>0.06</v>
          </cell>
          <cell r="I1240">
            <v>4.41</v>
          </cell>
          <cell r="J1240">
            <v>-7.28</v>
          </cell>
          <cell r="K1240">
            <v>22.87</v>
          </cell>
          <cell r="L1240">
            <v>23.99</v>
          </cell>
          <cell r="M1240">
            <v>38.31</v>
          </cell>
          <cell r="N1240">
            <v>12.3</v>
          </cell>
          <cell r="O1240">
            <v>-3.65</v>
          </cell>
          <cell r="P1240">
            <v>-8.5500000000000007</v>
          </cell>
          <cell r="Q1240">
            <v>8.49</v>
          </cell>
          <cell r="R1240">
            <v>122.9</v>
          </cell>
          <cell r="S1240">
            <v>-2.68</v>
          </cell>
          <cell r="T1240">
            <v>-0.32</v>
          </cell>
          <cell r="U1240">
            <v>9.6</v>
          </cell>
          <cell r="V1240">
            <v>9.9700000000000006</v>
          </cell>
          <cell r="W1240">
            <v>2.04</v>
          </cell>
          <cell r="X1240">
            <v>16.16</v>
          </cell>
          <cell r="Y1240">
            <v>19.440000000000001</v>
          </cell>
          <cell r="Z1240">
            <v>30.28</v>
          </cell>
          <cell r="AA1240">
            <v>26.13</v>
          </cell>
          <cell r="AB1240">
            <v>-0.89</v>
          </cell>
          <cell r="AC1240">
            <v>7.54</v>
          </cell>
          <cell r="AD1240">
            <v>5.64</v>
          </cell>
          <cell r="AE1240">
            <v>50.2</v>
          </cell>
          <cell r="AF1240">
            <v>-17.760000000000002</v>
          </cell>
          <cell r="AG1240">
            <v>4.3499999999999996</v>
          </cell>
          <cell r="AH1240">
            <v>4.43</v>
          </cell>
          <cell r="AI1240">
            <v>7.29</v>
          </cell>
          <cell r="AJ1240">
            <v>-10.41</v>
          </cell>
          <cell r="AK1240">
            <v>12.6</v>
          </cell>
          <cell r="AL1240">
            <v>16.09</v>
          </cell>
          <cell r="AM1240">
            <v>2.68</v>
          </cell>
          <cell r="AN1240">
            <v>9.83</v>
          </cell>
          <cell r="AO1240">
            <v>9</v>
          </cell>
          <cell r="AP1240">
            <v>6.79</v>
          </cell>
          <cell r="AQ1240">
            <v>5.29</v>
          </cell>
          <cell r="AR1240">
            <v>0</v>
          </cell>
          <cell r="AS1240">
            <v>0</v>
          </cell>
          <cell r="AT1240">
            <v>0</v>
          </cell>
          <cell r="AU1240">
            <v>0</v>
          </cell>
          <cell r="AV1240">
            <v>0</v>
          </cell>
          <cell r="AW1240">
            <v>0</v>
          </cell>
          <cell r="AX1240">
            <v>0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0</v>
          </cell>
          <cell r="BD1240">
            <v>0</v>
          </cell>
          <cell r="BE1240">
            <v>0</v>
          </cell>
          <cell r="BF1240">
            <v>0</v>
          </cell>
          <cell r="BG1240">
            <v>0</v>
          </cell>
          <cell r="BH1240">
            <v>0</v>
          </cell>
          <cell r="BI1240">
            <v>0</v>
          </cell>
          <cell r="BJ1240">
            <v>0</v>
          </cell>
          <cell r="BK1240">
            <v>0</v>
          </cell>
          <cell r="BL1240">
            <v>0</v>
          </cell>
          <cell r="BM1240">
            <v>0</v>
          </cell>
          <cell r="BN1240">
            <v>0</v>
          </cell>
          <cell r="BO1240">
            <v>0</v>
          </cell>
          <cell r="BP1240">
            <v>0</v>
          </cell>
          <cell r="BQ1240">
            <v>0</v>
          </cell>
          <cell r="BR1240">
            <v>0</v>
          </cell>
          <cell r="BS1240">
            <v>0</v>
          </cell>
          <cell r="BT1240">
            <v>0</v>
          </cell>
          <cell r="BU1240">
            <v>0</v>
          </cell>
          <cell r="BV1240">
            <v>0</v>
          </cell>
          <cell r="BW1240">
            <v>0</v>
          </cell>
          <cell r="BX1240">
            <v>0</v>
          </cell>
          <cell r="BY1240">
            <v>0</v>
          </cell>
          <cell r="BZ1240">
            <v>0</v>
          </cell>
          <cell r="CA1240">
            <v>0</v>
          </cell>
          <cell r="CB1240">
            <v>0</v>
          </cell>
          <cell r="CC1240">
            <v>0</v>
          </cell>
          <cell r="CD1240">
            <v>0</v>
          </cell>
          <cell r="CE1240">
            <v>0</v>
          </cell>
          <cell r="CF1240">
            <v>0</v>
          </cell>
          <cell r="CG1240">
            <v>0</v>
          </cell>
          <cell r="CH1240">
            <v>0</v>
          </cell>
          <cell r="CI1240">
            <v>0</v>
          </cell>
          <cell r="CJ1240">
            <v>0</v>
          </cell>
          <cell r="CK1240">
            <v>0</v>
          </cell>
          <cell r="CL1240">
            <v>0</v>
          </cell>
          <cell r="CM1240">
            <v>0</v>
          </cell>
          <cell r="CN1240">
            <v>0</v>
          </cell>
          <cell r="CO1240">
            <v>0</v>
          </cell>
          <cell r="CP1240">
            <v>0</v>
          </cell>
          <cell r="CQ1240">
            <v>0</v>
          </cell>
          <cell r="CR1240">
            <v>0</v>
          </cell>
          <cell r="CS1240">
            <v>0</v>
          </cell>
          <cell r="CT1240">
            <v>0</v>
          </cell>
          <cell r="CU1240">
            <v>0</v>
          </cell>
          <cell r="CV1240">
            <v>0</v>
          </cell>
          <cell r="CW1240">
            <v>0</v>
          </cell>
          <cell r="CX1240">
            <v>0</v>
          </cell>
          <cell r="CY1240">
            <v>0</v>
          </cell>
          <cell r="CZ1240">
            <v>0</v>
          </cell>
          <cell r="DA1240">
            <v>0</v>
          </cell>
          <cell r="DB1240">
            <v>0</v>
          </cell>
          <cell r="DC1240">
            <v>0</v>
          </cell>
          <cell r="DD1240">
            <v>0</v>
          </cell>
          <cell r="DE1240">
            <v>0</v>
          </cell>
          <cell r="DF1240">
            <v>0</v>
          </cell>
          <cell r="DG1240">
            <v>0</v>
          </cell>
          <cell r="DH1240">
            <v>0</v>
          </cell>
          <cell r="DI1240">
            <v>0</v>
          </cell>
          <cell r="DJ1240">
            <v>0</v>
          </cell>
          <cell r="DK1240">
            <v>0</v>
          </cell>
          <cell r="DL1240">
            <v>0</v>
          </cell>
          <cell r="DM1240">
            <v>0</v>
          </cell>
          <cell r="DN1240">
            <v>0</v>
          </cell>
          <cell r="DO1240">
            <v>0</v>
          </cell>
          <cell r="DP1240">
            <v>0</v>
          </cell>
          <cell r="DQ1240">
            <v>0</v>
          </cell>
          <cell r="DR1240">
            <v>0</v>
          </cell>
          <cell r="DS1240">
            <v>0</v>
          </cell>
          <cell r="DT1240">
            <v>0</v>
          </cell>
          <cell r="DU1240">
            <v>0</v>
          </cell>
          <cell r="DV1240">
            <v>0</v>
          </cell>
          <cell r="DW1240">
            <v>0</v>
          </cell>
          <cell r="DX1240">
            <v>0</v>
          </cell>
          <cell r="DY1240">
            <v>0</v>
          </cell>
          <cell r="DZ1240">
            <v>0</v>
          </cell>
          <cell r="EA1240">
            <v>0</v>
          </cell>
          <cell r="EB1240">
            <v>0</v>
          </cell>
          <cell r="EC1240">
            <v>0</v>
          </cell>
          <cell r="ED1240">
            <v>0</v>
          </cell>
        </row>
        <row r="1241"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P1241">
            <v>0</v>
          </cell>
          <cell r="AQ1241">
            <v>0</v>
          </cell>
          <cell r="AR1241">
            <v>0</v>
          </cell>
          <cell r="AS1241">
            <v>0</v>
          </cell>
          <cell r="AT1241">
            <v>0</v>
          </cell>
          <cell r="AU1241">
            <v>0</v>
          </cell>
          <cell r="AV1241">
            <v>0</v>
          </cell>
          <cell r="AW1241">
            <v>0</v>
          </cell>
          <cell r="AX1241">
            <v>0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0</v>
          </cell>
          <cell r="BD1241">
            <v>0</v>
          </cell>
          <cell r="BE1241">
            <v>0</v>
          </cell>
          <cell r="BF1241">
            <v>0</v>
          </cell>
          <cell r="BG1241">
            <v>0</v>
          </cell>
          <cell r="BH1241">
            <v>0</v>
          </cell>
          <cell r="BI1241">
            <v>0</v>
          </cell>
          <cell r="BJ1241">
            <v>0</v>
          </cell>
          <cell r="BK1241">
            <v>0</v>
          </cell>
          <cell r="BL1241">
            <v>0</v>
          </cell>
          <cell r="BM1241">
            <v>0</v>
          </cell>
          <cell r="BN1241">
            <v>0</v>
          </cell>
          <cell r="BO1241">
            <v>0</v>
          </cell>
          <cell r="BP1241">
            <v>0</v>
          </cell>
          <cell r="BQ1241">
            <v>0</v>
          </cell>
          <cell r="BR1241">
            <v>0</v>
          </cell>
          <cell r="BS1241">
            <v>0</v>
          </cell>
          <cell r="BT1241">
            <v>0</v>
          </cell>
          <cell r="BU1241">
            <v>0</v>
          </cell>
          <cell r="BV1241">
            <v>0</v>
          </cell>
          <cell r="BW1241">
            <v>0</v>
          </cell>
          <cell r="BX1241">
            <v>0</v>
          </cell>
          <cell r="BY1241">
            <v>0</v>
          </cell>
          <cell r="BZ1241">
            <v>0</v>
          </cell>
          <cell r="CA1241">
            <v>0</v>
          </cell>
          <cell r="CB1241">
            <v>0</v>
          </cell>
          <cell r="CC1241">
            <v>0</v>
          </cell>
          <cell r="CD1241">
            <v>0</v>
          </cell>
          <cell r="CE1241">
            <v>0</v>
          </cell>
          <cell r="CF1241">
            <v>0</v>
          </cell>
          <cell r="CG1241">
            <v>0</v>
          </cell>
          <cell r="CH1241">
            <v>0</v>
          </cell>
          <cell r="CI1241">
            <v>0</v>
          </cell>
          <cell r="CJ1241">
            <v>0</v>
          </cell>
          <cell r="CK1241">
            <v>0</v>
          </cell>
          <cell r="CL1241">
            <v>0</v>
          </cell>
          <cell r="CM1241">
            <v>0</v>
          </cell>
          <cell r="CN1241">
            <v>0</v>
          </cell>
          <cell r="CO1241">
            <v>0</v>
          </cell>
          <cell r="CP1241">
            <v>0</v>
          </cell>
          <cell r="CQ1241">
            <v>0</v>
          </cell>
          <cell r="CR1241">
            <v>0</v>
          </cell>
          <cell r="CS1241">
            <v>0</v>
          </cell>
          <cell r="CT1241">
            <v>0</v>
          </cell>
          <cell r="CU1241">
            <v>0</v>
          </cell>
          <cell r="CV1241">
            <v>0</v>
          </cell>
          <cell r="CW1241">
            <v>0</v>
          </cell>
          <cell r="CX1241">
            <v>0</v>
          </cell>
          <cell r="CY1241">
            <v>0</v>
          </cell>
          <cell r="CZ1241">
            <v>0</v>
          </cell>
          <cell r="DA1241">
            <v>0</v>
          </cell>
          <cell r="DB1241">
            <v>0</v>
          </cell>
          <cell r="DC1241">
            <v>0</v>
          </cell>
          <cell r="DD1241">
            <v>0</v>
          </cell>
          <cell r="DE1241">
            <v>0</v>
          </cell>
          <cell r="DF1241">
            <v>0</v>
          </cell>
          <cell r="DG1241">
            <v>0</v>
          </cell>
          <cell r="DH1241">
            <v>0</v>
          </cell>
          <cell r="DI1241">
            <v>0</v>
          </cell>
          <cell r="DJ1241">
            <v>0</v>
          </cell>
          <cell r="DK1241">
            <v>0</v>
          </cell>
          <cell r="DL1241">
            <v>0</v>
          </cell>
          <cell r="DM1241">
            <v>0</v>
          </cell>
          <cell r="DN1241">
            <v>0</v>
          </cell>
          <cell r="DO1241">
            <v>0</v>
          </cell>
          <cell r="DP1241">
            <v>0</v>
          </cell>
          <cell r="DQ1241">
            <v>0</v>
          </cell>
          <cell r="DR1241">
            <v>0</v>
          </cell>
          <cell r="DS1241">
            <v>0</v>
          </cell>
          <cell r="DT1241">
            <v>0</v>
          </cell>
          <cell r="DU1241">
            <v>0</v>
          </cell>
          <cell r="DV1241">
            <v>0</v>
          </cell>
          <cell r="DW1241">
            <v>0</v>
          </cell>
          <cell r="DX1241">
            <v>0</v>
          </cell>
          <cell r="DY1241">
            <v>0</v>
          </cell>
          <cell r="DZ1241">
            <v>0</v>
          </cell>
          <cell r="EA1241">
            <v>0</v>
          </cell>
          <cell r="EB1241">
            <v>0</v>
          </cell>
          <cell r="EC1241">
            <v>0</v>
          </cell>
          <cell r="ED1241">
            <v>0</v>
          </cell>
        </row>
        <row r="1242"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P1242">
            <v>0</v>
          </cell>
          <cell r="AQ1242">
            <v>0</v>
          </cell>
          <cell r="AR1242">
            <v>0</v>
          </cell>
          <cell r="AS1242">
            <v>0</v>
          </cell>
          <cell r="AT1242">
            <v>0</v>
          </cell>
          <cell r="AU1242">
            <v>0</v>
          </cell>
          <cell r="AV1242">
            <v>0</v>
          </cell>
          <cell r="AW1242">
            <v>0</v>
          </cell>
          <cell r="AX1242">
            <v>0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0</v>
          </cell>
          <cell r="BD1242">
            <v>0</v>
          </cell>
          <cell r="BE1242">
            <v>0</v>
          </cell>
          <cell r="BF1242">
            <v>0</v>
          </cell>
          <cell r="BG1242">
            <v>0</v>
          </cell>
          <cell r="BH1242">
            <v>0</v>
          </cell>
          <cell r="BI1242">
            <v>0</v>
          </cell>
          <cell r="BJ1242">
            <v>0</v>
          </cell>
          <cell r="BK1242">
            <v>0</v>
          </cell>
          <cell r="BL1242">
            <v>0</v>
          </cell>
          <cell r="BM1242">
            <v>0</v>
          </cell>
          <cell r="BN1242">
            <v>0</v>
          </cell>
          <cell r="BO1242">
            <v>0</v>
          </cell>
          <cell r="BP1242">
            <v>0</v>
          </cell>
          <cell r="BQ1242">
            <v>0</v>
          </cell>
          <cell r="BR1242">
            <v>0</v>
          </cell>
          <cell r="BS1242">
            <v>0</v>
          </cell>
          <cell r="BT1242">
            <v>0</v>
          </cell>
          <cell r="BU1242">
            <v>0</v>
          </cell>
          <cell r="BV1242">
            <v>0</v>
          </cell>
          <cell r="BW1242">
            <v>0</v>
          </cell>
          <cell r="BX1242">
            <v>0</v>
          </cell>
          <cell r="BY1242">
            <v>0</v>
          </cell>
          <cell r="BZ1242">
            <v>0</v>
          </cell>
          <cell r="CA1242">
            <v>0</v>
          </cell>
          <cell r="CB1242">
            <v>0</v>
          </cell>
          <cell r="CC1242">
            <v>0</v>
          </cell>
          <cell r="CD1242">
            <v>0</v>
          </cell>
          <cell r="CE1242">
            <v>0</v>
          </cell>
          <cell r="CF1242">
            <v>0</v>
          </cell>
          <cell r="CG1242">
            <v>0</v>
          </cell>
          <cell r="CH1242">
            <v>0</v>
          </cell>
          <cell r="CI1242">
            <v>0</v>
          </cell>
          <cell r="CJ1242">
            <v>0</v>
          </cell>
          <cell r="CK1242">
            <v>0</v>
          </cell>
          <cell r="CL1242">
            <v>0</v>
          </cell>
          <cell r="CM1242">
            <v>0</v>
          </cell>
          <cell r="CN1242">
            <v>0</v>
          </cell>
          <cell r="CO1242">
            <v>0</v>
          </cell>
          <cell r="CP1242">
            <v>0</v>
          </cell>
          <cell r="CQ1242">
            <v>0</v>
          </cell>
          <cell r="CR1242">
            <v>0</v>
          </cell>
          <cell r="CS1242">
            <v>0</v>
          </cell>
          <cell r="CT1242">
            <v>0</v>
          </cell>
          <cell r="CU1242">
            <v>0</v>
          </cell>
          <cell r="CV1242">
            <v>0</v>
          </cell>
          <cell r="CW1242">
            <v>0</v>
          </cell>
          <cell r="CX1242">
            <v>0</v>
          </cell>
          <cell r="CY1242">
            <v>0</v>
          </cell>
          <cell r="CZ1242">
            <v>0</v>
          </cell>
          <cell r="DA1242">
            <v>0</v>
          </cell>
          <cell r="DB1242">
            <v>0</v>
          </cell>
          <cell r="DC1242">
            <v>0</v>
          </cell>
          <cell r="DD1242">
            <v>0</v>
          </cell>
          <cell r="DE1242">
            <v>0</v>
          </cell>
          <cell r="DF1242">
            <v>0</v>
          </cell>
          <cell r="DG1242">
            <v>0</v>
          </cell>
          <cell r="DH1242">
            <v>0</v>
          </cell>
          <cell r="DI1242">
            <v>0</v>
          </cell>
          <cell r="DJ1242">
            <v>0</v>
          </cell>
          <cell r="DK1242">
            <v>0</v>
          </cell>
          <cell r="DL1242">
            <v>0</v>
          </cell>
          <cell r="DM1242">
            <v>0</v>
          </cell>
          <cell r="DN1242">
            <v>0</v>
          </cell>
          <cell r="DO1242">
            <v>0</v>
          </cell>
          <cell r="DP1242">
            <v>0</v>
          </cell>
          <cell r="DQ1242">
            <v>0</v>
          </cell>
          <cell r="DR1242">
            <v>0</v>
          </cell>
          <cell r="DS1242">
            <v>0</v>
          </cell>
          <cell r="DT1242">
            <v>0</v>
          </cell>
          <cell r="DU1242">
            <v>0</v>
          </cell>
          <cell r="DV1242">
            <v>0</v>
          </cell>
          <cell r="DW1242">
            <v>0</v>
          </cell>
          <cell r="DX1242">
            <v>0</v>
          </cell>
          <cell r="DY1242">
            <v>0</v>
          </cell>
          <cell r="DZ1242">
            <v>0</v>
          </cell>
          <cell r="EA1242">
            <v>0</v>
          </cell>
          <cell r="EB1242">
            <v>0</v>
          </cell>
          <cell r="EC1242">
            <v>0</v>
          </cell>
          <cell r="ED1242">
            <v>0</v>
          </cell>
        </row>
        <row r="1243"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  <cell r="AG1243">
            <v>0</v>
          </cell>
          <cell r="AH1243">
            <v>0</v>
          </cell>
          <cell r="AI1243">
            <v>0</v>
          </cell>
          <cell r="AJ1243">
            <v>0</v>
          </cell>
          <cell r="AK1243">
            <v>0</v>
          </cell>
          <cell r="AL1243">
            <v>0</v>
          </cell>
          <cell r="AM1243">
            <v>0</v>
          </cell>
          <cell r="AN1243">
            <v>0</v>
          </cell>
          <cell r="AO1243">
            <v>0</v>
          </cell>
          <cell r="AP1243">
            <v>0</v>
          </cell>
          <cell r="AQ1243">
            <v>0</v>
          </cell>
          <cell r="AR1243">
            <v>0</v>
          </cell>
          <cell r="AS1243">
            <v>0</v>
          </cell>
          <cell r="AT1243">
            <v>0</v>
          </cell>
          <cell r="AU1243">
            <v>0</v>
          </cell>
          <cell r="AV1243">
            <v>0</v>
          </cell>
          <cell r="AW1243">
            <v>0</v>
          </cell>
          <cell r="AX1243">
            <v>0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0</v>
          </cell>
          <cell r="BD1243">
            <v>0</v>
          </cell>
          <cell r="BE1243">
            <v>0</v>
          </cell>
          <cell r="BF1243">
            <v>0</v>
          </cell>
          <cell r="BG1243">
            <v>0</v>
          </cell>
          <cell r="BH1243">
            <v>0</v>
          </cell>
          <cell r="BI1243">
            <v>0</v>
          </cell>
          <cell r="BJ1243">
            <v>0</v>
          </cell>
          <cell r="BK1243">
            <v>0</v>
          </cell>
          <cell r="BL1243">
            <v>0</v>
          </cell>
          <cell r="BM1243">
            <v>0</v>
          </cell>
          <cell r="BN1243">
            <v>0</v>
          </cell>
          <cell r="BO1243">
            <v>0</v>
          </cell>
          <cell r="BP1243">
            <v>0</v>
          </cell>
          <cell r="BQ1243">
            <v>0</v>
          </cell>
          <cell r="BR1243">
            <v>0</v>
          </cell>
          <cell r="BS1243">
            <v>0</v>
          </cell>
          <cell r="BT1243">
            <v>0</v>
          </cell>
          <cell r="BU1243">
            <v>0</v>
          </cell>
          <cell r="BV1243">
            <v>0</v>
          </cell>
          <cell r="BW1243">
            <v>0</v>
          </cell>
          <cell r="BX1243">
            <v>0</v>
          </cell>
          <cell r="BY1243">
            <v>0</v>
          </cell>
          <cell r="BZ1243">
            <v>0</v>
          </cell>
          <cell r="CA1243">
            <v>0</v>
          </cell>
          <cell r="CB1243">
            <v>0</v>
          </cell>
          <cell r="CC1243">
            <v>0</v>
          </cell>
          <cell r="CD1243">
            <v>0</v>
          </cell>
          <cell r="CE1243">
            <v>0</v>
          </cell>
          <cell r="CF1243">
            <v>0</v>
          </cell>
          <cell r="CG1243">
            <v>0</v>
          </cell>
          <cell r="CH1243">
            <v>0</v>
          </cell>
          <cell r="CI1243">
            <v>0</v>
          </cell>
          <cell r="CJ1243">
            <v>0</v>
          </cell>
          <cell r="CK1243">
            <v>0</v>
          </cell>
          <cell r="CL1243">
            <v>0</v>
          </cell>
          <cell r="CM1243">
            <v>0</v>
          </cell>
          <cell r="CN1243">
            <v>0</v>
          </cell>
          <cell r="CO1243">
            <v>0</v>
          </cell>
          <cell r="CP1243">
            <v>0</v>
          </cell>
          <cell r="CQ1243">
            <v>0</v>
          </cell>
          <cell r="CR1243">
            <v>0</v>
          </cell>
          <cell r="CS1243">
            <v>0</v>
          </cell>
          <cell r="CT1243">
            <v>0</v>
          </cell>
          <cell r="CU1243">
            <v>0</v>
          </cell>
          <cell r="CV1243">
            <v>0</v>
          </cell>
          <cell r="CW1243">
            <v>0</v>
          </cell>
          <cell r="CX1243">
            <v>0</v>
          </cell>
          <cell r="CY1243">
            <v>0</v>
          </cell>
          <cell r="CZ1243">
            <v>0</v>
          </cell>
          <cell r="DA1243">
            <v>0</v>
          </cell>
          <cell r="DB1243">
            <v>0</v>
          </cell>
          <cell r="DC1243">
            <v>0</v>
          </cell>
          <cell r="DD1243">
            <v>0</v>
          </cell>
          <cell r="DE1243">
            <v>0</v>
          </cell>
          <cell r="DF1243">
            <v>0</v>
          </cell>
          <cell r="DG1243">
            <v>0</v>
          </cell>
          <cell r="DH1243">
            <v>0</v>
          </cell>
          <cell r="DI1243">
            <v>0</v>
          </cell>
          <cell r="DJ1243">
            <v>0</v>
          </cell>
          <cell r="DK1243">
            <v>0</v>
          </cell>
          <cell r="DL1243">
            <v>0</v>
          </cell>
          <cell r="DM1243">
            <v>0</v>
          </cell>
          <cell r="DN1243">
            <v>0</v>
          </cell>
          <cell r="DO1243">
            <v>0</v>
          </cell>
          <cell r="DP1243">
            <v>0</v>
          </cell>
          <cell r="DQ1243">
            <v>0</v>
          </cell>
          <cell r="DR1243">
            <v>0</v>
          </cell>
          <cell r="DS1243">
            <v>0</v>
          </cell>
          <cell r="DT1243">
            <v>0</v>
          </cell>
          <cell r="DU1243">
            <v>0</v>
          </cell>
          <cell r="DV1243">
            <v>0</v>
          </cell>
          <cell r="DW1243">
            <v>0</v>
          </cell>
          <cell r="DX1243">
            <v>0</v>
          </cell>
          <cell r="DY1243">
            <v>0</v>
          </cell>
          <cell r="DZ1243">
            <v>0</v>
          </cell>
          <cell r="EA1243">
            <v>0</v>
          </cell>
          <cell r="EB1243">
            <v>0</v>
          </cell>
          <cell r="EC1243">
            <v>0</v>
          </cell>
          <cell r="ED1243">
            <v>0</v>
          </cell>
        </row>
        <row r="1244">
          <cell r="F1244">
            <v>19.920000000000002</v>
          </cell>
          <cell r="G1244">
            <v>22.03</v>
          </cell>
          <cell r="H1244">
            <v>52.86</v>
          </cell>
          <cell r="I1244">
            <v>60.29</v>
          </cell>
          <cell r="J1244">
            <v>18.920000000000002</v>
          </cell>
          <cell r="K1244">
            <v>4.24</v>
          </cell>
          <cell r="L1244">
            <v>0.15</v>
          </cell>
          <cell r="M1244">
            <v>0.47</v>
          </cell>
          <cell r="N1244">
            <v>4</v>
          </cell>
          <cell r="O1244">
            <v>10.33</v>
          </cell>
          <cell r="P1244">
            <v>13.22</v>
          </cell>
          <cell r="Q1244">
            <v>15.71</v>
          </cell>
          <cell r="R1244">
            <v>125.33</v>
          </cell>
          <cell r="S1244">
            <v>4.75</v>
          </cell>
          <cell r="T1244">
            <v>8.23</v>
          </cell>
          <cell r="U1244">
            <v>21.3</v>
          </cell>
          <cell r="V1244">
            <v>22.22</v>
          </cell>
          <cell r="W1244">
            <v>27.47</v>
          </cell>
          <cell r="X1244">
            <v>0</v>
          </cell>
          <cell r="Y1244">
            <v>0</v>
          </cell>
          <cell r="Z1244">
            <v>1.33</v>
          </cell>
          <cell r="AA1244">
            <v>3.95</v>
          </cell>
          <cell r="AB1244">
            <v>15.4</v>
          </cell>
          <cell r="AC1244">
            <v>5.74</v>
          </cell>
          <cell r="AD1244">
            <v>14.93</v>
          </cell>
          <cell r="AE1244">
            <v>24.51</v>
          </cell>
          <cell r="AF1244">
            <v>-3.33</v>
          </cell>
          <cell r="AG1244">
            <v>1.83</v>
          </cell>
          <cell r="AH1244">
            <v>-36.590000000000003</v>
          </cell>
          <cell r="AI1244">
            <v>15.6</v>
          </cell>
          <cell r="AJ1244">
            <v>26.93</v>
          </cell>
          <cell r="AK1244">
            <v>0</v>
          </cell>
          <cell r="AL1244">
            <v>0</v>
          </cell>
          <cell r="AM1244">
            <v>0</v>
          </cell>
          <cell r="AN1244">
            <v>-0.13</v>
          </cell>
          <cell r="AO1244">
            <v>2.52</v>
          </cell>
          <cell r="AP1244">
            <v>15.04</v>
          </cell>
          <cell r="AQ1244">
            <v>2.63</v>
          </cell>
          <cell r="AR1244">
            <v>114.49</v>
          </cell>
          <cell r="AS1244">
            <v>5.96</v>
          </cell>
          <cell r="AT1244">
            <v>2.13</v>
          </cell>
          <cell r="AU1244">
            <v>14.08</v>
          </cell>
          <cell r="AV1244">
            <v>28.68</v>
          </cell>
          <cell r="AW1244">
            <v>35.81</v>
          </cell>
          <cell r="AX1244">
            <v>0</v>
          </cell>
          <cell r="AY1244">
            <v>0</v>
          </cell>
          <cell r="AZ1244">
            <v>3.18</v>
          </cell>
          <cell r="BA1244">
            <v>-0.48</v>
          </cell>
          <cell r="BB1244">
            <v>12.88</v>
          </cell>
          <cell r="BC1244">
            <v>9.68</v>
          </cell>
          <cell r="BD1244">
            <v>2.58</v>
          </cell>
          <cell r="BE1244">
            <v>77.47</v>
          </cell>
          <cell r="BF1244">
            <v>10.65</v>
          </cell>
          <cell r="BG1244">
            <v>3.72</v>
          </cell>
          <cell r="BH1244">
            <v>16.91</v>
          </cell>
          <cell r="BI1244">
            <v>18.38</v>
          </cell>
          <cell r="BJ1244">
            <v>10.75</v>
          </cell>
          <cell r="BK1244">
            <v>0</v>
          </cell>
          <cell r="BL1244">
            <v>0.31</v>
          </cell>
          <cell r="BM1244">
            <v>-0.02</v>
          </cell>
          <cell r="BN1244">
            <v>0.51</v>
          </cell>
          <cell r="BO1244">
            <v>7.2</v>
          </cell>
          <cell r="BP1244">
            <v>1.33</v>
          </cell>
          <cell r="BQ1244">
            <v>7.74</v>
          </cell>
          <cell r="BR1244">
            <v>93.45</v>
          </cell>
          <cell r="BS1244">
            <v>6.58</v>
          </cell>
          <cell r="BT1244">
            <v>7.07</v>
          </cell>
          <cell r="BU1244">
            <v>19.670000000000002</v>
          </cell>
          <cell r="BV1244">
            <v>15.56</v>
          </cell>
          <cell r="BW1244">
            <v>17.18</v>
          </cell>
          <cell r="BX1244">
            <v>-0.04</v>
          </cell>
          <cell r="BY1244">
            <v>0.06</v>
          </cell>
          <cell r="BZ1244">
            <v>0</v>
          </cell>
          <cell r="CA1244">
            <v>6.99</v>
          </cell>
          <cell r="CB1244">
            <v>4.5</v>
          </cell>
          <cell r="CC1244">
            <v>11.54</v>
          </cell>
          <cell r="CD1244">
            <v>4.33</v>
          </cell>
          <cell r="CE1244">
            <v>313.58999999999997</v>
          </cell>
          <cell r="CF1244">
            <v>189.35</v>
          </cell>
          <cell r="CG1244">
            <v>19.61</v>
          </cell>
          <cell r="CH1244">
            <v>21.29</v>
          </cell>
          <cell r="CI1244">
            <v>42.32</v>
          </cell>
          <cell r="CJ1244">
            <v>28.95</v>
          </cell>
          <cell r="CK1244">
            <v>-0.11</v>
          </cell>
          <cell r="CL1244">
            <v>0</v>
          </cell>
          <cell r="CM1244">
            <v>0</v>
          </cell>
          <cell r="CN1244">
            <v>0.28999999999999998</v>
          </cell>
          <cell r="CO1244">
            <v>0.12</v>
          </cell>
          <cell r="CP1244">
            <v>2.25</v>
          </cell>
          <cell r="CQ1244">
            <v>9.51</v>
          </cell>
          <cell r="CR1244">
            <v>7.61</v>
          </cell>
          <cell r="CS1244">
            <v>0</v>
          </cell>
          <cell r="CT1244">
            <v>0</v>
          </cell>
          <cell r="CU1244">
            <v>1.87</v>
          </cell>
          <cell r="CV1244">
            <v>2.69</v>
          </cell>
          <cell r="CW1244">
            <v>2.91</v>
          </cell>
          <cell r="CX1244">
            <v>0</v>
          </cell>
          <cell r="CY1244">
            <v>0</v>
          </cell>
          <cell r="CZ1244">
            <v>0</v>
          </cell>
          <cell r="DA1244">
            <v>0</v>
          </cell>
          <cell r="DB1244">
            <v>0</v>
          </cell>
          <cell r="DC1244">
            <v>0.14000000000000001</v>
          </cell>
          <cell r="DD1244">
            <v>0</v>
          </cell>
          <cell r="DE1244">
            <v>3.85</v>
          </cell>
          <cell r="DF1244">
            <v>0</v>
          </cell>
          <cell r="DG1244">
            <v>0</v>
          </cell>
          <cell r="DH1244">
            <v>1.06</v>
          </cell>
          <cell r="DI1244">
            <v>2.79</v>
          </cell>
          <cell r="DJ1244">
            <v>0</v>
          </cell>
          <cell r="DK1244">
            <v>0</v>
          </cell>
          <cell r="DL1244">
            <v>0</v>
          </cell>
          <cell r="DM1244">
            <v>0</v>
          </cell>
          <cell r="DN1244">
            <v>0</v>
          </cell>
          <cell r="DO1244">
            <v>0</v>
          </cell>
          <cell r="DP1244">
            <v>0</v>
          </cell>
          <cell r="DQ1244">
            <v>0</v>
          </cell>
          <cell r="DR1244">
            <v>0</v>
          </cell>
          <cell r="DS1244">
            <v>0</v>
          </cell>
          <cell r="DT1244">
            <v>0</v>
          </cell>
          <cell r="DU1244">
            <v>0</v>
          </cell>
          <cell r="DV1244">
            <v>0</v>
          </cell>
          <cell r="DW1244">
            <v>0</v>
          </cell>
          <cell r="DX1244">
            <v>0</v>
          </cell>
          <cell r="DY1244">
            <v>0</v>
          </cell>
          <cell r="DZ1244">
            <v>0</v>
          </cell>
          <cell r="EA1244">
            <v>0</v>
          </cell>
          <cell r="EB1244">
            <v>0</v>
          </cell>
          <cell r="EC1244">
            <v>0</v>
          </cell>
          <cell r="ED1244">
            <v>0</v>
          </cell>
        </row>
        <row r="1245">
          <cell r="F1245">
            <v>65.599999999999994</v>
          </cell>
          <cell r="G1245">
            <v>21.69</v>
          </cell>
          <cell r="H1245">
            <v>68.28</v>
          </cell>
          <cell r="I1245">
            <v>12.79</v>
          </cell>
          <cell r="J1245">
            <v>34.21</v>
          </cell>
          <cell r="K1245">
            <v>2.5499999999999998</v>
          </cell>
          <cell r="L1245">
            <v>1.23</v>
          </cell>
          <cell r="M1245">
            <v>8.1199999999999992</v>
          </cell>
          <cell r="N1245">
            <v>9.1300000000000008</v>
          </cell>
          <cell r="O1245">
            <v>14.12</v>
          </cell>
          <cell r="P1245">
            <v>-3.89</v>
          </cell>
          <cell r="Q1245">
            <v>20.43</v>
          </cell>
          <cell r="R1245">
            <v>208.72</v>
          </cell>
          <cell r="S1245">
            <v>33.49</v>
          </cell>
          <cell r="T1245">
            <v>27.07</v>
          </cell>
          <cell r="U1245">
            <v>49.88</v>
          </cell>
          <cell r="V1245">
            <v>43.92</v>
          </cell>
          <cell r="W1245">
            <v>9.68</v>
          </cell>
          <cell r="X1245">
            <v>0.67</v>
          </cell>
          <cell r="Y1245">
            <v>10.18</v>
          </cell>
          <cell r="Z1245">
            <v>1.59</v>
          </cell>
          <cell r="AA1245">
            <v>4.5199999999999996</v>
          </cell>
          <cell r="AB1245">
            <v>0.96</v>
          </cell>
          <cell r="AC1245">
            <v>27.01</v>
          </cell>
          <cell r="AD1245">
            <v>-0.25</v>
          </cell>
          <cell r="AE1245">
            <v>201.57</v>
          </cell>
          <cell r="AF1245">
            <v>17.079999999999998</v>
          </cell>
          <cell r="AG1245">
            <v>25.31</v>
          </cell>
          <cell r="AH1245">
            <v>20.93</v>
          </cell>
          <cell r="AI1245">
            <v>29.98</v>
          </cell>
          <cell r="AJ1245">
            <v>28.14</v>
          </cell>
          <cell r="AK1245">
            <v>1.51</v>
          </cell>
          <cell r="AL1245">
            <v>0.67</v>
          </cell>
          <cell r="AM1245">
            <v>3.15</v>
          </cell>
          <cell r="AN1245">
            <v>1.76</v>
          </cell>
          <cell r="AO1245">
            <v>41.43</v>
          </cell>
          <cell r="AP1245">
            <v>19.72</v>
          </cell>
          <cell r="AQ1245">
            <v>11.88</v>
          </cell>
          <cell r="AR1245">
            <v>243.69</v>
          </cell>
          <cell r="AS1245">
            <v>12.88</v>
          </cell>
          <cell r="AT1245">
            <v>81.319999999999993</v>
          </cell>
          <cell r="AU1245">
            <v>67.41</v>
          </cell>
          <cell r="AV1245">
            <v>-34.72</v>
          </cell>
          <cell r="AW1245">
            <v>24.87</v>
          </cell>
          <cell r="AX1245">
            <v>26.98</v>
          </cell>
          <cell r="AY1245">
            <v>5.8</v>
          </cell>
          <cell r="AZ1245">
            <v>5.91</v>
          </cell>
          <cell r="BA1245">
            <v>7.23</v>
          </cell>
          <cell r="BB1245">
            <v>14.53</v>
          </cell>
          <cell r="BC1245">
            <v>26.34</v>
          </cell>
          <cell r="BD1245">
            <v>5.15</v>
          </cell>
          <cell r="BE1245">
            <v>230.97</v>
          </cell>
          <cell r="BF1245">
            <v>19.97</v>
          </cell>
          <cell r="BG1245">
            <v>37.590000000000003</v>
          </cell>
          <cell r="BH1245">
            <v>52.81</v>
          </cell>
          <cell r="BI1245">
            <v>19.920000000000002</v>
          </cell>
          <cell r="BJ1245">
            <v>29.99</v>
          </cell>
          <cell r="BK1245">
            <v>29.33</v>
          </cell>
          <cell r="BL1245">
            <v>6.31</v>
          </cell>
          <cell r="BM1245">
            <v>9.14</v>
          </cell>
          <cell r="BN1245">
            <v>7.53</v>
          </cell>
          <cell r="BO1245">
            <v>7.2</v>
          </cell>
          <cell r="BP1245">
            <v>5.46</v>
          </cell>
          <cell r="BQ1245">
            <v>5.72</v>
          </cell>
          <cell r="BR1245">
            <v>300.3</v>
          </cell>
          <cell r="BS1245">
            <v>29.2</v>
          </cell>
          <cell r="BT1245">
            <v>27.48</v>
          </cell>
          <cell r="BU1245">
            <v>72.48</v>
          </cell>
          <cell r="BV1245">
            <v>35.630000000000003</v>
          </cell>
          <cell r="BW1245">
            <v>74.31</v>
          </cell>
          <cell r="BX1245">
            <v>3.09</v>
          </cell>
          <cell r="BY1245">
            <v>3.19</v>
          </cell>
          <cell r="BZ1245">
            <v>12.02</v>
          </cell>
          <cell r="CA1245">
            <v>3.53</v>
          </cell>
          <cell r="CB1245">
            <v>24.67</v>
          </cell>
          <cell r="CC1245">
            <v>-1.45</v>
          </cell>
          <cell r="CD1245">
            <v>16.16</v>
          </cell>
          <cell r="CE1245">
            <v>431.37</v>
          </cell>
          <cell r="CF1245">
            <v>25.3</v>
          </cell>
          <cell r="CG1245">
            <v>41.95</v>
          </cell>
          <cell r="CH1245">
            <v>56.91</v>
          </cell>
          <cell r="CI1245">
            <v>49.87</v>
          </cell>
          <cell r="CJ1245">
            <v>55.93</v>
          </cell>
          <cell r="CK1245">
            <v>3</v>
          </cell>
          <cell r="CL1245">
            <v>2.98</v>
          </cell>
          <cell r="CM1245">
            <v>13.73</v>
          </cell>
          <cell r="CN1245">
            <v>4.42</v>
          </cell>
          <cell r="CO1245">
            <v>32.53</v>
          </cell>
          <cell r="CP1245">
            <v>40.65</v>
          </cell>
          <cell r="CQ1245">
            <v>104.11</v>
          </cell>
          <cell r="CR1245">
            <v>0</v>
          </cell>
          <cell r="CS1245">
            <v>0</v>
          </cell>
          <cell r="CT1245">
            <v>0</v>
          </cell>
          <cell r="CU1245">
            <v>0</v>
          </cell>
          <cell r="CV1245">
            <v>0</v>
          </cell>
          <cell r="CW1245">
            <v>0</v>
          </cell>
          <cell r="CX1245">
            <v>0</v>
          </cell>
          <cell r="CY1245">
            <v>0</v>
          </cell>
          <cell r="CZ1245">
            <v>0</v>
          </cell>
          <cell r="DA1245">
            <v>0</v>
          </cell>
          <cell r="DB1245">
            <v>0</v>
          </cell>
          <cell r="DC1245">
            <v>0</v>
          </cell>
          <cell r="DD1245">
            <v>0</v>
          </cell>
          <cell r="DE1245">
            <v>0</v>
          </cell>
          <cell r="DF1245">
            <v>0</v>
          </cell>
          <cell r="DG1245">
            <v>0</v>
          </cell>
          <cell r="DH1245">
            <v>0</v>
          </cell>
          <cell r="DI1245">
            <v>0</v>
          </cell>
          <cell r="DJ1245">
            <v>0</v>
          </cell>
          <cell r="DK1245">
            <v>0</v>
          </cell>
          <cell r="DL1245">
            <v>0</v>
          </cell>
          <cell r="DM1245">
            <v>0</v>
          </cell>
          <cell r="DN1245">
            <v>0</v>
          </cell>
          <cell r="DO1245">
            <v>0</v>
          </cell>
          <cell r="DP1245">
            <v>0</v>
          </cell>
          <cell r="DQ1245">
            <v>0</v>
          </cell>
          <cell r="DR1245">
            <v>0</v>
          </cell>
          <cell r="DS1245">
            <v>0</v>
          </cell>
          <cell r="DT1245">
            <v>0</v>
          </cell>
          <cell r="DU1245">
            <v>0</v>
          </cell>
          <cell r="DV1245">
            <v>0</v>
          </cell>
          <cell r="DW1245">
            <v>0</v>
          </cell>
          <cell r="DX1245">
            <v>0</v>
          </cell>
          <cell r="DY1245">
            <v>0</v>
          </cell>
          <cell r="DZ1245">
            <v>0</v>
          </cell>
          <cell r="EA1245">
            <v>0</v>
          </cell>
          <cell r="EB1245">
            <v>0</v>
          </cell>
          <cell r="EC1245">
            <v>0</v>
          </cell>
          <cell r="ED1245">
            <v>0</v>
          </cell>
        </row>
        <row r="1246"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O1246">
            <v>0</v>
          </cell>
          <cell r="AP1246">
            <v>0</v>
          </cell>
          <cell r="AQ1246">
            <v>0</v>
          </cell>
          <cell r="AR1246">
            <v>0</v>
          </cell>
          <cell r="AS1246">
            <v>0</v>
          </cell>
          <cell r="AT1246">
            <v>0</v>
          </cell>
          <cell r="AU1246">
            <v>0</v>
          </cell>
          <cell r="AV1246">
            <v>0</v>
          </cell>
          <cell r="AW1246">
            <v>0</v>
          </cell>
          <cell r="AX1246">
            <v>0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0</v>
          </cell>
          <cell r="BD1246">
            <v>0</v>
          </cell>
          <cell r="BE1246">
            <v>0</v>
          </cell>
          <cell r="BF1246">
            <v>0</v>
          </cell>
          <cell r="BG1246">
            <v>0</v>
          </cell>
          <cell r="BH1246">
            <v>0</v>
          </cell>
          <cell r="BI1246">
            <v>0</v>
          </cell>
          <cell r="BJ1246">
            <v>0</v>
          </cell>
          <cell r="BK1246">
            <v>0</v>
          </cell>
          <cell r="BL1246">
            <v>0</v>
          </cell>
          <cell r="BM1246">
            <v>0</v>
          </cell>
          <cell r="BN1246">
            <v>0</v>
          </cell>
          <cell r="BO1246">
            <v>0</v>
          </cell>
          <cell r="BP1246">
            <v>0</v>
          </cell>
          <cell r="BQ1246">
            <v>0</v>
          </cell>
          <cell r="BR1246">
            <v>0</v>
          </cell>
          <cell r="BS1246">
            <v>0</v>
          </cell>
          <cell r="BT1246">
            <v>0</v>
          </cell>
          <cell r="BU1246">
            <v>0</v>
          </cell>
          <cell r="BV1246">
            <v>0</v>
          </cell>
          <cell r="BW1246">
            <v>0</v>
          </cell>
          <cell r="BX1246">
            <v>0</v>
          </cell>
          <cell r="BY1246">
            <v>0</v>
          </cell>
          <cell r="BZ1246">
            <v>0</v>
          </cell>
          <cell r="CA1246">
            <v>0</v>
          </cell>
          <cell r="CB1246">
            <v>0</v>
          </cell>
          <cell r="CC1246">
            <v>0</v>
          </cell>
          <cell r="CD1246">
            <v>0</v>
          </cell>
          <cell r="CE1246">
            <v>0</v>
          </cell>
          <cell r="CF1246">
            <v>0</v>
          </cell>
          <cell r="CG1246">
            <v>0</v>
          </cell>
          <cell r="CH1246">
            <v>0</v>
          </cell>
          <cell r="CI1246">
            <v>0</v>
          </cell>
          <cell r="CJ1246">
            <v>0</v>
          </cell>
          <cell r="CK1246">
            <v>0</v>
          </cell>
          <cell r="CL1246">
            <v>0</v>
          </cell>
          <cell r="CM1246">
            <v>0</v>
          </cell>
          <cell r="CN1246">
            <v>0</v>
          </cell>
          <cell r="CO1246">
            <v>0</v>
          </cell>
          <cell r="CP1246">
            <v>0</v>
          </cell>
          <cell r="CQ1246">
            <v>0</v>
          </cell>
          <cell r="CR1246">
            <v>0</v>
          </cell>
          <cell r="CS1246">
            <v>0</v>
          </cell>
          <cell r="CT1246">
            <v>0</v>
          </cell>
          <cell r="CU1246">
            <v>0</v>
          </cell>
          <cell r="CV1246">
            <v>0</v>
          </cell>
          <cell r="CW1246">
            <v>0</v>
          </cell>
          <cell r="CX1246">
            <v>0</v>
          </cell>
          <cell r="CY1246">
            <v>0</v>
          </cell>
          <cell r="CZ1246">
            <v>0</v>
          </cell>
          <cell r="DA1246">
            <v>0</v>
          </cell>
          <cell r="DB1246">
            <v>0</v>
          </cell>
          <cell r="DC1246">
            <v>0</v>
          </cell>
          <cell r="DD1246">
            <v>0</v>
          </cell>
          <cell r="DE1246">
            <v>0</v>
          </cell>
          <cell r="DF1246">
            <v>0</v>
          </cell>
          <cell r="DG1246">
            <v>0</v>
          </cell>
          <cell r="DH1246">
            <v>0</v>
          </cell>
          <cell r="DI1246">
            <v>0</v>
          </cell>
          <cell r="DJ1246">
            <v>0</v>
          </cell>
          <cell r="DK1246">
            <v>0</v>
          </cell>
          <cell r="DL1246">
            <v>0</v>
          </cell>
          <cell r="DM1246">
            <v>0</v>
          </cell>
          <cell r="DN1246">
            <v>0</v>
          </cell>
          <cell r="DO1246">
            <v>0</v>
          </cell>
          <cell r="DP1246">
            <v>0</v>
          </cell>
          <cell r="DQ1246">
            <v>0</v>
          </cell>
          <cell r="DR1246">
            <v>0</v>
          </cell>
          <cell r="DS1246">
            <v>0</v>
          </cell>
          <cell r="DT1246">
            <v>0</v>
          </cell>
          <cell r="DU1246">
            <v>0</v>
          </cell>
          <cell r="DV1246">
            <v>0</v>
          </cell>
          <cell r="DW1246">
            <v>0</v>
          </cell>
          <cell r="DX1246">
            <v>0</v>
          </cell>
          <cell r="DY1246">
            <v>0</v>
          </cell>
          <cell r="DZ1246">
            <v>0</v>
          </cell>
          <cell r="EA1246">
            <v>0</v>
          </cell>
          <cell r="EB1246">
            <v>0</v>
          </cell>
          <cell r="EC1246">
            <v>0</v>
          </cell>
          <cell r="ED1246">
            <v>0</v>
          </cell>
        </row>
        <row r="1247">
          <cell r="F1247">
            <v>8.7100000000000009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-22</v>
          </cell>
          <cell r="M1247">
            <v>31.77</v>
          </cell>
          <cell r="N1247">
            <v>0</v>
          </cell>
          <cell r="O1247">
            <v>0</v>
          </cell>
          <cell r="P1247">
            <v>-10.51</v>
          </cell>
          <cell r="Q1247">
            <v>8.7100000000000009</v>
          </cell>
          <cell r="R1247">
            <v>-23.09</v>
          </cell>
          <cell r="S1247">
            <v>0</v>
          </cell>
          <cell r="T1247">
            <v>10.51</v>
          </cell>
          <cell r="U1247">
            <v>0</v>
          </cell>
          <cell r="V1247">
            <v>0</v>
          </cell>
          <cell r="W1247">
            <v>-10.49</v>
          </cell>
          <cell r="X1247">
            <v>0</v>
          </cell>
          <cell r="Y1247">
            <v>-18.73</v>
          </cell>
          <cell r="Z1247">
            <v>-6.47</v>
          </cell>
          <cell r="AA1247">
            <v>10.51</v>
          </cell>
          <cell r="AB1247">
            <v>0</v>
          </cell>
          <cell r="AC1247">
            <v>0.28000000000000003</v>
          </cell>
          <cell r="AD1247">
            <v>-8.69</v>
          </cell>
          <cell r="AE1247">
            <v>-0.02</v>
          </cell>
          <cell r="AF1247">
            <v>0</v>
          </cell>
          <cell r="AG1247">
            <v>0</v>
          </cell>
          <cell r="AH1247">
            <v>0</v>
          </cell>
          <cell r="AI1247">
            <v>-0.02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O1247">
            <v>0</v>
          </cell>
          <cell r="AP1247">
            <v>0</v>
          </cell>
          <cell r="AQ1247">
            <v>0</v>
          </cell>
          <cell r="AR1247">
            <v>9.4</v>
          </cell>
          <cell r="AS1247">
            <v>22.35</v>
          </cell>
          <cell r="AT1247">
            <v>0</v>
          </cell>
          <cell r="AU1247">
            <v>0</v>
          </cell>
          <cell r="AV1247">
            <v>0.02</v>
          </cell>
          <cell r="AW1247">
            <v>0</v>
          </cell>
          <cell r="AX1247">
            <v>0</v>
          </cell>
          <cell r="AY1247">
            <v>-12.97</v>
          </cell>
          <cell r="AZ1247">
            <v>0</v>
          </cell>
          <cell r="BA1247">
            <v>0</v>
          </cell>
          <cell r="BB1247">
            <v>0</v>
          </cell>
          <cell r="BC1247">
            <v>0</v>
          </cell>
          <cell r="BD1247">
            <v>0</v>
          </cell>
          <cell r="BE1247">
            <v>29.61</v>
          </cell>
          <cell r="BF1247">
            <v>0</v>
          </cell>
          <cell r="BG1247">
            <v>0</v>
          </cell>
          <cell r="BH1247">
            <v>0</v>
          </cell>
          <cell r="BI1247">
            <v>0</v>
          </cell>
          <cell r="BJ1247">
            <v>0</v>
          </cell>
          <cell r="BK1247">
            <v>5.47</v>
          </cell>
          <cell r="BL1247">
            <v>0</v>
          </cell>
          <cell r="BM1247">
            <v>-12.97</v>
          </cell>
          <cell r="BN1247">
            <v>25.94</v>
          </cell>
          <cell r="BO1247">
            <v>11.18</v>
          </cell>
          <cell r="BP1247">
            <v>0</v>
          </cell>
          <cell r="BQ1247">
            <v>0</v>
          </cell>
          <cell r="BR1247">
            <v>32.46</v>
          </cell>
          <cell r="BS1247">
            <v>0</v>
          </cell>
          <cell r="BT1247">
            <v>0</v>
          </cell>
          <cell r="BU1247">
            <v>12.97</v>
          </cell>
          <cell r="BV1247">
            <v>0</v>
          </cell>
          <cell r="BW1247">
            <v>0</v>
          </cell>
          <cell r="BX1247">
            <v>0</v>
          </cell>
          <cell r="BY1247">
            <v>0</v>
          </cell>
          <cell r="BZ1247">
            <v>0</v>
          </cell>
          <cell r="CA1247">
            <v>0</v>
          </cell>
          <cell r="CB1247">
            <v>6.53</v>
          </cell>
          <cell r="CC1247">
            <v>12.97</v>
          </cell>
          <cell r="CD1247">
            <v>0</v>
          </cell>
          <cell r="CE1247">
            <v>28.1</v>
          </cell>
          <cell r="CF1247">
            <v>0</v>
          </cell>
          <cell r="CG1247">
            <v>0</v>
          </cell>
          <cell r="CH1247">
            <v>14.05</v>
          </cell>
          <cell r="CI1247">
            <v>0</v>
          </cell>
          <cell r="CJ1247">
            <v>0</v>
          </cell>
          <cell r="CK1247">
            <v>14.05</v>
          </cell>
          <cell r="CL1247">
            <v>0</v>
          </cell>
          <cell r="CM1247">
            <v>0</v>
          </cell>
          <cell r="CN1247">
            <v>0</v>
          </cell>
          <cell r="CO1247">
            <v>0</v>
          </cell>
          <cell r="CP1247">
            <v>0</v>
          </cell>
          <cell r="CQ1247">
            <v>0</v>
          </cell>
          <cell r="CR1247">
            <v>0</v>
          </cell>
          <cell r="CS1247">
            <v>0</v>
          </cell>
          <cell r="CT1247">
            <v>0</v>
          </cell>
          <cell r="CU1247">
            <v>0</v>
          </cell>
          <cell r="CV1247">
            <v>0</v>
          </cell>
          <cell r="CW1247">
            <v>0</v>
          </cell>
          <cell r="CX1247">
            <v>0</v>
          </cell>
          <cell r="CY1247">
            <v>0</v>
          </cell>
          <cell r="CZ1247">
            <v>0</v>
          </cell>
          <cell r="DA1247">
            <v>0</v>
          </cell>
          <cell r="DB1247">
            <v>0</v>
          </cell>
          <cell r="DC1247">
            <v>0</v>
          </cell>
          <cell r="DD1247">
            <v>0</v>
          </cell>
          <cell r="DE1247">
            <v>0</v>
          </cell>
          <cell r="DF1247">
            <v>0</v>
          </cell>
          <cell r="DG1247">
            <v>0</v>
          </cell>
          <cell r="DH1247">
            <v>0</v>
          </cell>
          <cell r="DI1247">
            <v>0</v>
          </cell>
          <cell r="DJ1247">
            <v>0</v>
          </cell>
          <cell r="DK1247">
            <v>0</v>
          </cell>
          <cell r="DL1247">
            <v>0</v>
          </cell>
          <cell r="DM1247">
            <v>0</v>
          </cell>
          <cell r="DN1247">
            <v>0</v>
          </cell>
          <cell r="DO1247">
            <v>0</v>
          </cell>
          <cell r="DP1247">
            <v>0</v>
          </cell>
          <cell r="DQ1247">
            <v>0</v>
          </cell>
          <cell r="DR1247">
            <v>0</v>
          </cell>
          <cell r="DS1247">
            <v>0</v>
          </cell>
          <cell r="DT1247">
            <v>0</v>
          </cell>
          <cell r="DU1247">
            <v>0</v>
          </cell>
          <cell r="DV1247">
            <v>0</v>
          </cell>
          <cell r="DW1247">
            <v>0</v>
          </cell>
          <cell r="DX1247">
            <v>0</v>
          </cell>
          <cell r="DY1247">
            <v>0</v>
          </cell>
          <cell r="DZ1247">
            <v>0</v>
          </cell>
          <cell r="EA1247">
            <v>0</v>
          </cell>
          <cell r="EB1247">
            <v>0</v>
          </cell>
          <cell r="EC1247">
            <v>0</v>
          </cell>
          <cell r="ED1247">
            <v>0</v>
          </cell>
        </row>
        <row r="1248"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H1248">
            <v>0</v>
          </cell>
          <cell r="AI1248">
            <v>0</v>
          </cell>
          <cell r="AJ1248">
            <v>0</v>
          </cell>
          <cell r="AK1248">
            <v>0</v>
          </cell>
          <cell r="AL1248">
            <v>0</v>
          </cell>
          <cell r="AM1248">
            <v>0</v>
          </cell>
          <cell r="AN1248">
            <v>0</v>
          </cell>
          <cell r="AO1248">
            <v>0</v>
          </cell>
          <cell r="AP1248">
            <v>0</v>
          </cell>
          <cell r="AQ1248">
            <v>0</v>
          </cell>
          <cell r="AR1248">
            <v>0</v>
          </cell>
          <cell r="AS1248">
            <v>0</v>
          </cell>
          <cell r="AT1248">
            <v>0</v>
          </cell>
          <cell r="AU1248">
            <v>0</v>
          </cell>
          <cell r="AV1248">
            <v>0</v>
          </cell>
          <cell r="AW1248">
            <v>0</v>
          </cell>
          <cell r="AX1248">
            <v>0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0</v>
          </cell>
          <cell r="BD1248">
            <v>0</v>
          </cell>
          <cell r="BE1248">
            <v>0</v>
          </cell>
          <cell r="BF1248">
            <v>0</v>
          </cell>
          <cell r="BG1248">
            <v>0</v>
          </cell>
          <cell r="BH1248">
            <v>0</v>
          </cell>
          <cell r="BI1248">
            <v>0</v>
          </cell>
          <cell r="BJ1248">
            <v>0</v>
          </cell>
          <cell r="BK1248">
            <v>0</v>
          </cell>
          <cell r="BL1248">
            <v>0</v>
          </cell>
          <cell r="BM1248">
            <v>0</v>
          </cell>
          <cell r="BN1248">
            <v>0</v>
          </cell>
          <cell r="BO1248">
            <v>0</v>
          </cell>
          <cell r="BP1248">
            <v>0</v>
          </cell>
          <cell r="BQ1248">
            <v>0</v>
          </cell>
          <cell r="BR1248">
            <v>0</v>
          </cell>
          <cell r="BS1248">
            <v>0</v>
          </cell>
          <cell r="BT1248">
            <v>0</v>
          </cell>
          <cell r="BU1248">
            <v>0</v>
          </cell>
          <cell r="BV1248">
            <v>0</v>
          </cell>
          <cell r="BW1248">
            <v>0</v>
          </cell>
          <cell r="BX1248">
            <v>0</v>
          </cell>
          <cell r="BY1248">
            <v>0</v>
          </cell>
          <cell r="BZ1248">
            <v>0</v>
          </cell>
          <cell r="CA1248">
            <v>0</v>
          </cell>
          <cell r="CB1248">
            <v>0</v>
          </cell>
          <cell r="CC1248">
            <v>0</v>
          </cell>
          <cell r="CD1248">
            <v>0</v>
          </cell>
          <cell r="CE1248">
            <v>0</v>
          </cell>
          <cell r="CF1248">
            <v>0</v>
          </cell>
          <cell r="CG1248">
            <v>0</v>
          </cell>
          <cell r="CH1248">
            <v>0</v>
          </cell>
          <cell r="CI1248">
            <v>0</v>
          </cell>
          <cell r="CJ1248">
            <v>0</v>
          </cell>
          <cell r="CK1248">
            <v>0</v>
          </cell>
          <cell r="CL1248">
            <v>0</v>
          </cell>
          <cell r="CM1248">
            <v>0</v>
          </cell>
          <cell r="CN1248">
            <v>0</v>
          </cell>
          <cell r="CO1248">
            <v>0</v>
          </cell>
          <cell r="CP1248">
            <v>0</v>
          </cell>
          <cell r="CQ1248">
            <v>0</v>
          </cell>
          <cell r="CR1248">
            <v>0</v>
          </cell>
          <cell r="CS1248">
            <v>0</v>
          </cell>
          <cell r="CT1248">
            <v>0</v>
          </cell>
          <cell r="CU1248">
            <v>0</v>
          </cell>
          <cell r="CV1248">
            <v>0</v>
          </cell>
          <cell r="CW1248">
            <v>0</v>
          </cell>
          <cell r="CX1248">
            <v>0</v>
          </cell>
          <cell r="CY1248">
            <v>0</v>
          </cell>
          <cell r="CZ1248">
            <v>0</v>
          </cell>
          <cell r="DA1248">
            <v>0</v>
          </cell>
          <cell r="DB1248">
            <v>0</v>
          </cell>
          <cell r="DC1248">
            <v>0</v>
          </cell>
          <cell r="DD1248">
            <v>0</v>
          </cell>
          <cell r="DE1248">
            <v>0</v>
          </cell>
          <cell r="DF1248">
            <v>0</v>
          </cell>
          <cell r="DG1248">
            <v>0</v>
          </cell>
          <cell r="DH1248">
            <v>0</v>
          </cell>
          <cell r="DI1248">
            <v>0</v>
          </cell>
          <cell r="DJ1248">
            <v>0</v>
          </cell>
          <cell r="DK1248">
            <v>0</v>
          </cell>
          <cell r="DL1248">
            <v>0</v>
          </cell>
          <cell r="DM1248">
            <v>0</v>
          </cell>
          <cell r="DN1248">
            <v>0</v>
          </cell>
          <cell r="DO1248">
            <v>0</v>
          </cell>
          <cell r="DP1248">
            <v>0</v>
          </cell>
          <cell r="DQ1248">
            <v>0</v>
          </cell>
          <cell r="DR1248">
            <v>0</v>
          </cell>
          <cell r="DS1248">
            <v>0</v>
          </cell>
          <cell r="DT1248">
            <v>0</v>
          </cell>
          <cell r="DU1248">
            <v>0</v>
          </cell>
          <cell r="DV1248">
            <v>0</v>
          </cell>
          <cell r="DW1248">
            <v>0</v>
          </cell>
          <cell r="DX1248">
            <v>0</v>
          </cell>
          <cell r="DY1248">
            <v>0</v>
          </cell>
          <cell r="DZ1248">
            <v>0</v>
          </cell>
          <cell r="EA1248">
            <v>0</v>
          </cell>
          <cell r="EB1248">
            <v>0</v>
          </cell>
          <cell r="EC1248">
            <v>0</v>
          </cell>
          <cell r="ED1248">
            <v>0</v>
          </cell>
        </row>
        <row r="1249">
          <cell r="F1249">
            <v>-78.03</v>
          </cell>
          <cell r="G1249">
            <v>53.18</v>
          </cell>
          <cell r="H1249">
            <v>106.63</v>
          </cell>
          <cell r="I1249">
            <v>4.93</v>
          </cell>
          <cell r="J1249">
            <v>16.53</v>
          </cell>
          <cell r="K1249">
            <v>21.71</v>
          </cell>
          <cell r="L1249">
            <v>4.2300000000000004</v>
          </cell>
          <cell r="M1249">
            <v>22.54</v>
          </cell>
          <cell r="N1249">
            <v>28.59</v>
          </cell>
          <cell r="O1249">
            <v>28.75</v>
          </cell>
          <cell r="P1249">
            <v>95.4</v>
          </cell>
          <cell r="Q1249">
            <v>35.56</v>
          </cell>
          <cell r="R1249">
            <v>463.91</v>
          </cell>
          <cell r="S1249">
            <v>50.61</v>
          </cell>
          <cell r="T1249">
            <v>47.31</v>
          </cell>
          <cell r="U1249">
            <v>53.51</v>
          </cell>
          <cell r="V1249">
            <v>50.53</v>
          </cell>
          <cell r="W1249">
            <v>28.51</v>
          </cell>
          <cell r="X1249">
            <v>11.96</v>
          </cell>
          <cell r="Y1249">
            <v>-3.26</v>
          </cell>
          <cell r="Z1249">
            <v>16.059999999999999</v>
          </cell>
          <cell r="AA1249">
            <v>19.350000000000001</v>
          </cell>
          <cell r="AB1249">
            <v>23.74</v>
          </cell>
          <cell r="AC1249">
            <v>20.95</v>
          </cell>
          <cell r="AD1249">
            <v>144.63999999999999</v>
          </cell>
          <cell r="AE1249">
            <v>177.15</v>
          </cell>
          <cell r="AF1249">
            <v>12.81</v>
          </cell>
          <cell r="AG1249">
            <v>43.7</v>
          </cell>
          <cell r="AH1249">
            <v>44.96</v>
          </cell>
          <cell r="AI1249">
            <v>28.48</v>
          </cell>
          <cell r="AJ1249">
            <v>28.99</v>
          </cell>
          <cell r="AK1249">
            <v>5.52</v>
          </cell>
          <cell r="AL1249">
            <v>8.25</v>
          </cell>
          <cell r="AM1249">
            <v>2.16</v>
          </cell>
          <cell r="AN1249">
            <v>8.98</v>
          </cell>
          <cell r="AO1249">
            <v>-47.69</v>
          </cell>
          <cell r="AP1249">
            <v>21.89</v>
          </cell>
          <cell r="AQ1249">
            <v>19.11</v>
          </cell>
          <cell r="AR1249">
            <v>257.2</v>
          </cell>
          <cell r="AS1249">
            <v>14.93</v>
          </cell>
          <cell r="AT1249">
            <v>58.01</v>
          </cell>
          <cell r="AU1249">
            <v>45.61</v>
          </cell>
          <cell r="AV1249">
            <v>73.790000000000006</v>
          </cell>
          <cell r="AW1249">
            <v>1.37</v>
          </cell>
          <cell r="AX1249">
            <v>2.4500000000000002</v>
          </cell>
          <cell r="AY1249">
            <v>8.9</v>
          </cell>
          <cell r="AZ1249">
            <v>15.93</v>
          </cell>
          <cell r="BA1249">
            <v>-50.07</v>
          </cell>
          <cell r="BB1249">
            <v>3.9</v>
          </cell>
          <cell r="BC1249">
            <v>21.69</v>
          </cell>
          <cell r="BD1249">
            <v>60.68</v>
          </cell>
          <cell r="BE1249">
            <v>257.95</v>
          </cell>
          <cell r="BF1249">
            <v>40.950000000000003</v>
          </cell>
          <cell r="BG1249">
            <v>38.51</v>
          </cell>
          <cell r="BH1249">
            <v>69.599999999999994</v>
          </cell>
          <cell r="BI1249">
            <v>-7.48</v>
          </cell>
          <cell r="BJ1249">
            <v>19.04</v>
          </cell>
          <cell r="BK1249">
            <v>2.17</v>
          </cell>
          <cell r="BL1249">
            <v>13.6</v>
          </cell>
          <cell r="BM1249">
            <v>9.7200000000000006</v>
          </cell>
          <cell r="BN1249">
            <v>16.62</v>
          </cell>
          <cell r="BO1249">
            <v>27.33</v>
          </cell>
          <cell r="BP1249">
            <v>8.25</v>
          </cell>
          <cell r="BQ1249">
            <v>19.63</v>
          </cell>
          <cell r="BR1249">
            <v>334.63</v>
          </cell>
          <cell r="BS1249">
            <v>35.06</v>
          </cell>
          <cell r="BT1249">
            <v>38.32</v>
          </cell>
          <cell r="BU1249">
            <v>49.51</v>
          </cell>
          <cell r="BV1249">
            <v>79.72</v>
          </cell>
          <cell r="BW1249">
            <v>32.33</v>
          </cell>
          <cell r="BX1249">
            <v>5.49</v>
          </cell>
          <cell r="BY1249">
            <v>-1.28</v>
          </cell>
          <cell r="BZ1249">
            <v>13.22</v>
          </cell>
          <cell r="CA1249">
            <v>15.21</v>
          </cell>
          <cell r="CB1249">
            <v>27.69</v>
          </cell>
          <cell r="CC1249">
            <v>22.15</v>
          </cell>
          <cell r="CD1249">
            <v>17.2</v>
          </cell>
          <cell r="CE1249">
            <v>251.5</v>
          </cell>
          <cell r="CF1249">
            <v>-128.88</v>
          </cell>
          <cell r="CG1249">
            <v>135.74</v>
          </cell>
          <cell r="CH1249">
            <v>58.7</v>
          </cell>
          <cell r="CI1249">
            <v>33.47</v>
          </cell>
          <cell r="CJ1249">
            <v>30.69</v>
          </cell>
          <cell r="CK1249">
            <v>7.45</v>
          </cell>
          <cell r="CL1249">
            <v>13.7</v>
          </cell>
          <cell r="CM1249">
            <v>2.58</v>
          </cell>
          <cell r="CN1249">
            <v>8.1</v>
          </cell>
          <cell r="CO1249">
            <v>35.65</v>
          </cell>
          <cell r="CP1249">
            <v>16.100000000000001</v>
          </cell>
          <cell r="CQ1249">
            <v>38.200000000000003</v>
          </cell>
          <cell r="CR1249">
            <v>66.12</v>
          </cell>
          <cell r="CS1249">
            <v>5.59</v>
          </cell>
          <cell r="CT1249">
            <v>4.66</v>
          </cell>
          <cell r="CU1249">
            <v>18.07</v>
          </cell>
          <cell r="CV1249">
            <v>21.08</v>
          </cell>
          <cell r="CW1249">
            <v>11.66</v>
          </cell>
          <cell r="CX1249">
            <v>-0.08</v>
          </cell>
          <cell r="CY1249">
            <v>0</v>
          </cell>
          <cell r="CZ1249">
            <v>2.5</v>
          </cell>
          <cell r="DA1249">
            <v>8.67</v>
          </cell>
          <cell r="DB1249">
            <v>1.1100000000000001</v>
          </cell>
          <cell r="DC1249">
            <v>3.95</v>
          </cell>
          <cell r="DD1249">
            <v>-11.1</v>
          </cell>
          <cell r="DE1249">
            <v>33.409999999999997</v>
          </cell>
          <cell r="DF1249">
            <v>3.56</v>
          </cell>
          <cell r="DG1249">
            <v>5.55</v>
          </cell>
          <cell r="DH1249">
            <v>8.0299999999999994</v>
          </cell>
          <cell r="DI1249">
            <v>0.93</v>
          </cell>
          <cell r="DJ1249">
            <v>2.46</v>
          </cell>
          <cell r="DK1249">
            <v>0.33</v>
          </cell>
          <cell r="DL1249">
            <v>0</v>
          </cell>
          <cell r="DM1249">
            <v>0</v>
          </cell>
          <cell r="DN1249">
            <v>0</v>
          </cell>
          <cell r="DO1249">
            <v>10.88</v>
          </cell>
          <cell r="DP1249">
            <v>1.78</v>
          </cell>
          <cell r="DQ1249">
            <v>-0.12</v>
          </cell>
          <cell r="DR1249">
            <v>0</v>
          </cell>
          <cell r="DS1249">
            <v>0</v>
          </cell>
          <cell r="DT1249">
            <v>0</v>
          </cell>
          <cell r="DU1249">
            <v>0</v>
          </cell>
          <cell r="DV1249">
            <v>0</v>
          </cell>
          <cell r="DW1249">
            <v>0</v>
          </cell>
          <cell r="DX1249">
            <v>0</v>
          </cell>
          <cell r="DY1249">
            <v>0</v>
          </cell>
          <cell r="DZ1249">
            <v>0</v>
          </cell>
          <cell r="EA1249">
            <v>0</v>
          </cell>
          <cell r="EB1249">
            <v>0</v>
          </cell>
          <cell r="EC1249">
            <v>0</v>
          </cell>
          <cell r="ED1249">
            <v>0</v>
          </cell>
        </row>
        <row r="1250">
          <cell r="F1250">
            <v>-16.13</v>
          </cell>
          <cell r="G1250">
            <v>44.31</v>
          </cell>
          <cell r="H1250">
            <v>28.42</v>
          </cell>
          <cell r="I1250">
            <v>15.72</v>
          </cell>
          <cell r="J1250">
            <v>68.97</v>
          </cell>
          <cell r="K1250">
            <v>33.28</v>
          </cell>
          <cell r="L1250">
            <v>39.659999999999997</v>
          </cell>
          <cell r="M1250">
            <v>-5.2</v>
          </cell>
          <cell r="N1250">
            <v>35.65</v>
          </cell>
          <cell r="O1250">
            <v>21.35</v>
          </cell>
          <cell r="P1250">
            <v>9.81</v>
          </cell>
          <cell r="Q1250">
            <v>31.42</v>
          </cell>
          <cell r="R1250">
            <v>167.95</v>
          </cell>
          <cell r="S1250">
            <v>-3.01</v>
          </cell>
          <cell r="T1250">
            <v>25.1</v>
          </cell>
          <cell r="U1250">
            <v>19.850000000000001</v>
          </cell>
          <cell r="V1250">
            <v>23.65</v>
          </cell>
          <cell r="W1250">
            <v>10.49</v>
          </cell>
          <cell r="X1250">
            <v>-1.51</v>
          </cell>
          <cell r="Y1250">
            <v>37.380000000000003</v>
          </cell>
          <cell r="Z1250">
            <v>-4.01</v>
          </cell>
          <cell r="AA1250">
            <v>34.4</v>
          </cell>
          <cell r="AB1250">
            <v>13</v>
          </cell>
          <cell r="AC1250">
            <v>25.25</v>
          </cell>
          <cell r="AD1250">
            <v>-12.64</v>
          </cell>
          <cell r="AE1250">
            <v>277.67</v>
          </cell>
          <cell r="AF1250">
            <v>33.46</v>
          </cell>
          <cell r="AG1250">
            <v>44.16</v>
          </cell>
          <cell r="AH1250">
            <v>-0.97</v>
          </cell>
          <cell r="AI1250">
            <v>5.73</v>
          </cell>
          <cell r="AJ1250">
            <v>-14.92</v>
          </cell>
          <cell r="AK1250">
            <v>33.94</v>
          </cell>
          <cell r="AL1250">
            <v>17.61</v>
          </cell>
          <cell r="AM1250">
            <v>15.69</v>
          </cell>
          <cell r="AN1250">
            <v>65.11</v>
          </cell>
          <cell r="AO1250">
            <v>47.34</v>
          </cell>
          <cell r="AP1250">
            <v>20.61</v>
          </cell>
          <cell r="AQ1250">
            <v>9.89</v>
          </cell>
          <cell r="AR1250">
            <v>326.94</v>
          </cell>
          <cell r="AS1250">
            <v>-8.81</v>
          </cell>
          <cell r="AT1250">
            <v>142.26</v>
          </cell>
          <cell r="AU1250">
            <v>14.85</v>
          </cell>
          <cell r="AV1250">
            <v>-84.09</v>
          </cell>
          <cell r="AW1250">
            <v>-5.85</v>
          </cell>
          <cell r="AX1250">
            <v>51.69</v>
          </cell>
          <cell r="AY1250">
            <v>48.44</v>
          </cell>
          <cell r="AZ1250">
            <v>29.52</v>
          </cell>
          <cell r="BA1250">
            <v>32.119999999999997</v>
          </cell>
          <cell r="BB1250">
            <v>10.039999999999999</v>
          </cell>
          <cell r="BC1250">
            <v>31.63</v>
          </cell>
          <cell r="BD1250">
            <v>65.14</v>
          </cell>
          <cell r="BE1250">
            <v>309.54000000000002</v>
          </cell>
          <cell r="BF1250">
            <v>32.57</v>
          </cell>
          <cell r="BG1250">
            <v>16.329999999999998</v>
          </cell>
          <cell r="BH1250">
            <v>18.79</v>
          </cell>
          <cell r="BI1250">
            <v>25.57</v>
          </cell>
          <cell r="BJ1250">
            <v>3.77</v>
          </cell>
          <cell r="BK1250">
            <v>37.14</v>
          </cell>
          <cell r="BL1250">
            <v>1.91</v>
          </cell>
          <cell r="BM1250">
            <v>14.14</v>
          </cell>
          <cell r="BN1250">
            <v>53.02</v>
          </cell>
          <cell r="BO1250">
            <v>37.01</v>
          </cell>
          <cell r="BP1250">
            <v>42.99</v>
          </cell>
          <cell r="BQ1250">
            <v>26.29</v>
          </cell>
          <cell r="BR1250">
            <v>464.58</v>
          </cell>
          <cell r="BS1250">
            <v>21.42</v>
          </cell>
          <cell r="BT1250">
            <v>38.06</v>
          </cell>
          <cell r="BU1250">
            <v>10.199999999999999</v>
          </cell>
          <cell r="BV1250">
            <v>19.28</v>
          </cell>
          <cell r="BW1250">
            <v>3.39</v>
          </cell>
          <cell r="BX1250">
            <v>52.47</v>
          </cell>
          <cell r="BY1250">
            <v>88.19</v>
          </cell>
          <cell r="BZ1250">
            <v>22.59</v>
          </cell>
          <cell r="CA1250">
            <v>59.54</v>
          </cell>
          <cell r="CB1250">
            <v>30.59</v>
          </cell>
          <cell r="CC1250">
            <v>42.29</v>
          </cell>
          <cell r="CD1250">
            <v>76.56</v>
          </cell>
          <cell r="CE1250">
            <v>606.14</v>
          </cell>
          <cell r="CF1250">
            <v>6.06</v>
          </cell>
          <cell r="CG1250">
            <v>153.01</v>
          </cell>
          <cell r="CH1250">
            <v>34.44</v>
          </cell>
          <cell r="CI1250">
            <v>21.33</v>
          </cell>
          <cell r="CJ1250">
            <v>1.32</v>
          </cell>
          <cell r="CK1250">
            <v>42.37</v>
          </cell>
          <cell r="CL1250">
            <v>15.62</v>
          </cell>
          <cell r="CM1250">
            <v>52.63</v>
          </cell>
          <cell r="CN1250">
            <v>191.53</v>
          </cell>
          <cell r="CO1250">
            <v>32.92</v>
          </cell>
          <cell r="CP1250">
            <v>56.58</v>
          </cell>
          <cell r="CQ1250">
            <v>-1.68</v>
          </cell>
          <cell r="CR1250">
            <v>117.54</v>
          </cell>
          <cell r="CS1250">
            <v>30.6</v>
          </cell>
          <cell r="CT1250">
            <v>16.43</v>
          </cell>
          <cell r="CU1250">
            <v>29.5</v>
          </cell>
          <cell r="CV1250">
            <v>7.06</v>
          </cell>
          <cell r="CW1250">
            <v>27.56</v>
          </cell>
          <cell r="CX1250">
            <v>-61.88</v>
          </cell>
          <cell r="CY1250">
            <v>16.649999999999999</v>
          </cell>
          <cell r="CZ1250">
            <v>10.19</v>
          </cell>
          <cell r="DA1250">
            <v>22.48</v>
          </cell>
          <cell r="DB1250">
            <v>7.33</v>
          </cell>
          <cell r="DC1250">
            <v>16.68</v>
          </cell>
          <cell r="DD1250">
            <v>-5.05</v>
          </cell>
          <cell r="DE1250">
            <v>138.84</v>
          </cell>
          <cell r="DF1250">
            <v>17.13</v>
          </cell>
          <cell r="DG1250">
            <v>22.88</v>
          </cell>
          <cell r="DH1250">
            <v>9.32</v>
          </cell>
          <cell r="DI1250">
            <v>7.72</v>
          </cell>
          <cell r="DJ1250">
            <v>4.78</v>
          </cell>
          <cell r="DK1250">
            <v>-1.21</v>
          </cell>
          <cell r="DL1250">
            <v>3.21</v>
          </cell>
          <cell r="DM1250">
            <v>-13.42</v>
          </cell>
          <cell r="DN1250">
            <v>0.73</v>
          </cell>
          <cell r="DO1250">
            <v>80.930000000000007</v>
          </cell>
          <cell r="DP1250">
            <v>9.67</v>
          </cell>
          <cell r="DQ1250">
            <v>-2.9</v>
          </cell>
          <cell r="DR1250">
            <v>0</v>
          </cell>
          <cell r="DS1250">
            <v>0</v>
          </cell>
          <cell r="DT1250">
            <v>0</v>
          </cell>
          <cell r="DU1250">
            <v>0</v>
          </cell>
          <cell r="DV1250">
            <v>0</v>
          </cell>
          <cell r="DW1250">
            <v>0</v>
          </cell>
          <cell r="DX1250">
            <v>0</v>
          </cell>
          <cell r="DY1250">
            <v>0</v>
          </cell>
          <cell r="DZ1250">
            <v>0</v>
          </cell>
          <cell r="EA1250">
            <v>0</v>
          </cell>
          <cell r="EB1250">
            <v>0</v>
          </cell>
          <cell r="EC1250">
            <v>0</v>
          </cell>
          <cell r="ED1250">
            <v>0</v>
          </cell>
        </row>
        <row r="1251"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P1251">
            <v>0</v>
          </cell>
          <cell r="AQ1251">
            <v>0</v>
          </cell>
          <cell r="AR1251">
            <v>0</v>
          </cell>
          <cell r="AS1251">
            <v>0</v>
          </cell>
          <cell r="AT1251">
            <v>0</v>
          </cell>
          <cell r="AU1251">
            <v>0</v>
          </cell>
          <cell r="AV1251">
            <v>0</v>
          </cell>
          <cell r="AW1251">
            <v>0</v>
          </cell>
          <cell r="AX1251">
            <v>0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0</v>
          </cell>
          <cell r="BD1251">
            <v>0</v>
          </cell>
          <cell r="BE1251">
            <v>0</v>
          </cell>
          <cell r="BF1251">
            <v>0</v>
          </cell>
          <cell r="BG1251">
            <v>0</v>
          </cell>
          <cell r="BH1251">
            <v>0</v>
          </cell>
          <cell r="BI1251">
            <v>0</v>
          </cell>
          <cell r="BJ1251">
            <v>0</v>
          </cell>
          <cell r="BK1251">
            <v>0</v>
          </cell>
          <cell r="BL1251">
            <v>0</v>
          </cell>
          <cell r="BM1251">
            <v>0</v>
          </cell>
          <cell r="BN1251">
            <v>0</v>
          </cell>
          <cell r="BO1251">
            <v>0</v>
          </cell>
          <cell r="BP1251">
            <v>0</v>
          </cell>
          <cell r="BQ1251">
            <v>0</v>
          </cell>
          <cell r="BR1251">
            <v>0</v>
          </cell>
          <cell r="BS1251">
            <v>0</v>
          </cell>
          <cell r="BT1251">
            <v>0</v>
          </cell>
          <cell r="BU1251">
            <v>0</v>
          </cell>
          <cell r="BV1251">
            <v>0</v>
          </cell>
          <cell r="BW1251">
            <v>0</v>
          </cell>
          <cell r="BX1251">
            <v>0</v>
          </cell>
          <cell r="BY1251">
            <v>0</v>
          </cell>
          <cell r="BZ1251">
            <v>0</v>
          </cell>
          <cell r="CA1251">
            <v>0</v>
          </cell>
          <cell r="CB1251">
            <v>0</v>
          </cell>
          <cell r="CC1251">
            <v>0</v>
          </cell>
          <cell r="CD1251">
            <v>0</v>
          </cell>
          <cell r="CE1251">
            <v>0</v>
          </cell>
          <cell r="CF1251">
            <v>0</v>
          </cell>
          <cell r="CG1251">
            <v>0</v>
          </cell>
          <cell r="CH1251">
            <v>0</v>
          </cell>
          <cell r="CI1251">
            <v>0</v>
          </cell>
          <cell r="CJ1251">
            <v>0</v>
          </cell>
          <cell r="CK1251">
            <v>0</v>
          </cell>
          <cell r="CL1251">
            <v>0</v>
          </cell>
          <cell r="CM1251">
            <v>0</v>
          </cell>
          <cell r="CN1251">
            <v>0</v>
          </cell>
          <cell r="CO1251">
            <v>0</v>
          </cell>
          <cell r="CP1251">
            <v>0</v>
          </cell>
          <cell r="CQ1251">
            <v>0</v>
          </cell>
          <cell r="CR1251">
            <v>0</v>
          </cell>
          <cell r="CS1251">
            <v>0</v>
          </cell>
          <cell r="CT1251">
            <v>0</v>
          </cell>
          <cell r="CU1251">
            <v>0</v>
          </cell>
          <cell r="CV1251">
            <v>0</v>
          </cell>
          <cell r="CW1251">
            <v>0</v>
          </cell>
          <cell r="CX1251">
            <v>0</v>
          </cell>
          <cell r="CY1251">
            <v>0</v>
          </cell>
          <cell r="CZ1251">
            <v>0</v>
          </cell>
          <cell r="DA1251">
            <v>0</v>
          </cell>
          <cell r="DB1251">
            <v>0</v>
          </cell>
          <cell r="DC1251">
            <v>0</v>
          </cell>
          <cell r="DD1251">
            <v>0</v>
          </cell>
          <cell r="DE1251">
            <v>0</v>
          </cell>
          <cell r="DF1251">
            <v>0</v>
          </cell>
          <cell r="DG1251">
            <v>0</v>
          </cell>
          <cell r="DH1251">
            <v>0</v>
          </cell>
          <cell r="DI1251">
            <v>0</v>
          </cell>
          <cell r="DJ1251">
            <v>0</v>
          </cell>
          <cell r="DK1251">
            <v>0</v>
          </cell>
          <cell r="DL1251">
            <v>0</v>
          </cell>
          <cell r="DM1251">
            <v>0</v>
          </cell>
          <cell r="DN1251">
            <v>0</v>
          </cell>
          <cell r="DO1251">
            <v>0</v>
          </cell>
          <cell r="DP1251">
            <v>0</v>
          </cell>
          <cell r="DQ1251">
            <v>0</v>
          </cell>
          <cell r="DR1251">
            <v>0</v>
          </cell>
          <cell r="DS1251">
            <v>0</v>
          </cell>
          <cell r="DT1251">
            <v>0</v>
          </cell>
          <cell r="DU1251">
            <v>0</v>
          </cell>
          <cell r="DV1251">
            <v>0</v>
          </cell>
          <cell r="DW1251">
            <v>0</v>
          </cell>
          <cell r="DX1251">
            <v>0</v>
          </cell>
          <cell r="DY1251">
            <v>0</v>
          </cell>
          <cell r="DZ1251">
            <v>0</v>
          </cell>
          <cell r="EA1251">
            <v>0</v>
          </cell>
          <cell r="EB1251">
            <v>0</v>
          </cell>
          <cell r="EC1251">
            <v>0</v>
          </cell>
          <cell r="ED1251">
            <v>0</v>
          </cell>
        </row>
        <row r="1252"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0</v>
          </cell>
          <cell r="AE1252">
            <v>0</v>
          </cell>
          <cell r="AF1252">
            <v>0</v>
          </cell>
          <cell r="AG1252">
            <v>0</v>
          </cell>
          <cell r="AH1252">
            <v>0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  <cell r="AP1252">
            <v>0</v>
          </cell>
          <cell r="AQ1252">
            <v>0</v>
          </cell>
          <cell r="AR1252">
            <v>0</v>
          </cell>
          <cell r="AS1252">
            <v>0</v>
          </cell>
          <cell r="AT1252">
            <v>0</v>
          </cell>
          <cell r="AU1252">
            <v>0</v>
          </cell>
          <cell r="AV1252">
            <v>0</v>
          </cell>
          <cell r="AW1252">
            <v>0</v>
          </cell>
          <cell r="AX1252">
            <v>0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0</v>
          </cell>
          <cell r="BD1252">
            <v>0</v>
          </cell>
          <cell r="BE1252">
            <v>0</v>
          </cell>
          <cell r="BF1252">
            <v>0</v>
          </cell>
          <cell r="BG1252">
            <v>0</v>
          </cell>
          <cell r="BH1252">
            <v>0</v>
          </cell>
          <cell r="BI1252">
            <v>0</v>
          </cell>
          <cell r="BJ1252">
            <v>0</v>
          </cell>
          <cell r="BK1252">
            <v>0</v>
          </cell>
          <cell r="BL1252">
            <v>0</v>
          </cell>
          <cell r="BM1252">
            <v>0</v>
          </cell>
          <cell r="BN1252">
            <v>0</v>
          </cell>
          <cell r="BO1252">
            <v>0</v>
          </cell>
          <cell r="BP1252">
            <v>0</v>
          </cell>
          <cell r="BQ1252">
            <v>0</v>
          </cell>
          <cell r="BR1252">
            <v>0</v>
          </cell>
          <cell r="BS1252">
            <v>0</v>
          </cell>
          <cell r="BT1252">
            <v>0</v>
          </cell>
          <cell r="BU1252">
            <v>0</v>
          </cell>
          <cell r="BV1252">
            <v>0</v>
          </cell>
          <cell r="BW1252">
            <v>0</v>
          </cell>
          <cell r="BX1252">
            <v>0</v>
          </cell>
          <cell r="BY1252">
            <v>0</v>
          </cell>
          <cell r="BZ1252">
            <v>0</v>
          </cell>
          <cell r="CA1252">
            <v>0</v>
          </cell>
          <cell r="CB1252">
            <v>0</v>
          </cell>
          <cell r="CC1252">
            <v>0</v>
          </cell>
          <cell r="CD1252">
            <v>0</v>
          </cell>
          <cell r="CE1252">
            <v>0</v>
          </cell>
          <cell r="CF1252">
            <v>0</v>
          </cell>
          <cell r="CG1252">
            <v>0</v>
          </cell>
          <cell r="CH1252">
            <v>0</v>
          </cell>
          <cell r="CI1252">
            <v>0</v>
          </cell>
          <cell r="CJ1252">
            <v>0</v>
          </cell>
          <cell r="CK1252">
            <v>0</v>
          </cell>
          <cell r="CL1252">
            <v>0</v>
          </cell>
          <cell r="CM1252">
            <v>0</v>
          </cell>
          <cell r="CN1252">
            <v>0</v>
          </cell>
          <cell r="CO1252">
            <v>0</v>
          </cell>
          <cell r="CP1252">
            <v>0</v>
          </cell>
          <cell r="CQ1252">
            <v>0</v>
          </cell>
          <cell r="CR1252">
            <v>0</v>
          </cell>
          <cell r="CS1252">
            <v>0</v>
          </cell>
          <cell r="CT1252">
            <v>0</v>
          </cell>
          <cell r="CU1252">
            <v>0</v>
          </cell>
          <cell r="CV1252">
            <v>0</v>
          </cell>
          <cell r="CW1252">
            <v>0</v>
          </cell>
          <cell r="CX1252">
            <v>0</v>
          </cell>
          <cell r="CY1252">
            <v>0</v>
          </cell>
          <cell r="CZ1252">
            <v>0</v>
          </cell>
          <cell r="DA1252">
            <v>0</v>
          </cell>
          <cell r="DB1252">
            <v>0</v>
          </cell>
          <cell r="DC1252">
            <v>0</v>
          </cell>
          <cell r="DD1252">
            <v>0</v>
          </cell>
          <cell r="DE1252">
            <v>0</v>
          </cell>
          <cell r="DF1252">
            <v>0</v>
          </cell>
          <cell r="DG1252">
            <v>0</v>
          </cell>
          <cell r="DH1252">
            <v>0</v>
          </cell>
          <cell r="DI1252">
            <v>0</v>
          </cell>
          <cell r="DJ1252">
            <v>0</v>
          </cell>
          <cell r="DK1252">
            <v>0</v>
          </cell>
          <cell r="DL1252">
            <v>0</v>
          </cell>
          <cell r="DM1252">
            <v>0</v>
          </cell>
          <cell r="DN1252">
            <v>0</v>
          </cell>
          <cell r="DO1252">
            <v>0</v>
          </cell>
          <cell r="DP1252">
            <v>0</v>
          </cell>
          <cell r="DQ1252">
            <v>0</v>
          </cell>
          <cell r="DR1252">
            <v>0</v>
          </cell>
          <cell r="DS1252">
            <v>0</v>
          </cell>
          <cell r="DT1252">
            <v>0</v>
          </cell>
          <cell r="DU1252">
            <v>0</v>
          </cell>
          <cell r="DV1252">
            <v>0</v>
          </cell>
          <cell r="DW1252">
            <v>0</v>
          </cell>
          <cell r="DX1252">
            <v>0</v>
          </cell>
          <cell r="DY1252">
            <v>0</v>
          </cell>
          <cell r="DZ1252">
            <v>0</v>
          </cell>
          <cell r="EA1252">
            <v>0</v>
          </cell>
          <cell r="EB1252">
            <v>0</v>
          </cell>
          <cell r="EC1252">
            <v>0</v>
          </cell>
          <cell r="ED1252">
            <v>0</v>
          </cell>
        </row>
        <row r="1253"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O1253">
            <v>0</v>
          </cell>
          <cell r="AP1253">
            <v>0</v>
          </cell>
          <cell r="AQ1253">
            <v>0</v>
          </cell>
          <cell r="AR1253">
            <v>0</v>
          </cell>
          <cell r="AS1253">
            <v>0</v>
          </cell>
          <cell r="AT1253">
            <v>0</v>
          </cell>
          <cell r="AU1253">
            <v>0</v>
          </cell>
          <cell r="AV1253">
            <v>0</v>
          </cell>
          <cell r="AW1253">
            <v>0</v>
          </cell>
          <cell r="AX1253">
            <v>0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0</v>
          </cell>
          <cell r="BD1253">
            <v>0</v>
          </cell>
          <cell r="BE1253">
            <v>0</v>
          </cell>
          <cell r="BF1253">
            <v>0</v>
          </cell>
          <cell r="BG1253">
            <v>0</v>
          </cell>
          <cell r="BH1253">
            <v>0</v>
          </cell>
          <cell r="BI1253">
            <v>0</v>
          </cell>
          <cell r="BJ1253">
            <v>0</v>
          </cell>
          <cell r="BK1253">
            <v>0</v>
          </cell>
          <cell r="BL1253">
            <v>0</v>
          </cell>
          <cell r="BM1253">
            <v>0</v>
          </cell>
          <cell r="BN1253">
            <v>0</v>
          </cell>
          <cell r="BO1253">
            <v>0</v>
          </cell>
          <cell r="BP1253">
            <v>0</v>
          </cell>
          <cell r="BQ1253">
            <v>0</v>
          </cell>
          <cell r="BR1253">
            <v>0</v>
          </cell>
          <cell r="BS1253">
            <v>0</v>
          </cell>
          <cell r="BT1253">
            <v>0</v>
          </cell>
          <cell r="BU1253">
            <v>0</v>
          </cell>
          <cell r="BV1253">
            <v>0</v>
          </cell>
          <cell r="BW1253">
            <v>0</v>
          </cell>
          <cell r="BX1253">
            <v>0</v>
          </cell>
          <cell r="BY1253">
            <v>0</v>
          </cell>
          <cell r="BZ1253">
            <v>0</v>
          </cell>
          <cell r="CA1253">
            <v>0</v>
          </cell>
          <cell r="CB1253">
            <v>0</v>
          </cell>
          <cell r="CC1253">
            <v>0</v>
          </cell>
          <cell r="CD1253">
            <v>0</v>
          </cell>
          <cell r="CE1253">
            <v>0</v>
          </cell>
          <cell r="CF1253">
            <v>0</v>
          </cell>
          <cell r="CG1253">
            <v>0</v>
          </cell>
          <cell r="CH1253">
            <v>0</v>
          </cell>
          <cell r="CI1253">
            <v>0</v>
          </cell>
          <cell r="CJ1253">
            <v>0</v>
          </cell>
          <cell r="CK1253">
            <v>0</v>
          </cell>
          <cell r="CL1253">
            <v>0</v>
          </cell>
          <cell r="CM1253">
            <v>0</v>
          </cell>
          <cell r="CN1253">
            <v>0</v>
          </cell>
          <cell r="CO1253">
            <v>0</v>
          </cell>
          <cell r="CP1253">
            <v>0</v>
          </cell>
          <cell r="CQ1253">
            <v>0</v>
          </cell>
          <cell r="CR1253">
            <v>0</v>
          </cell>
          <cell r="CS1253">
            <v>0</v>
          </cell>
          <cell r="CT1253">
            <v>0</v>
          </cell>
          <cell r="CU1253">
            <v>0</v>
          </cell>
          <cell r="CV1253">
            <v>0</v>
          </cell>
          <cell r="CW1253">
            <v>0</v>
          </cell>
          <cell r="CX1253">
            <v>0</v>
          </cell>
          <cell r="CY1253">
            <v>0</v>
          </cell>
          <cell r="CZ1253">
            <v>0</v>
          </cell>
          <cell r="DA1253">
            <v>0</v>
          </cell>
          <cell r="DB1253">
            <v>0</v>
          </cell>
          <cell r="DC1253">
            <v>0</v>
          </cell>
          <cell r="DD1253">
            <v>0</v>
          </cell>
          <cell r="DE1253">
            <v>0</v>
          </cell>
          <cell r="DF1253">
            <v>0</v>
          </cell>
          <cell r="DG1253">
            <v>0</v>
          </cell>
          <cell r="DH1253">
            <v>0</v>
          </cell>
          <cell r="DI1253">
            <v>0</v>
          </cell>
          <cell r="DJ1253">
            <v>0</v>
          </cell>
          <cell r="DK1253">
            <v>0</v>
          </cell>
          <cell r="DL1253">
            <v>0</v>
          </cell>
          <cell r="DM1253">
            <v>0</v>
          </cell>
          <cell r="DN1253">
            <v>0</v>
          </cell>
          <cell r="DO1253">
            <v>0</v>
          </cell>
          <cell r="DP1253">
            <v>0</v>
          </cell>
          <cell r="DQ1253">
            <v>0</v>
          </cell>
          <cell r="DR1253">
            <v>0</v>
          </cell>
          <cell r="DS1253">
            <v>0</v>
          </cell>
          <cell r="DT1253">
            <v>0</v>
          </cell>
          <cell r="DU1253">
            <v>0</v>
          </cell>
          <cell r="DV1253">
            <v>0</v>
          </cell>
          <cell r="DW1253">
            <v>0</v>
          </cell>
          <cell r="DX1253">
            <v>0</v>
          </cell>
          <cell r="DY1253">
            <v>0</v>
          </cell>
          <cell r="DZ1253">
            <v>0</v>
          </cell>
          <cell r="EA1253">
            <v>0</v>
          </cell>
          <cell r="EB1253">
            <v>0</v>
          </cell>
          <cell r="EC1253">
            <v>0</v>
          </cell>
          <cell r="ED1253">
            <v>0</v>
          </cell>
        </row>
        <row r="1254"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H1254">
            <v>0</v>
          </cell>
          <cell r="AI1254">
            <v>0</v>
          </cell>
          <cell r="AJ1254">
            <v>0</v>
          </cell>
          <cell r="AK1254">
            <v>0</v>
          </cell>
          <cell r="AL1254">
            <v>0</v>
          </cell>
          <cell r="AM1254">
            <v>0</v>
          </cell>
          <cell r="AN1254">
            <v>0</v>
          </cell>
          <cell r="AO1254">
            <v>0</v>
          </cell>
          <cell r="AP1254">
            <v>0</v>
          </cell>
          <cell r="AQ1254">
            <v>0</v>
          </cell>
          <cell r="AR1254">
            <v>0</v>
          </cell>
          <cell r="AS1254">
            <v>0</v>
          </cell>
          <cell r="AT1254">
            <v>0</v>
          </cell>
          <cell r="AU1254">
            <v>0</v>
          </cell>
          <cell r="AV1254">
            <v>0</v>
          </cell>
          <cell r="AW1254">
            <v>0</v>
          </cell>
          <cell r="AX1254">
            <v>0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0</v>
          </cell>
          <cell r="BD1254">
            <v>0</v>
          </cell>
          <cell r="BE1254">
            <v>0</v>
          </cell>
          <cell r="BF1254">
            <v>0</v>
          </cell>
          <cell r="BG1254">
            <v>0</v>
          </cell>
          <cell r="BH1254">
            <v>0</v>
          </cell>
          <cell r="BI1254">
            <v>0</v>
          </cell>
          <cell r="BJ1254">
            <v>0</v>
          </cell>
          <cell r="BK1254">
            <v>0</v>
          </cell>
          <cell r="BL1254">
            <v>0</v>
          </cell>
          <cell r="BM1254">
            <v>0</v>
          </cell>
          <cell r="BN1254">
            <v>0</v>
          </cell>
          <cell r="BO1254">
            <v>0</v>
          </cell>
          <cell r="BP1254">
            <v>0</v>
          </cell>
          <cell r="BQ1254">
            <v>0</v>
          </cell>
          <cell r="BR1254">
            <v>0</v>
          </cell>
          <cell r="BS1254">
            <v>0</v>
          </cell>
          <cell r="BT1254">
            <v>0</v>
          </cell>
          <cell r="BU1254">
            <v>0</v>
          </cell>
          <cell r="BV1254">
            <v>0</v>
          </cell>
          <cell r="BW1254">
            <v>0</v>
          </cell>
          <cell r="BX1254">
            <v>0</v>
          </cell>
          <cell r="BY1254">
            <v>0</v>
          </cell>
          <cell r="BZ1254">
            <v>0</v>
          </cell>
          <cell r="CA1254">
            <v>0</v>
          </cell>
          <cell r="CB1254">
            <v>0</v>
          </cell>
          <cell r="CC1254">
            <v>0</v>
          </cell>
          <cell r="CD1254">
            <v>0</v>
          </cell>
          <cell r="CE1254">
            <v>0</v>
          </cell>
          <cell r="CF1254">
            <v>0</v>
          </cell>
          <cell r="CG1254">
            <v>0</v>
          </cell>
          <cell r="CH1254">
            <v>0</v>
          </cell>
          <cell r="CI1254">
            <v>0</v>
          </cell>
          <cell r="CJ1254">
            <v>0</v>
          </cell>
          <cell r="CK1254">
            <v>0</v>
          </cell>
          <cell r="CL1254">
            <v>0</v>
          </cell>
          <cell r="CM1254">
            <v>0</v>
          </cell>
          <cell r="CN1254">
            <v>0</v>
          </cell>
          <cell r="CO1254">
            <v>0</v>
          </cell>
          <cell r="CP1254">
            <v>0</v>
          </cell>
          <cell r="CQ1254">
            <v>0</v>
          </cell>
          <cell r="CR1254">
            <v>0</v>
          </cell>
          <cell r="CS1254">
            <v>0</v>
          </cell>
          <cell r="CT1254">
            <v>0</v>
          </cell>
          <cell r="CU1254">
            <v>0</v>
          </cell>
          <cell r="CV1254">
            <v>0</v>
          </cell>
          <cell r="CW1254">
            <v>0</v>
          </cell>
          <cell r="CX1254">
            <v>0</v>
          </cell>
          <cell r="CY1254">
            <v>0</v>
          </cell>
          <cell r="CZ1254">
            <v>0</v>
          </cell>
          <cell r="DA1254">
            <v>0</v>
          </cell>
          <cell r="DB1254">
            <v>0</v>
          </cell>
          <cell r="DC1254">
            <v>0</v>
          </cell>
          <cell r="DD1254">
            <v>0</v>
          </cell>
          <cell r="DE1254">
            <v>0</v>
          </cell>
          <cell r="DF1254">
            <v>0</v>
          </cell>
          <cell r="DG1254">
            <v>0</v>
          </cell>
          <cell r="DH1254">
            <v>0</v>
          </cell>
          <cell r="DI1254">
            <v>0</v>
          </cell>
          <cell r="DJ1254">
            <v>0</v>
          </cell>
          <cell r="DK1254">
            <v>0</v>
          </cell>
          <cell r="DL1254">
            <v>0</v>
          </cell>
          <cell r="DM1254">
            <v>0</v>
          </cell>
          <cell r="DN1254">
            <v>0</v>
          </cell>
          <cell r="DO1254">
            <v>0</v>
          </cell>
          <cell r="DP1254">
            <v>0</v>
          </cell>
          <cell r="DQ1254">
            <v>0</v>
          </cell>
          <cell r="DR1254">
            <v>0</v>
          </cell>
          <cell r="DS1254">
            <v>0</v>
          </cell>
          <cell r="DT1254">
            <v>0</v>
          </cell>
          <cell r="DU1254">
            <v>0</v>
          </cell>
          <cell r="DV1254">
            <v>0</v>
          </cell>
          <cell r="DW1254">
            <v>0</v>
          </cell>
          <cell r="DX1254">
            <v>0</v>
          </cell>
          <cell r="DY1254">
            <v>0</v>
          </cell>
          <cell r="DZ1254">
            <v>0</v>
          </cell>
          <cell r="EA1254">
            <v>0</v>
          </cell>
          <cell r="EB1254">
            <v>0</v>
          </cell>
          <cell r="EC1254">
            <v>0</v>
          </cell>
          <cell r="ED1254">
            <v>0</v>
          </cell>
        </row>
        <row r="1255"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O1255">
            <v>0</v>
          </cell>
          <cell r="AP1255">
            <v>0</v>
          </cell>
          <cell r="AQ1255">
            <v>0</v>
          </cell>
          <cell r="AR1255">
            <v>0</v>
          </cell>
          <cell r="AS1255">
            <v>0</v>
          </cell>
          <cell r="AT1255">
            <v>0</v>
          </cell>
          <cell r="AU1255">
            <v>0</v>
          </cell>
          <cell r="AV1255">
            <v>0</v>
          </cell>
          <cell r="AW1255">
            <v>0</v>
          </cell>
          <cell r="AX1255">
            <v>0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0</v>
          </cell>
          <cell r="BD1255">
            <v>0</v>
          </cell>
          <cell r="BE1255">
            <v>0</v>
          </cell>
          <cell r="BF1255">
            <v>0</v>
          </cell>
          <cell r="BG1255">
            <v>0</v>
          </cell>
          <cell r="BH1255">
            <v>0</v>
          </cell>
          <cell r="BI1255">
            <v>0</v>
          </cell>
          <cell r="BJ1255">
            <v>0</v>
          </cell>
          <cell r="BK1255">
            <v>0</v>
          </cell>
          <cell r="BL1255">
            <v>0</v>
          </cell>
          <cell r="BM1255">
            <v>0</v>
          </cell>
          <cell r="BN1255">
            <v>0</v>
          </cell>
          <cell r="BO1255">
            <v>0</v>
          </cell>
          <cell r="BP1255">
            <v>0</v>
          </cell>
          <cell r="BQ1255">
            <v>0</v>
          </cell>
          <cell r="BR1255">
            <v>0</v>
          </cell>
          <cell r="BS1255">
            <v>0</v>
          </cell>
          <cell r="BT1255">
            <v>0</v>
          </cell>
          <cell r="BU1255">
            <v>0</v>
          </cell>
          <cell r="BV1255">
            <v>0</v>
          </cell>
          <cell r="BW1255">
            <v>0</v>
          </cell>
          <cell r="BX1255">
            <v>0</v>
          </cell>
          <cell r="BY1255">
            <v>0</v>
          </cell>
          <cell r="BZ1255">
            <v>0</v>
          </cell>
          <cell r="CA1255">
            <v>0</v>
          </cell>
          <cell r="CB1255">
            <v>0</v>
          </cell>
          <cell r="CC1255">
            <v>0</v>
          </cell>
          <cell r="CD1255">
            <v>0</v>
          </cell>
          <cell r="CE1255">
            <v>0</v>
          </cell>
          <cell r="CF1255">
            <v>0</v>
          </cell>
          <cell r="CG1255">
            <v>0</v>
          </cell>
          <cell r="CH1255">
            <v>0</v>
          </cell>
          <cell r="CI1255">
            <v>0</v>
          </cell>
          <cell r="CJ1255">
            <v>0</v>
          </cell>
          <cell r="CK1255">
            <v>0</v>
          </cell>
          <cell r="CL1255">
            <v>0</v>
          </cell>
          <cell r="CM1255">
            <v>0</v>
          </cell>
          <cell r="CN1255">
            <v>0</v>
          </cell>
          <cell r="CO1255">
            <v>0</v>
          </cell>
          <cell r="CP1255">
            <v>0</v>
          </cell>
          <cell r="CQ1255">
            <v>0</v>
          </cell>
          <cell r="CR1255">
            <v>0</v>
          </cell>
          <cell r="CS1255">
            <v>0</v>
          </cell>
          <cell r="CT1255">
            <v>0</v>
          </cell>
          <cell r="CU1255">
            <v>0</v>
          </cell>
          <cell r="CV1255">
            <v>0</v>
          </cell>
          <cell r="CW1255">
            <v>0</v>
          </cell>
          <cell r="CX1255">
            <v>0</v>
          </cell>
          <cell r="CY1255">
            <v>0</v>
          </cell>
          <cell r="CZ1255">
            <v>0</v>
          </cell>
          <cell r="DA1255">
            <v>0</v>
          </cell>
          <cell r="DB1255">
            <v>0</v>
          </cell>
          <cell r="DC1255">
            <v>0</v>
          </cell>
          <cell r="DD1255">
            <v>0</v>
          </cell>
          <cell r="DE1255">
            <v>0</v>
          </cell>
          <cell r="DF1255">
            <v>0</v>
          </cell>
          <cell r="DG1255">
            <v>0</v>
          </cell>
          <cell r="DH1255">
            <v>0</v>
          </cell>
          <cell r="DI1255">
            <v>0</v>
          </cell>
          <cell r="DJ1255">
            <v>0</v>
          </cell>
          <cell r="DK1255">
            <v>0</v>
          </cell>
          <cell r="DL1255">
            <v>0</v>
          </cell>
          <cell r="DM1255">
            <v>0</v>
          </cell>
          <cell r="DN1255">
            <v>0</v>
          </cell>
          <cell r="DO1255">
            <v>0</v>
          </cell>
          <cell r="DP1255">
            <v>0</v>
          </cell>
          <cell r="DQ1255">
            <v>0</v>
          </cell>
          <cell r="DR1255">
            <v>0</v>
          </cell>
          <cell r="DS1255">
            <v>0</v>
          </cell>
          <cell r="DT1255">
            <v>0</v>
          </cell>
          <cell r="DU1255">
            <v>0</v>
          </cell>
          <cell r="DV1255">
            <v>0</v>
          </cell>
          <cell r="DW1255">
            <v>0</v>
          </cell>
          <cell r="DX1255">
            <v>0</v>
          </cell>
          <cell r="DY1255">
            <v>0</v>
          </cell>
          <cell r="DZ1255">
            <v>0</v>
          </cell>
          <cell r="EA1255">
            <v>0</v>
          </cell>
          <cell r="EB1255">
            <v>0</v>
          </cell>
          <cell r="EC1255">
            <v>0</v>
          </cell>
          <cell r="ED1255">
            <v>0</v>
          </cell>
        </row>
        <row r="1256"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O1256">
            <v>0</v>
          </cell>
          <cell r="AP1256">
            <v>0</v>
          </cell>
          <cell r="AQ1256">
            <v>0</v>
          </cell>
          <cell r="AR1256">
            <v>0</v>
          </cell>
          <cell r="AS1256">
            <v>0</v>
          </cell>
          <cell r="AT1256">
            <v>0</v>
          </cell>
          <cell r="AU1256">
            <v>0</v>
          </cell>
          <cell r="AV1256">
            <v>0</v>
          </cell>
          <cell r="AW1256">
            <v>0</v>
          </cell>
          <cell r="AX1256">
            <v>0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0</v>
          </cell>
          <cell r="BD1256">
            <v>0</v>
          </cell>
          <cell r="BE1256">
            <v>0</v>
          </cell>
          <cell r="BF1256">
            <v>0</v>
          </cell>
          <cell r="BG1256">
            <v>0</v>
          </cell>
          <cell r="BH1256">
            <v>0</v>
          </cell>
          <cell r="BI1256">
            <v>0</v>
          </cell>
          <cell r="BJ1256">
            <v>0</v>
          </cell>
          <cell r="BK1256">
            <v>0</v>
          </cell>
          <cell r="BL1256">
            <v>0</v>
          </cell>
          <cell r="BM1256">
            <v>0</v>
          </cell>
          <cell r="BN1256">
            <v>0</v>
          </cell>
          <cell r="BO1256">
            <v>0</v>
          </cell>
          <cell r="BP1256">
            <v>0</v>
          </cell>
          <cell r="BQ1256">
            <v>0</v>
          </cell>
          <cell r="BR1256">
            <v>0</v>
          </cell>
          <cell r="BS1256">
            <v>0</v>
          </cell>
          <cell r="BT1256">
            <v>0</v>
          </cell>
          <cell r="BU1256">
            <v>0</v>
          </cell>
          <cell r="BV1256">
            <v>0</v>
          </cell>
          <cell r="BW1256">
            <v>0</v>
          </cell>
          <cell r="BX1256">
            <v>0</v>
          </cell>
          <cell r="BY1256">
            <v>0</v>
          </cell>
          <cell r="BZ1256">
            <v>0</v>
          </cell>
          <cell r="CA1256">
            <v>0</v>
          </cell>
          <cell r="CB1256">
            <v>0</v>
          </cell>
          <cell r="CC1256">
            <v>0</v>
          </cell>
          <cell r="CD1256">
            <v>0</v>
          </cell>
          <cell r="CE1256">
            <v>0</v>
          </cell>
          <cell r="CF1256">
            <v>0</v>
          </cell>
          <cell r="CG1256">
            <v>0</v>
          </cell>
          <cell r="CH1256">
            <v>0</v>
          </cell>
          <cell r="CI1256">
            <v>0</v>
          </cell>
          <cell r="CJ1256">
            <v>0</v>
          </cell>
          <cell r="CK1256">
            <v>0</v>
          </cell>
          <cell r="CL1256">
            <v>0</v>
          </cell>
          <cell r="CM1256">
            <v>0</v>
          </cell>
          <cell r="CN1256">
            <v>0</v>
          </cell>
          <cell r="CO1256">
            <v>0</v>
          </cell>
          <cell r="CP1256">
            <v>0</v>
          </cell>
          <cell r="CQ1256">
            <v>0</v>
          </cell>
          <cell r="CR1256">
            <v>0</v>
          </cell>
          <cell r="CS1256">
            <v>0</v>
          </cell>
          <cell r="CT1256">
            <v>0</v>
          </cell>
          <cell r="CU1256">
            <v>0</v>
          </cell>
          <cell r="CV1256">
            <v>0</v>
          </cell>
          <cell r="CW1256">
            <v>0</v>
          </cell>
          <cell r="CX1256">
            <v>0</v>
          </cell>
          <cell r="CY1256">
            <v>0</v>
          </cell>
          <cell r="CZ1256">
            <v>0</v>
          </cell>
          <cell r="DA1256">
            <v>0</v>
          </cell>
          <cell r="DB1256">
            <v>0</v>
          </cell>
          <cell r="DC1256">
            <v>0</v>
          </cell>
          <cell r="DD1256">
            <v>0</v>
          </cell>
          <cell r="DE1256">
            <v>0</v>
          </cell>
          <cell r="DF1256">
            <v>0</v>
          </cell>
          <cell r="DG1256">
            <v>0</v>
          </cell>
          <cell r="DH1256">
            <v>0</v>
          </cell>
          <cell r="DI1256">
            <v>0</v>
          </cell>
          <cell r="DJ1256">
            <v>0</v>
          </cell>
          <cell r="DK1256">
            <v>0</v>
          </cell>
          <cell r="DL1256">
            <v>0</v>
          </cell>
          <cell r="DM1256">
            <v>0</v>
          </cell>
          <cell r="DN1256">
            <v>0</v>
          </cell>
          <cell r="DO1256">
            <v>0</v>
          </cell>
          <cell r="DP1256">
            <v>0</v>
          </cell>
          <cell r="DQ1256">
            <v>0</v>
          </cell>
          <cell r="DR1256">
            <v>0</v>
          </cell>
          <cell r="DS1256">
            <v>0</v>
          </cell>
          <cell r="DT1256">
            <v>0</v>
          </cell>
          <cell r="DU1256">
            <v>0</v>
          </cell>
          <cell r="DV1256">
            <v>0</v>
          </cell>
          <cell r="DW1256">
            <v>0</v>
          </cell>
          <cell r="DX1256">
            <v>0</v>
          </cell>
          <cell r="DY1256">
            <v>0</v>
          </cell>
          <cell r="DZ1256">
            <v>0</v>
          </cell>
          <cell r="EA1256">
            <v>0</v>
          </cell>
          <cell r="EB1256">
            <v>0</v>
          </cell>
          <cell r="EC1256">
            <v>0</v>
          </cell>
          <cell r="ED1256">
            <v>0</v>
          </cell>
        </row>
        <row r="1257">
          <cell r="F1257">
            <v>0</v>
          </cell>
          <cell r="G1257">
            <v>0</v>
          </cell>
          <cell r="H1257">
            <v>0.41</v>
          </cell>
          <cell r="I1257">
            <v>2.39</v>
          </cell>
          <cell r="J1257">
            <v>1.25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0.81</v>
          </cell>
          <cell r="S1257">
            <v>0</v>
          </cell>
          <cell r="T1257">
            <v>0</v>
          </cell>
          <cell r="U1257">
            <v>0.8</v>
          </cell>
          <cell r="V1257">
            <v>0.01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0</v>
          </cell>
          <cell r="AE1257">
            <v>0.16</v>
          </cell>
          <cell r="AF1257">
            <v>0</v>
          </cell>
          <cell r="AG1257">
            <v>0</v>
          </cell>
          <cell r="AH1257">
            <v>0</v>
          </cell>
          <cell r="AI1257">
            <v>0</v>
          </cell>
          <cell r="AJ1257">
            <v>0.16</v>
          </cell>
          <cell r="AK1257">
            <v>0</v>
          </cell>
          <cell r="AL1257">
            <v>0</v>
          </cell>
          <cell r="AM1257">
            <v>0</v>
          </cell>
          <cell r="AN1257">
            <v>0</v>
          </cell>
          <cell r="AO1257">
            <v>0</v>
          </cell>
          <cell r="AP1257">
            <v>0</v>
          </cell>
          <cell r="AQ1257">
            <v>0</v>
          </cell>
          <cell r="AR1257">
            <v>0.17</v>
          </cell>
          <cell r="AS1257">
            <v>0</v>
          </cell>
          <cell r="AT1257">
            <v>0</v>
          </cell>
          <cell r="AU1257">
            <v>0</v>
          </cell>
          <cell r="AV1257">
            <v>0</v>
          </cell>
          <cell r="AW1257">
            <v>0.17</v>
          </cell>
          <cell r="AX1257">
            <v>0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0</v>
          </cell>
          <cell r="BD1257">
            <v>0</v>
          </cell>
          <cell r="BE1257">
            <v>0.89</v>
          </cell>
          <cell r="BF1257">
            <v>0</v>
          </cell>
          <cell r="BG1257">
            <v>0</v>
          </cell>
          <cell r="BH1257">
            <v>0</v>
          </cell>
          <cell r="BI1257">
            <v>0.28000000000000003</v>
          </cell>
          <cell r="BJ1257">
            <v>0.15</v>
          </cell>
          <cell r="BK1257">
            <v>0</v>
          </cell>
          <cell r="BL1257">
            <v>0</v>
          </cell>
          <cell r="BM1257">
            <v>0</v>
          </cell>
          <cell r="BN1257">
            <v>0</v>
          </cell>
          <cell r="BO1257">
            <v>0</v>
          </cell>
          <cell r="BP1257">
            <v>0</v>
          </cell>
          <cell r="BQ1257">
            <v>0.46</v>
          </cell>
          <cell r="BR1257">
            <v>6.94</v>
          </cell>
          <cell r="BS1257">
            <v>0</v>
          </cell>
          <cell r="BT1257">
            <v>0.33</v>
          </cell>
          <cell r="BU1257">
            <v>5.36</v>
          </cell>
          <cell r="BV1257">
            <v>0.73</v>
          </cell>
          <cell r="BW1257">
            <v>0.04</v>
          </cell>
          <cell r="BX1257">
            <v>0</v>
          </cell>
          <cell r="BY1257">
            <v>0</v>
          </cell>
          <cell r="BZ1257">
            <v>0</v>
          </cell>
          <cell r="CA1257">
            <v>0</v>
          </cell>
          <cell r="CB1257">
            <v>0</v>
          </cell>
          <cell r="CC1257">
            <v>0</v>
          </cell>
          <cell r="CD1257">
            <v>0.47</v>
          </cell>
          <cell r="CE1257">
            <v>0</v>
          </cell>
          <cell r="CF1257">
            <v>0</v>
          </cell>
          <cell r="CG1257">
            <v>0</v>
          </cell>
          <cell r="CH1257">
            <v>0</v>
          </cell>
          <cell r="CI1257">
            <v>0</v>
          </cell>
          <cell r="CJ1257">
            <v>0</v>
          </cell>
          <cell r="CK1257">
            <v>0</v>
          </cell>
          <cell r="CL1257">
            <v>0</v>
          </cell>
          <cell r="CM1257">
            <v>0</v>
          </cell>
          <cell r="CN1257">
            <v>0</v>
          </cell>
          <cell r="CO1257">
            <v>0</v>
          </cell>
          <cell r="CP1257">
            <v>0</v>
          </cell>
          <cell r="CQ1257">
            <v>0</v>
          </cell>
          <cell r="CR1257">
            <v>0.08</v>
          </cell>
          <cell r="CS1257">
            <v>0</v>
          </cell>
          <cell r="CT1257">
            <v>0</v>
          </cell>
          <cell r="CU1257">
            <v>0</v>
          </cell>
          <cell r="CV1257">
            <v>0</v>
          </cell>
          <cell r="CW1257">
            <v>0.08</v>
          </cell>
          <cell r="CX1257">
            <v>0</v>
          </cell>
          <cell r="CY1257">
            <v>0</v>
          </cell>
          <cell r="CZ1257">
            <v>0</v>
          </cell>
          <cell r="DA1257">
            <v>0</v>
          </cell>
          <cell r="DB1257">
            <v>0</v>
          </cell>
          <cell r="DC1257">
            <v>0</v>
          </cell>
          <cell r="DD1257">
            <v>0</v>
          </cell>
          <cell r="DE1257">
            <v>0</v>
          </cell>
          <cell r="DF1257">
            <v>0</v>
          </cell>
          <cell r="DG1257">
            <v>0</v>
          </cell>
          <cell r="DH1257">
            <v>0</v>
          </cell>
          <cell r="DI1257">
            <v>0</v>
          </cell>
          <cell r="DJ1257">
            <v>0</v>
          </cell>
          <cell r="DK1257">
            <v>0</v>
          </cell>
          <cell r="DL1257">
            <v>0</v>
          </cell>
          <cell r="DM1257">
            <v>0</v>
          </cell>
          <cell r="DN1257">
            <v>0</v>
          </cell>
          <cell r="DO1257">
            <v>0</v>
          </cell>
          <cell r="DP1257">
            <v>0</v>
          </cell>
          <cell r="DQ1257">
            <v>0</v>
          </cell>
          <cell r="DR1257">
            <v>0</v>
          </cell>
          <cell r="DS1257">
            <v>0</v>
          </cell>
          <cell r="DT1257">
            <v>0</v>
          </cell>
          <cell r="DU1257">
            <v>0</v>
          </cell>
          <cell r="DV1257">
            <v>0</v>
          </cell>
          <cell r="DW1257">
            <v>0</v>
          </cell>
          <cell r="DX1257">
            <v>0</v>
          </cell>
          <cell r="DY1257">
            <v>0</v>
          </cell>
          <cell r="DZ1257">
            <v>0</v>
          </cell>
          <cell r="EA1257">
            <v>0</v>
          </cell>
          <cell r="EB1257">
            <v>0</v>
          </cell>
          <cell r="EC1257">
            <v>0</v>
          </cell>
          <cell r="ED1257">
            <v>0</v>
          </cell>
        </row>
        <row r="1258"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</v>
          </cell>
          <cell r="AJ1258">
            <v>0</v>
          </cell>
          <cell r="AK1258">
            <v>0</v>
          </cell>
          <cell r="AL1258">
            <v>0</v>
          </cell>
          <cell r="AM1258">
            <v>0</v>
          </cell>
          <cell r="AN1258">
            <v>0</v>
          </cell>
          <cell r="AO1258">
            <v>0</v>
          </cell>
          <cell r="AP1258">
            <v>0</v>
          </cell>
          <cell r="AQ1258">
            <v>0</v>
          </cell>
          <cell r="AR1258">
            <v>0</v>
          </cell>
          <cell r="AS1258">
            <v>0</v>
          </cell>
          <cell r="AT1258">
            <v>0</v>
          </cell>
          <cell r="AU1258">
            <v>0</v>
          </cell>
          <cell r="AV1258">
            <v>0</v>
          </cell>
          <cell r="AW1258">
            <v>0</v>
          </cell>
          <cell r="AX1258">
            <v>0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0</v>
          </cell>
          <cell r="BD1258">
            <v>0</v>
          </cell>
          <cell r="BE1258">
            <v>0</v>
          </cell>
          <cell r="BF1258">
            <v>0</v>
          </cell>
          <cell r="BG1258">
            <v>0</v>
          </cell>
          <cell r="BH1258">
            <v>0</v>
          </cell>
          <cell r="BI1258">
            <v>0</v>
          </cell>
          <cell r="BJ1258">
            <v>0</v>
          </cell>
          <cell r="BK1258">
            <v>0</v>
          </cell>
          <cell r="BL1258">
            <v>0</v>
          </cell>
          <cell r="BM1258">
            <v>0</v>
          </cell>
          <cell r="BN1258">
            <v>0</v>
          </cell>
          <cell r="BO1258">
            <v>0</v>
          </cell>
          <cell r="BP1258">
            <v>0</v>
          </cell>
          <cell r="BQ1258">
            <v>0</v>
          </cell>
          <cell r="BR1258">
            <v>0</v>
          </cell>
          <cell r="BS1258">
            <v>0</v>
          </cell>
          <cell r="BT1258">
            <v>0</v>
          </cell>
          <cell r="BU1258">
            <v>0</v>
          </cell>
          <cell r="BV1258">
            <v>0</v>
          </cell>
          <cell r="BW1258">
            <v>0</v>
          </cell>
          <cell r="BX1258">
            <v>0</v>
          </cell>
          <cell r="BY1258">
            <v>0</v>
          </cell>
          <cell r="BZ1258">
            <v>0</v>
          </cell>
          <cell r="CA1258">
            <v>0</v>
          </cell>
          <cell r="CB1258">
            <v>0</v>
          </cell>
          <cell r="CC1258">
            <v>0</v>
          </cell>
          <cell r="CD1258">
            <v>0</v>
          </cell>
          <cell r="CE1258">
            <v>0</v>
          </cell>
          <cell r="CF1258">
            <v>0</v>
          </cell>
          <cell r="CG1258">
            <v>0</v>
          </cell>
          <cell r="CH1258">
            <v>0</v>
          </cell>
          <cell r="CI1258">
            <v>0</v>
          </cell>
          <cell r="CJ1258">
            <v>0</v>
          </cell>
          <cell r="CK1258">
            <v>0</v>
          </cell>
          <cell r="CL1258">
            <v>0</v>
          </cell>
          <cell r="CM1258">
            <v>0</v>
          </cell>
          <cell r="CN1258">
            <v>0</v>
          </cell>
          <cell r="CO1258">
            <v>0</v>
          </cell>
          <cell r="CP1258">
            <v>0</v>
          </cell>
          <cell r="CQ1258">
            <v>0</v>
          </cell>
          <cell r="CR1258">
            <v>0</v>
          </cell>
          <cell r="CS1258">
            <v>0</v>
          </cell>
          <cell r="CT1258">
            <v>0</v>
          </cell>
          <cell r="CU1258">
            <v>0</v>
          </cell>
          <cell r="CV1258">
            <v>0</v>
          </cell>
          <cell r="CW1258">
            <v>0</v>
          </cell>
          <cell r="CX1258">
            <v>0</v>
          </cell>
          <cell r="CY1258">
            <v>0</v>
          </cell>
          <cell r="CZ1258">
            <v>0</v>
          </cell>
          <cell r="DA1258">
            <v>0</v>
          </cell>
          <cell r="DB1258">
            <v>0</v>
          </cell>
          <cell r="DC1258">
            <v>0</v>
          </cell>
          <cell r="DD1258">
            <v>0</v>
          </cell>
          <cell r="DE1258">
            <v>0</v>
          </cell>
          <cell r="DF1258">
            <v>0</v>
          </cell>
          <cell r="DG1258">
            <v>0</v>
          </cell>
          <cell r="DH1258">
            <v>0</v>
          </cell>
          <cell r="DI1258">
            <v>0</v>
          </cell>
          <cell r="DJ1258">
            <v>0</v>
          </cell>
          <cell r="DK1258">
            <v>0</v>
          </cell>
          <cell r="DL1258">
            <v>0</v>
          </cell>
          <cell r="DM1258">
            <v>0</v>
          </cell>
          <cell r="DN1258">
            <v>0</v>
          </cell>
          <cell r="DO1258">
            <v>0</v>
          </cell>
          <cell r="DP1258">
            <v>0</v>
          </cell>
          <cell r="DQ1258">
            <v>0</v>
          </cell>
          <cell r="DR1258">
            <v>0</v>
          </cell>
          <cell r="DS1258">
            <v>0</v>
          </cell>
          <cell r="DT1258">
            <v>0</v>
          </cell>
          <cell r="DU1258">
            <v>0</v>
          </cell>
          <cell r="DV1258">
            <v>0</v>
          </cell>
          <cell r="DW1258">
            <v>0</v>
          </cell>
          <cell r="DX1258">
            <v>0</v>
          </cell>
          <cell r="DY1258">
            <v>0</v>
          </cell>
          <cell r="DZ1258">
            <v>0</v>
          </cell>
          <cell r="EA1258">
            <v>0</v>
          </cell>
          <cell r="EB1258">
            <v>0</v>
          </cell>
          <cell r="EC1258">
            <v>0</v>
          </cell>
          <cell r="ED1258">
            <v>0</v>
          </cell>
        </row>
        <row r="1259"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0</v>
          </cell>
          <cell r="AE1259">
            <v>0</v>
          </cell>
          <cell r="AF1259">
            <v>0</v>
          </cell>
          <cell r="AG1259">
            <v>0</v>
          </cell>
          <cell r="AH1259">
            <v>0</v>
          </cell>
          <cell r="AI1259">
            <v>0</v>
          </cell>
          <cell r="AJ1259">
            <v>0</v>
          </cell>
          <cell r="AK1259">
            <v>0</v>
          </cell>
          <cell r="AL1259">
            <v>0</v>
          </cell>
          <cell r="AM1259">
            <v>0</v>
          </cell>
          <cell r="AN1259">
            <v>0</v>
          </cell>
          <cell r="AO1259">
            <v>0</v>
          </cell>
          <cell r="AP1259">
            <v>0</v>
          </cell>
          <cell r="AQ1259">
            <v>0</v>
          </cell>
          <cell r="AR1259">
            <v>0</v>
          </cell>
          <cell r="AS1259">
            <v>0</v>
          </cell>
          <cell r="AT1259">
            <v>0</v>
          </cell>
          <cell r="AU1259">
            <v>0</v>
          </cell>
          <cell r="AV1259">
            <v>0</v>
          </cell>
          <cell r="AW1259">
            <v>0</v>
          </cell>
          <cell r="AX1259">
            <v>0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0</v>
          </cell>
          <cell r="BD1259">
            <v>0</v>
          </cell>
          <cell r="BE1259">
            <v>0</v>
          </cell>
          <cell r="BF1259">
            <v>0</v>
          </cell>
          <cell r="BG1259">
            <v>0</v>
          </cell>
          <cell r="BH1259">
            <v>0</v>
          </cell>
          <cell r="BI1259">
            <v>0</v>
          </cell>
          <cell r="BJ1259">
            <v>0</v>
          </cell>
          <cell r="BK1259">
            <v>0</v>
          </cell>
          <cell r="BL1259">
            <v>0</v>
          </cell>
          <cell r="BM1259">
            <v>0</v>
          </cell>
          <cell r="BN1259">
            <v>0</v>
          </cell>
          <cell r="BO1259">
            <v>0</v>
          </cell>
          <cell r="BP1259">
            <v>0</v>
          </cell>
          <cell r="BQ1259">
            <v>0</v>
          </cell>
          <cell r="BR1259">
            <v>0</v>
          </cell>
          <cell r="BS1259">
            <v>0</v>
          </cell>
          <cell r="BT1259">
            <v>0</v>
          </cell>
          <cell r="BU1259">
            <v>0</v>
          </cell>
          <cell r="BV1259">
            <v>0</v>
          </cell>
          <cell r="BW1259">
            <v>0</v>
          </cell>
          <cell r="BX1259">
            <v>0</v>
          </cell>
          <cell r="BY1259">
            <v>0</v>
          </cell>
          <cell r="BZ1259">
            <v>0</v>
          </cell>
          <cell r="CA1259">
            <v>0</v>
          </cell>
          <cell r="CB1259">
            <v>0</v>
          </cell>
          <cell r="CC1259">
            <v>0</v>
          </cell>
          <cell r="CD1259">
            <v>0</v>
          </cell>
          <cell r="CE1259">
            <v>0</v>
          </cell>
          <cell r="CF1259">
            <v>0</v>
          </cell>
          <cell r="CG1259">
            <v>0</v>
          </cell>
          <cell r="CH1259">
            <v>0</v>
          </cell>
          <cell r="CI1259">
            <v>0</v>
          </cell>
          <cell r="CJ1259">
            <v>0</v>
          </cell>
          <cell r="CK1259">
            <v>0</v>
          </cell>
          <cell r="CL1259">
            <v>0</v>
          </cell>
          <cell r="CM1259">
            <v>0</v>
          </cell>
          <cell r="CN1259">
            <v>0</v>
          </cell>
          <cell r="CO1259">
            <v>0</v>
          </cell>
          <cell r="CP1259">
            <v>0</v>
          </cell>
          <cell r="CQ1259">
            <v>0</v>
          </cell>
          <cell r="CR1259">
            <v>45.96</v>
          </cell>
          <cell r="CS1259">
            <v>15.26</v>
          </cell>
          <cell r="CT1259">
            <v>-0.27</v>
          </cell>
          <cell r="CU1259">
            <v>-4.91</v>
          </cell>
          <cell r="CV1259">
            <v>5.87</v>
          </cell>
          <cell r="CW1259">
            <v>-0.36</v>
          </cell>
          <cell r="CX1259">
            <v>14.74</v>
          </cell>
          <cell r="CY1259">
            <v>6.09</v>
          </cell>
          <cell r="CZ1259">
            <v>8.91</v>
          </cell>
          <cell r="DA1259">
            <v>8.9700000000000006</v>
          </cell>
          <cell r="DB1259">
            <v>-4.6900000000000004</v>
          </cell>
          <cell r="DC1259">
            <v>2.65</v>
          </cell>
          <cell r="DD1259">
            <v>-6.29</v>
          </cell>
          <cell r="DE1259">
            <v>9.67</v>
          </cell>
          <cell r="DF1259">
            <v>-3.75</v>
          </cell>
          <cell r="DG1259">
            <v>4.3099999999999996</v>
          </cell>
          <cell r="DH1259">
            <v>15.43</v>
          </cell>
          <cell r="DI1259">
            <v>14.81</v>
          </cell>
          <cell r="DJ1259">
            <v>7.17</v>
          </cell>
          <cell r="DK1259">
            <v>7.65</v>
          </cell>
          <cell r="DL1259">
            <v>0.06</v>
          </cell>
          <cell r="DM1259">
            <v>-13.14</v>
          </cell>
          <cell r="DN1259">
            <v>7.2</v>
          </cell>
          <cell r="DO1259">
            <v>-40.46</v>
          </cell>
          <cell r="DP1259">
            <v>1.1299999999999999</v>
          </cell>
          <cell r="DQ1259">
            <v>9.27</v>
          </cell>
          <cell r="DR1259">
            <v>0</v>
          </cell>
          <cell r="DS1259">
            <v>0</v>
          </cell>
          <cell r="DT1259">
            <v>0</v>
          </cell>
          <cell r="DU1259">
            <v>0</v>
          </cell>
          <cell r="DV1259">
            <v>0</v>
          </cell>
          <cell r="DW1259">
            <v>0</v>
          </cell>
          <cell r="DX1259">
            <v>0</v>
          </cell>
          <cell r="DY1259">
            <v>0</v>
          </cell>
          <cell r="DZ1259">
            <v>0</v>
          </cell>
          <cell r="EA1259">
            <v>0</v>
          </cell>
          <cell r="EB1259">
            <v>0</v>
          </cell>
          <cell r="EC1259">
            <v>0</v>
          </cell>
          <cell r="ED1259">
            <v>0</v>
          </cell>
        </row>
        <row r="1260">
          <cell r="F1260">
            <v>-2.73</v>
          </cell>
          <cell r="G1260">
            <v>-4.3600000000000003</v>
          </cell>
          <cell r="H1260">
            <v>0.11</v>
          </cell>
          <cell r="I1260">
            <v>5.07</v>
          </cell>
          <cell r="J1260">
            <v>-2.95</v>
          </cell>
          <cell r="K1260">
            <v>26.59</v>
          </cell>
          <cell r="L1260">
            <v>4.49</v>
          </cell>
          <cell r="M1260">
            <v>-17.54</v>
          </cell>
          <cell r="N1260">
            <v>38.299999999999997</v>
          </cell>
          <cell r="O1260">
            <v>1.48</v>
          </cell>
          <cell r="P1260">
            <v>0.06</v>
          </cell>
          <cell r="Q1260">
            <v>3.3</v>
          </cell>
          <cell r="R1260">
            <v>66.430000000000007</v>
          </cell>
          <cell r="S1260">
            <v>-8.73</v>
          </cell>
          <cell r="T1260">
            <v>-4.5599999999999996</v>
          </cell>
          <cell r="U1260">
            <v>8.3800000000000008</v>
          </cell>
          <cell r="V1260">
            <v>10.210000000000001</v>
          </cell>
          <cell r="W1260">
            <v>3.01</v>
          </cell>
          <cell r="X1260">
            <v>22.2</v>
          </cell>
          <cell r="Y1260">
            <v>22.1</v>
          </cell>
          <cell r="Z1260">
            <v>11.66</v>
          </cell>
          <cell r="AA1260">
            <v>8.76</v>
          </cell>
          <cell r="AB1260">
            <v>-8.9499999999999993</v>
          </cell>
          <cell r="AC1260">
            <v>-0.01</v>
          </cell>
          <cell r="AD1260">
            <v>2.38</v>
          </cell>
          <cell r="AE1260">
            <v>30.21</v>
          </cell>
          <cell r="AF1260">
            <v>12.07</v>
          </cell>
          <cell r="AG1260">
            <v>1.35</v>
          </cell>
          <cell r="AH1260">
            <v>-70.819999999999993</v>
          </cell>
          <cell r="AI1260">
            <v>18.39</v>
          </cell>
          <cell r="AJ1260">
            <v>-1.52</v>
          </cell>
          <cell r="AK1260">
            <v>26.26</v>
          </cell>
          <cell r="AL1260">
            <v>20.51</v>
          </cell>
          <cell r="AM1260">
            <v>19.28</v>
          </cell>
          <cell r="AN1260">
            <v>5.63</v>
          </cell>
          <cell r="AO1260">
            <v>19.920000000000002</v>
          </cell>
          <cell r="AP1260">
            <v>-11.44</v>
          </cell>
          <cell r="AQ1260">
            <v>-9.41</v>
          </cell>
          <cell r="AR1260">
            <v>199.85</v>
          </cell>
          <cell r="AS1260">
            <v>6.18</v>
          </cell>
          <cell r="AT1260">
            <v>4.38</v>
          </cell>
          <cell r="AU1260">
            <v>4.05</v>
          </cell>
          <cell r="AV1260">
            <v>6.1</v>
          </cell>
          <cell r="AW1260">
            <v>-0.68</v>
          </cell>
          <cell r="AX1260">
            <v>40.729999999999997</v>
          </cell>
          <cell r="AY1260">
            <v>111.44</v>
          </cell>
          <cell r="AZ1260">
            <v>-1.1599999999999999</v>
          </cell>
          <cell r="BA1260">
            <v>19.79</v>
          </cell>
          <cell r="BB1260">
            <v>18.14</v>
          </cell>
          <cell r="BC1260">
            <v>-9.08</v>
          </cell>
          <cell r="BD1260">
            <v>-0.03</v>
          </cell>
          <cell r="BE1260">
            <v>106.25</v>
          </cell>
          <cell r="BF1260">
            <v>-8.92</v>
          </cell>
          <cell r="BG1260">
            <v>-0.21</v>
          </cell>
          <cell r="BH1260">
            <v>4.04</v>
          </cell>
          <cell r="BI1260">
            <v>-0.64</v>
          </cell>
          <cell r="BJ1260">
            <v>8.49</v>
          </cell>
          <cell r="BK1260">
            <v>25.43</v>
          </cell>
          <cell r="BL1260">
            <v>35.47</v>
          </cell>
          <cell r="BM1260">
            <v>19.95</v>
          </cell>
          <cell r="BN1260">
            <v>4.96</v>
          </cell>
          <cell r="BO1260">
            <v>13.53</v>
          </cell>
          <cell r="BP1260">
            <v>-0.54</v>
          </cell>
          <cell r="BQ1260">
            <v>4.7</v>
          </cell>
          <cell r="BR1260">
            <v>26.78</v>
          </cell>
          <cell r="BS1260">
            <v>4.5</v>
          </cell>
          <cell r="BT1260">
            <v>0.09</v>
          </cell>
          <cell r="BU1260">
            <v>3</v>
          </cell>
          <cell r="BV1260">
            <v>17.02</v>
          </cell>
          <cell r="BW1260">
            <v>-9.48</v>
          </cell>
          <cell r="BX1260">
            <v>41.02</v>
          </cell>
          <cell r="BY1260">
            <v>-44.93</v>
          </cell>
          <cell r="BZ1260">
            <v>9.82</v>
          </cell>
          <cell r="CA1260">
            <v>13.22</v>
          </cell>
          <cell r="CB1260">
            <v>-3.98</v>
          </cell>
          <cell r="CC1260">
            <v>-11.98</v>
          </cell>
          <cell r="CD1260">
            <v>8.49</v>
          </cell>
          <cell r="CE1260">
            <v>-12.64</v>
          </cell>
          <cell r="CF1260">
            <v>4.57</v>
          </cell>
          <cell r="CG1260">
            <v>-4.46</v>
          </cell>
          <cell r="CH1260">
            <v>2.1</v>
          </cell>
          <cell r="CI1260">
            <v>17.97</v>
          </cell>
          <cell r="CJ1260">
            <v>-4.67</v>
          </cell>
          <cell r="CK1260">
            <v>21.39</v>
          </cell>
          <cell r="CL1260">
            <v>20.65</v>
          </cell>
          <cell r="CM1260">
            <v>7.49</v>
          </cell>
          <cell r="CN1260">
            <v>-63.22</v>
          </cell>
          <cell r="CO1260">
            <v>4.93</v>
          </cell>
          <cell r="CP1260">
            <v>-9.41</v>
          </cell>
          <cell r="CQ1260">
            <v>-9.9499999999999993</v>
          </cell>
          <cell r="CR1260">
            <v>9.0299999999999994</v>
          </cell>
          <cell r="CS1260">
            <v>0.72</v>
          </cell>
          <cell r="CT1260">
            <v>-0.77</v>
          </cell>
          <cell r="CU1260">
            <v>-3.65</v>
          </cell>
          <cell r="CV1260">
            <v>-6.17</v>
          </cell>
          <cell r="CW1260">
            <v>13.51</v>
          </cell>
          <cell r="CX1260">
            <v>-49.84</v>
          </cell>
          <cell r="CY1260">
            <v>29.22</v>
          </cell>
          <cell r="CZ1260">
            <v>-1.46</v>
          </cell>
          <cell r="DA1260">
            <v>11.81</v>
          </cell>
          <cell r="DB1260">
            <v>0.75</v>
          </cell>
          <cell r="DC1260">
            <v>13.85</v>
          </cell>
          <cell r="DD1260">
            <v>1.05</v>
          </cell>
          <cell r="DE1260">
            <v>-7.68</v>
          </cell>
          <cell r="DF1260">
            <v>-0.57999999999999996</v>
          </cell>
          <cell r="DG1260">
            <v>-0.39</v>
          </cell>
          <cell r="DH1260">
            <v>0.69</v>
          </cell>
          <cell r="DI1260">
            <v>-0.96</v>
          </cell>
          <cell r="DJ1260">
            <v>1.37</v>
          </cell>
          <cell r="DK1260">
            <v>-0.26</v>
          </cell>
          <cell r="DL1260">
            <v>-2.73</v>
          </cell>
          <cell r="DM1260">
            <v>6.66</v>
          </cell>
          <cell r="DN1260">
            <v>-10.35</v>
          </cell>
          <cell r="DO1260">
            <v>-0.8</v>
          </cell>
          <cell r="DP1260">
            <v>-0.14000000000000001</v>
          </cell>
          <cell r="DQ1260">
            <v>-0.19</v>
          </cell>
          <cell r="DR1260">
            <v>0</v>
          </cell>
          <cell r="DS1260">
            <v>0</v>
          </cell>
          <cell r="DT1260">
            <v>0</v>
          </cell>
          <cell r="DU1260">
            <v>0</v>
          </cell>
          <cell r="DV1260">
            <v>0</v>
          </cell>
          <cell r="DW1260">
            <v>0</v>
          </cell>
          <cell r="DX1260">
            <v>0</v>
          </cell>
          <cell r="DY1260">
            <v>0</v>
          </cell>
          <cell r="DZ1260">
            <v>0</v>
          </cell>
          <cell r="EA1260">
            <v>0</v>
          </cell>
          <cell r="EB1260">
            <v>0</v>
          </cell>
          <cell r="EC1260">
            <v>0</v>
          </cell>
          <cell r="ED1260">
            <v>0</v>
          </cell>
        </row>
        <row r="1261">
          <cell r="F1261">
            <v>0.47</v>
          </cell>
          <cell r="G1261">
            <v>3.58</v>
          </cell>
          <cell r="H1261">
            <v>23.08</v>
          </cell>
          <cell r="I1261">
            <v>2.74</v>
          </cell>
          <cell r="J1261">
            <v>-1.86</v>
          </cell>
          <cell r="K1261">
            <v>10.62</v>
          </cell>
          <cell r="L1261">
            <v>15.92</v>
          </cell>
          <cell r="M1261">
            <v>-2.17</v>
          </cell>
          <cell r="N1261">
            <v>-2.2999999999999998</v>
          </cell>
          <cell r="O1261">
            <v>-5.16</v>
          </cell>
          <cell r="P1261">
            <v>12.36</v>
          </cell>
          <cell r="Q1261">
            <v>4.1399999999999997</v>
          </cell>
          <cell r="R1261">
            <v>81.41</v>
          </cell>
          <cell r="S1261">
            <v>-2.95</v>
          </cell>
          <cell r="T1261">
            <v>-3.58</v>
          </cell>
          <cell r="U1261">
            <v>14.8</v>
          </cell>
          <cell r="V1261">
            <v>1.48</v>
          </cell>
          <cell r="W1261">
            <v>-7.91</v>
          </cell>
          <cell r="X1261">
            <v>8.14</v>
          </cell>
          <cell r="Y1261">
            <v>25.02</v>
          </cell>
          <cell r="Z1261">
            <v>34.369999999999997</v>
          </cell>
          <cell r="AA1261">
            <v>0.17</v>
          </cell>
          <cell r="AB1261">
            <v>11.98</v>
          </cell>
          <cell r="AC1261">
            <v>-4.58</v>
          </cell>
          <cell r="AD1261">
            <v>4.46</v>
          </cell>
          <cell r="AE1261">
            <v>48.18</v>
          </cell>
          <cell r="AF1261">
            <v>-11.88</v>
          </cell>
          <cell r="AG1261">
            <v>-5.1100000000000003</v>
          </cell>
          <cell r="AH1261">
            <v>17.309999999999999</v>
          </cell>
          <cell r="AI1261">
            <v>5.45</v>
          </cell>
          <cell r="AJ1261">
            <v>3.9</v>
          </cell>
          <cell r="AK1261">
            <v>9.5</v>
          </cell>
          <cell r="AL1261">
            <v>23.29</v>
          </cell>
          <cell r="AM1261">
            <v>27.98</v>
          </cell>
          <cell r="AN1261">
            <v>19.190000000000001</v>
          </cell>
          <cell r="AO1261">
            <v>2.4500000000000002</v>
          </cell>
          <cell r="AP1261">
            <v>-16.079999999999998</v>
          </cell>
          <cell r="AQ1261">
            <v>-27.82</v>
          </cell>
          <cell r="AR1261">
            <v>92.57</v>
          </cell>
          <cell r="AS1261">
            <v>-5.1100000000000003</v>
          </cell>
          <cell r="AT1261">
            <v>0.04</v>
          </cell>
          <cell r="AU1261">
            <v>2.98</v>
          </cell>
          <cell r="AV1261">
            <v>-4.17</v>
          </cell>
          <cell r="AW1261">
            <v>0.7</v>
          </cell>
          <cell r="AX1261">
            <v>24.45</v>
          </cell>
          <cell r="AY1261">
            <v>19.7</v>
          </cell>
          <cell r="AZ1261">
            <v>19.11</v>
          </cell>
          <cell r="BA1261">
            <v>16.29</v>
          </cell>
          <cell r="BB1261">
            <v>9.08</v>
          </cell>
          <cell r="BC1261">
            <v>9.33</v>
          </cell>
          <cell r="BD1261">
            <v>0.16</v>
          </cell>
          <cell r="BE1261">
            <v>63.97</v>
          </cell>
          <cell r="BF1261">
            <v>-24.42</v>
          </cell>
          <cell r="BG1261">
            <v>4.46</v>
          </cell>
          <cell r="BH1261">
            <v>9.4700000000000006</v>
          </cell>
          <cell r="BI1261">
            <v>0.96</v>
          </cell>
          <cell r="BJ1261">
            <v>-11.2</v>
          </cell>
          <cell r="BK1261">
            <v>19.84</v>
          </cell>
          <cell r="BL1261">
            <v>29.75</v>
          </cell>
          <cell r="BM1261">
            <v>1.39</v>
          </cell>
          <cell r="BN1261">
            <v>12.12</v>
          </cell>
          <cell r="BO1261">
            <v>-1.28</v>
          </cell>
          <cell r="BP1261">
            <v>-0.25</v>
          </cell>
          <cell r="BQ1261">
            <v>23.14</v>
          </cell>
          <cell r="BR1261">
            <v>88.99</v>
          </cell>
          <cell r="BS1261">
            <v>-2.79</v>
          </cell>
          <cell r="BT1261">
            <v>7.0000000000000007E-2</v>
          </cell>
          <cell r="BU1261">
            <v>-0.05</v>
          </cell>
          <cell r="BV1261">
            <v>2.35</v>
          </cell>
          <cell r="BW1261">
            <v>-0.14000000000000001</v>
          </cell>
          <cell r="BX1261">
            <v>4.62</v>
          </cell>
          <cell r="BY1261">
            <v>22.41</v>
          </cell>
          <cell r="BZ1261">
            <v>7.16</v>
          </cell>
          <cell r="CA1261">
            <v>7.71</v>
          </cell>
          <cell r="CB1261">
            <v>13.6</v>
          </cell>
          <cell r="CC1261">
            <v>25.05</v>
          </cell>
          <cell r="CD1261">
            <v>9</v>
          </cell>
          <cell r="CE1261">
            <v>95.39</v>
          </cell>
          <cell r="CF1261">
            <v>4.6399999999999997</v>
          </cell>
          <cell r="CG1261">
            <v>-0.34</v>
          </cell>
          <cell r="CH1261">
            <v>-4.6500000000000004</v>
          </cell>
          <cell r="CI1261">
            <v>1.56</v>
          </cell>
          <cell r="CJ1261">
            <v>13.09</v>
          </cell>
          <cell r="CK1261">
            <v>7.37</v>
          </cell>
          <cell r="CL1261">
            <v>44.57</v>
          </cell>
          <cell r="CM1261">
            <v>16.18</v>
          </cell>
          <cell r="CN1261">
            <v>13.33</v>
          </cell>
          <cell r="CO1261">
            <v>-1.79</v>
          </cell>
          <cell r="CP1261">
            <v>-4.6500000000000004</v>
          </cell>
          <cell r="CQ1261">
            <v>6.08</v>
          </cell>
          <cell r="CR1261">
            <v>52.03</v>
          </cell>
          <cell r="CS1261">
            <v>20.6</v>
          </cell>
          <cell r="CT1261">
            <v>-6.26</v>
          </cell>
          <cell r="CU1261">
            <v>4.7699999999999996</v>
          </cell>
          <cell r="CV1261">
            <v>1.58</v>
          </cell>
          <cell r="CW1261">
            <v>-2.85</v>
          </cell>
          <cell r="CX1261">
            <v>8.0399999999999991</v>
          </cell>
          <cell r="CY1261">
            <v>8.49</v>
          </cell>
          <cell r="CZ1261">
            <v>20.079999999999998</v>
          </cell>
          <cell r="DA1261">
            <v>-2.9</v>
          </cell>
          <cell r="DB1261">
            <v>-5.59</v>
          </cell>
          <cell r="DC1261">
            <v>-0.37</v>
          </cell>
          <cell r="DD1261">
            <v>6.43</v>
          </cell>
          <cell r="DE1261">
            <v>10.61</v>
          </cell>
          <cell r="DF1261">
            <v>-0.85</v>
          </cell>
          <cell r="DG1261">
            <v>1.94</v>
          </cell>
          <cell r="DH1261">
            <v>5.83</v>
          </cell>
          <cell r="DI1261">
            <v>-0.32</v>
          </cell>
          <cell r="DJ1261">
            <v>-0.19</v>
          </cell>
          <cell r="DK1261">
            <v>10.130000000000001</v>
          </cell>
          <cell r="DL1261">
            <v>-14.34</v>
          </cell>
          <cell r="DM1261">
            <v>10.97</v>
          </cell>
          <cell r="DN1261">
            <v>-1.25</v>
          </cell>
          <cell r="DO1261">
            <v>-0.83</v>
          </cell>
          <cell r="DP1261">
            <v>-0.37</v>
          </cell>
          <cell r="DQ1261">
            <v>-0.12</v>
          </cell>
          <cell r="DR1261">
            <v>0</v>
          </cell>
          <cell r="DS1261">
            <v>0</v>
          </cell>
          <cell r="DT1261">
            <v>0</v>
          </cell>
          <cell r="DU1261">
            <v>0</v>
          </cell>
          <cell r="DV1261">
            <v>0</v>
          </cell>
          <cell r="DW1261">
            <v>0</v>
          </cell>
          <cell r="DX1261">
            <v>0</v>
          </cell>
          <cell r="DY1261">
            <v>0</v>
          </cell>
          <cell r="DZ1261">
            <v>0</v>
          </cell>
          <cell r="EA1261">
            <v>0</v>
          </cell>
          <cell r="EB1261">
            <v>0</v>
          </cell>
          <cell r="EC1261">
            <v>0</v>
          </cell>
          <cell r="ED1261">
            <v>0</v>
          </cell>
        </row>
        <row r="1262">
          <cell r="F1262">
            <v>45.8</v>
          </cell>
          <cell r="G1262">
            <v>4.66</v>
          </cell>
          <cell r="H1262">
            <v>-2.44</v>
          </cell>
          <cell r="I1262">
            <v>-4.2300000000000004</v>
          </cell>
          <cell r="J1262">
            <v>5.61</v>
          </cell>
          <cell r="K1262">
            <v>6.17</v>
          </cell>
          <cell r="L1262">
            <v>1.93</v>
          </cell>
          <cell r="M1262">
            <v>4.3099999999999996</v>
          </cell>
          <cell r="N1262">
            <v>8.2799999999999994</v>
          </cell>
          <cell r="O1262">
            <v>3.09</v>
          </cell>
          <cell r="P1262">
            <v>-0.18</v>
          </cell>
          <cell r="Q1262">
            <v>-0.21</v>
          </cell>
          <cell r="R1262">
            <v>69.06</v>
          </cell>
          <cell r="S1262">
            <v>-5.0999999999999996</v>
          </cell>
          <cell r="T1262">
            <v>-3.48</v>
          </cell>
          <cell r="U1262">
            <v>14.14</v>
          </cell>
          <cell r="V1262">
            <v>8.3800000000000008</v>
          </cell>
          <cell r="W1262">
            <v>0.99</v>
          </cell>
          <cell r="X1262">
            <v>10.62</v>
          </cell>
          <cell r="Y1262">
            <v>10.84</v>
          </cell>
          <cell r="Z1262">
            <v>14.67</v>
          </cell>
          <cell r="AA1262">
            <v>13.15</v>
          </cell>
          <cell r="AB1262">
            <v>13.89</v>
          </cell>
          <cell r="AC1262">
            <v>4.3099999999999996</v>
          </cell>
          <cell r="AD1262">
            <v>-13.36</v>
          </cell>
          <cell r="AE1262">
            <v>21.32</v>
          </cell>
          <cell r="AF1262">
            <v>-21.79</v>
          </cell>
          <cell r="AG1262">
            <v>3.44</v>
          </cell>
          <cell r="AH1262">
            <v>-56.33</v>
          </cell>
          <cell r="AI1262">
            <v>4.03</v>
          </cell>
          <cell r="AJ1262">
            <v>1.49</v>
          </cell>
          <cell r="AK1262">
            <v>37.020000000000003</v>
          </cell>
          <cell r="AL1262">
            <v>24.03</v>
          </cell>
          <cell r="AM1262">
            <v>26.02</v>
          </cell>
          <cell r="AN1262">
            <v>3.93</v>
          </cell>
          <cell r="AO1262">
            <v>18.670000000000002</v>
          </cell>
          <cell r="AP1262">
            <v>-18.71</v>
          </cell>
          <cell r="AQ1262">
            <v>-0.47</v>
          </cell>
          <cell r="AR1262">
            <v>55.86</v>
          </cell>
          <cell r="AS1262">
            <v>4.84</v>
          </cell>
          <cell r="AT1262">
            <v>-10.63</v>
          </cell>
          <cell r="AU1262">
            <v>0.73</v>
          </cell>
          <cell r="AV1262">
            <v>-1.22</v>
          </cell>
          <cell r="AW1262">
            <v>4.0999999999999996</v>
          </cell>
          <cell r="AX1262">
            <v>6.95</v>
          </cell>
          <cell r="AY1262">
            <v>24.69</v>
          </cell>
          <cell r="AZ1262">
            <v>26.96</v>
          </cell>
          <cell r="BA1262">
            <v>-4.83</v>
          </cell>
          <cell r="BB1262">
            <v>8.4499999999999993</v>
          </cell>
          <cell r="BC1262">
            <v>-4.6500000000000004</v>
          </cell>
          <cell r="BD1262">
            <v>0.47</v>
          </cell>
          <cell r="BE1262">
            <v>68.430000000000007</v>
          </cell>
          <cell r="BF1262">
            <v>2.92</v>
          </cell>
          <cell r="BG1262">
            <v>-4.29</v>
          </cell>
          <cell r="BH1262">
            <v>17.78</v>
          </cell>
          <cell r="BI1262">
            <v>10.89</v>
          </cell>
          <cell r="BJ1262">
            <v>9.76</v>
          </cell>
          <cell r="BK1262">
            <v>14.12</v>
          </cell>
          <cell r="BL1262">
            <v>16.559999999999999</v>
          </cell>
          <cell r="BM1262">
            <v>16.95</v>
          </cell>
          <cell r="BN1262">
            <v>3.97</v>
          </cell>
          <cell r="BO1262">
            <v>-6.32</v>
          </cell>
          <cell r="BP1262">
            <v>4.53</v>
          </cell>
          <cell r="BQ1262">
            <v>-18.420000000000002</v>
          </cell>
          <cell r="BR1262">
            <v>102.32</v>
          </cell>
          <cell r="BS1262">
            <v>-9.7899999999999991</v>
          </cell>
          <cell r="BT1262">
            <v>-6.79</v>
          </cell>
          <cell r="BU1262">
            <v>23.32</v>
          </cell>
          <cell r="BV1262">
            <v>-2.9</v>
          </cell>
          <cell r="BW1262">
            <v>-1.72</v>
          </cell>
          <cell r="BX1262">
            <v>8.48</v>
          </cell>
          <cell r="BY1262">
            <v>16.809999999999999</v>
          </cell>
          <cell r="BZ1262">
            <v>31.44</v>
          </cell>
          <cell r="CA1262">
            <v>11.49</v>
          </cell>
          <cell r="CB1262">
            <v>15.43</v>
          </cell>
          <cell r="CC1262">
            <v>12.18</v>
          </cell>
          <cell r="CD1262">
            <v>4.37</v>
          </cell>
          <cell r="CE1262">
            <v>137.56</v>
          </cell>
          <cell r="CF1262">
            <v>9.73</v>
          </cell>
          <cell r="CG1262">
            <v>7.06</v>
          </cell>
          <cell r="CH1262">
            <v>14.35</v>
          </cell>
          <cell r="CI1262">
            <v>0.46</v>
          </cell>
          <cell r="CJ1262">
            <v>4.1399999999999997</v>
          </cell>
          <cell r="CK1262">
            <v>30.69</v>
          </cell>
          <cell r="CL1262">
            <v>34.76</v>
          </cell>
          <cell r="CM1262">
            <v>32.94</v>
          </cell>
          <cell r="CN1262">
            <v>5.92</v>
          </cell>
          <cell r="CO1262">
            <v>6.55</v>
          </cell>
          <cell r="CP1262">
            <v>-8.93</v>
          </cell>
          <cell r="CQ1262">
            <v>-0.11</v>
          </cell>
          <cell r="CR1262">
            <v>55.18</v>
          </cell>
          <cell r="CS1262">
            <v>-6.38</v>
          </cell>
          <cell r="CT1262">
            <v>-7.02</v>
          </cell>
          <cell r="CU1262">
            <v>14.7</v>
          </cell>
          <cell r="CV1262">
            <v>5.8</v>
          </cell>
          <cell r="CW1262">
            <v>2.29</v>
          </cell>
          <cell r="CX1262">
            <v>-4.55</v>
          </cell>
          <cell r="CY1262">
            <v>27.45</v>
          </cell>
          <cell r="CZ1262">
            <v>13.41</v>
          </cell>
          <cell r="DA1262">
            <v>-1.87</v>
          </cell>
          <cell r="DB1262">
            <v>4.83</v>
          </cell>
          <cell r="DC1262">
            <v>6.84</v>
          </cell>
          <cell r="DD1262">
            <v>-0.31</v>
          </cell>
          <cell r="DE1262">
            <v>5.2</v>
          </cell>
          <cell r="DF1262">
            <v>-0.4</v>
          </cell>
          <cell r="DG1262">
            <v>-0.44</v>
          </cell>
          <cell r="DH1262">
            <v>4.25</v>
          </cell>
          <cell r="DI1262">
            <v>0.61</v>
          </cell>
          <cell r="DJ1262">
            <v>-0.13</v>
          </cell>
          <cell r="DK1262">
            <v>4.5199999999999996</v>
          </cell>
          <cell r="DL1262">
            <v>-1.03</v>
          </cell>
          <cell r="DM1262">
            <v>-22.41</v>
          </cell>
          <cell r="DN1262">
            <v>17.829999999999998</v>
          </cell>
          <cell r="DO1262">
            <v>1.61</v>
          </cell>
          <cell r="DP1262">
            <v>0.85</v>
          </cell>
          <cell r="DQ1262">
            <v>-7.0000000000000007E-2</v>
          </cell>
          <cell r="DR1262">
            <v>0</v>
          </cell>
        </row>
        <row r="1263"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  <cell r="AI1263">
            <v>0</v>
          </cell>
          <cell r="AJ1263">
            <v>0</v>
          </cell>
          <cell r="AK1263">
            <v>0</v>
          </cell>
          <cell r="AL1263">
            <v>0</v>
          </cell>
          <cell r="AM1263">
            <v>0</v>
          </cell>
          <cell r="AN1263">
            <v>0</v>
          </cell>
          <cell r="AO1263">
            <v>0</v>
          </cell>
          <cell r="AP1263">
            <v>0</v>
          </cell>
          <cell r="AQ1263">
            <v>0</v>
          </cell>
          <cell r="AR1263">
            <v>0</v>
          </cell>
          <cell r="AS1263">
            <v>0</v>
          </cell>
          <cell r="AT1263">
            <v>0</v>
          </cell>
          <cell r="AU1263">
            <v>0</v>
          </cell>
          <cell r="AV1263">
            <v>0</v>
          </cell>
          <cell r="AW1263">
            <v>0</v>
          </cell>
          <cell r="AX1263">
            <v>0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0</v>
          </cell>
          <cell r="BD1263">
            <v>0</v>
          </cell>
          <cell r="BE1263">
            <v>0</v>
          </cell>
          <cell r="BF1263">
            <v>0</v>
          </cell>
          <cell r="BG1263">
            <v>0</v>
          </cell>
          <cell r="BH1263">
            <v>0</v>
          </cell>
          <cell r="BI1263">
            <v>0</v>
          </cell>
          <cell r="BJ1263">
            <v>0</v>
          </cell>
          <cell r="BK1263">
            <v>0</v>
          </cell>
          <cell r="BL1263">
            <v>0</v>
          </cell>
          <cell r="BM1263">
            <v>0</v>
          </cell>
          <cell r="BN1263">
            <v>0</v>
          </cell>
          <cell r="BO1263">
            <v>0</v>
          </cell>
          <cell r="BP1263">
            <v>0</v>
          </cell>
          <cell r="BQ1263">
            <v>0</v>
          </cell>
          <cell r="BR1263">
            <v>0</v>
          </cell>
          <cell r="BS1263">
            <v>0</v>
          </cell>
          <cell r="BT1263">
            <v>0</v>
          </cell>
          <cell r="BU1263">
            <v>0</v>
          </cell>
          <cell r="BV1263">
            <v>0</v>
          </cell>
          <cell r="BW1263">
            <v>0</v>
          </cell>
          <cell r="BX1263">
            <v>0</v>
          </cell>
          <cell r="BY1263">
            <v>0</v>
          </cell>
          <cell r="BZ1263">
            <v>0</v>
          </cell>
          <cell r="CA1263">
            <v>0</v>
          </cell>
          <cell r="CB1263">
            <v>0</v>
          </cell>
          <cell r="CC1263">
            <v>0</v>
          </cell>
          <cell r="CD1263">
            <v>0</v>
          </cell>
          <cell r="CE1263">
            <v>0</v>
          </cell>
          <cell r="CF1263">
            <v>0</v>
          </cell>
          <cell r="CG1263">
            <v>0</v>
          </cell>
          <cell r="CH1263">
            <v>0</v>
          </cell>
          <cell r="CI1263">
            <v>0</v>
          </cell>
          <cell r="CJ1263">
            <v>0</v>
          </cell>
          <cell r="CK1263">
            <v>0</v>
          </cell>
          <cell r="CL1263">
            <v>0</v>
          </cell>
          <cell r="CM1263">
            <v>0</v>
          </cell>
          <cell r="CN1263">
            <v>0</v>
          </cell>
          <cell r="CO1263">
            <v>0</v>
          </cell>
          <cell r="CP1263">
            <v>0</v>
          </cell>
          <cell r="CQ1263">
            <v>0</v>
          </cell>
          <cell r="CR1263">
            <v>26.37</v>
          </cell>
          <cell r="CS1263">
            <v>0</v>
          </cell>
          <cell r="CT1263">
            <v>0</v>
          </cell>
          <cell r="CU1263">
            <v>0</v>
          </cell>
          <cell r="CV1263">
            <v>0</v>
          </cell>
          <cell r="CW1263">
            <v>0</v>
          </cell>
          <cell r="CX1263">
            <v>0</v>
          </cell>
          <cell r="CY1263">
            <v>0</v>
          </cell>
          <cell r="CZ1263">
            <v>0</v>
          </cell>
          <cell r="DA1263">
            <v>14.08</v>
          </cell>
          <cell r="DB1263">
            <v>0</v>
          </cell>
          <cell r="DC1263">
            <v>0</v>
          </cell>
          <cell r="DD1263">
            <v>12.29</v>
          </cell>
          <cell r="DE1263">
            <v>0</v>
          </cell>
          <cell r="DF1263">
            <v>0</v>
          </cell>
          <cell r="DG1263">
            <v>0</v>
          </cell>
          <cell r="DH1263">
            <v>0</v>
          </cell>
          <cell r="DI1263">
            <v>0</v>
          </cell>
          <cell r="DJ1263">
            <v>0</v>
          </cell>
          <cell r="DK1263">
            <v>0</v>
          </cell>
          <cell r="DL1263">
            <v>0</v>
          </cell>
          <cell r="DM1263">
            <v>0</v>
          </cell>
          <cell r="DN1263">
            <v>0</v>
          </cell>
          <cell r="DO1263">
            <v>0</v>
          </cell>
          <cell r="DP1263">
            <v>0</v>
          </cell>
          <cell r="DQ1263">
            <v>0</v>
          </cell>
          <cell r="DR1263">
            <v>0</v>
          </cell>
        </row>
        <row r="1264"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P1264">
            <v>0</v>
          </cell>
          <cell r="AQ1264">
            <v>0</v>
          </cell>
          <cell r="AR1264">
            <v>0</v>
          </cell>
          <cell r="AS1264">
            <v>0</v>
          </cell>
          <cell r="AT1264">
            <v>0</v>
          </cell>
          <cell r="AU1264">
            <v>0</v>
          </cell>
          <cell r="AV1264">
            <v>0</v>
          </cell>
          <cell r="AW1264">
            <v>0</v>
          </cell>
          <cell r="AX1264">
            <v>0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0</v>
          </cell>
          <cell r="BD1264">
            <v>0</v>
          </cell>
          <cell r="BE1264">
            <v>0</v>
          </cell>
          <cell r="BF1264">
            <v>0</v>
          </cell>
          <cell r="BG1264">
            <v>0</v>
          </cell>
          <cell r="BH1264">
            <v>0</v>
          </cell>
          <cell r="BI1264">
            <v>0</v>
          </cell>
          <cell r="BJ1264">
            <v>0</v>
          </cell>
          <cell r="BK1264">
            <v>0</v>
          </cell>
          <cell r="BL1264">
            <v>0</v>
          </cell>
          <cell r="BM1264">
            <v>0</v>
          </cell>
          <cell r="BN1264">
            <v>0</v>
          </cell>
          <cell r="BO1264">
            <v>0</v>
          </cell>
          <cell r="BP1264">
            <v>0</v>
          </cell>
          <cell r="BQ1264">
            <v>0</v>
          </cell>
          <cell r="BR1264">
            <v>0</v>
          </cell>
          <cell r="BS1264">
            <v>0</v>
          </cell>
          <cell r="BT1264">
            <v>0</v>
          </cell>
          <cell r="BU1264">
            <v>0</v>
          </cell>
          <cell r="BV1264">
            <v>0</v>
          </cell>
          <cell r="BW1264">
            <v>0</v>
          </cell>
          <cell r="BX1264">
            <v>0</v>
          </cell>
          <cell r="BY1264">
            <v>0</v>
          </cell>
          <cell r="BZ1264">
            <v>0</v>
          </cell>
          <cell r="CA1264">
            <v>0</v>
          </cell>
          <cell r="CB1264">
            <v>0</v>
          </cell>
          <cell r="CC1264">
            <v>0</v>
          </cell>
          <cell r="CD1264">
            <v>0</v>
          </cell>
          <cell r="CE1264">
            <v>0</v>
          </cell>
          <cell r="CF1264">
            <v>0</v>
          </cell>
          <cell r="CG1264">
            <v>0</v>
          </cell>
          <cell r="CH1264">
            <v>0</v>
          </cell>
          <cell r="CI1264">
            <v>0</v>
          </cell>
          <cell r="CJ1264">
            <v>0</v>
          </cell>
          <cell r="CK1264">
            <v>0</v>
          </cell>
          <cell r="CL1264">
            <v>0</v>
          </cell>
          <cell r="CM1264">
            <v>0</v>
          </cell>
          <cell r="CN1264">
            <v>0</v>
          </cell>
          <cell r="CO1264">
            <v>0</v>
          </cell>
          <cell r="CP1264">
            <v>0</v>
          </cell>
          <cell r="CQ1264">
            <v>0</v>
          </cell>
          <cell r="CR1264">
            <v>-12.24</v>
          </cell>
          <cell r="CS1264">
            <v>0</v>
          </cell>
          <cell r="CT1264">
            <v>0</v>
          </cell>
          <cell r="CU1264">
            <v>0</v>
          </cell>
          <cell r="CV1264">
            <v>0</v>
          </cell>
          <cell r="CW1264">
            <v>0</v>
          </cell>
          <cell r="CX1264">
            <v>0</v>
          </cell>
          <cell r="CY1264">
            <v>0</v>
          </cell>
          <cell r="CZ1264">
            <v>0</v>
          </cell>
          <cell r="DA1264">
            <v>0</v>
          </cell>
          <cell r="DB1264">
            <v>0</v>
          </cell>
          <cell r="DC1264">
            <v>0</v>
          </cell>
          <cell r="DD1264">
            <v>-12.24</v>
          </cell>
          <cell r="DE1264">
            <v>0</v>
          </cell>
          <cell r="DF1264">
            <v>0</v>
          </cell>
          <cell r="DG1264">
            <v>0</v>
          </cell>
          <cell r="DH1264">
            <v>0</v>
          </cell>
          <cell r="DI1264">
            <v>0</v>
          </cell>
          <cell r="DJ1264">
            <v>0</v>
          </cell>
          <cell r="DK1264">
            <v>0</v>
          </cell>
          <cell r="DL1264">
            <v>0</v>
          </cell>
          <cell r="DM1264">
            <v>0</v>
          </cell>
          <cell r="DN1264">
            <v>0</v>
          </cell>
          <cell r="DO1264">
            <v>0</v>
          </cell>
          <cell r="DP1264">
            <v>0</v>
          </cell>
          <cell r="DQ1264">
            <v>0</v>
          </cell>
          <cell r="DR1264">
            <v>0</v>
          </cell>
        </row>
        <row r="1265"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H1265">
            <v>0</v>
          </cell>
          <cell r="AI1265">
            <v>0</v>
          </cell>
          <cell r="AJ1265">
            <v>0</v>
          </cell>
          <cell r="AK1265">
            <v>0</v>
          </cell>
          <cell r="AL1265">
            <v>0</v>
          </cell>
          <cell r="AM1265">
            <v>0</v>
          </cell>
          <cell r="AN1265">
            <v>0</v>
          </cell>
          <cell r="AO1265">
            <v>0</v>
          </cell>
          <cell r="AP1265">
            <v>0</v>
          </cell>
          <cell r="AQ1265">
            <v>0</v>
          </cell>
          <cell r="AR1265">
            <v>0</v>
          </cell>
          <cell r="AS1265">
            <v>0</v>
          </cell>
          <cell r="AT1265">
            <v>0</v>
          </cell>
          <cell r="AU1265">
            <v>0</v>
          </cell>
          <cell r="AV1265">
            <v>0</v>
          </cell>
          <cell r="AW1265">
            <v>0</v>
          </cell>
          <cell r="AX1265">
            <v>0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0</v>
          </cell>
          <cell r="BD1265">
            <v>0</v>
          </cell>
          <cell r="BE1265">
            <v>0</v>
          </cell>
          <cell r="BF1265">
            <v>0</v>
          </cell>
          <cell r="BG1265">
            <v>0</v>
          </cell>
          <cell r="BH1265">
            <v>0</v>
          </cell>
          <cell r="BI1265">
            <v>0</v>
          </cell>
          <cell r="BJ1265">
            <v>0</v>
          </cell>
          <cell r="BK1265">
            <v>0</v>
          </cell>
          <cell r="BL1265">
            <v>0</v>
          </cell>
          <cell r="BM1265">
            <v>0</v>
          </cell>
          <cell r="BN1265">
            <v>0</v>
          </cell>
          <cell r="BO1265">
            <v>0</v>
          </cell>
          <cell r="BP1265">
            <v>0</v>
          </cell>
          <cell r="BQ1265">
            <v>0</v>
          </cell>
          <cell r="BR1265">
            <v>0</v>
          </cell>
          <cell r="BS1265">
            <v>0</v>
          </cell>
          <cell r="BT1265">
            <v>0</v>
          </cell>
          <cell r="BU1265">
            <v>0</v>
          </cell>
          <cell r="BV1265">
            <v>0</v>
          </cell>
          <cell r="BW1265">
            <v>0</v>
          </cell>
          <cell r="BX1265">
            <v>0</v>
          </cell>
          <cell r="BY1265">
            <v>0</v>
          </cell>
          <cell r="BZ1265">
            <v>0</v>
          </cell>
          <cell r="CA1265">
            <v>0</v>
          </cell>
          <cell r="CB1265">
            <v>0</v>
          </cell>
          <cell r="CC1265">
            <v>0</v>
          </cell>
          <cell r="CD1265">
            <v>0</v>
          </cell>
          <cell r="CE1265">
            <v>0</v>
          </cell>
          <cell r="CF1265">
            <v>0</v>
          </cell>
          <cell r="CG1265">
            <v>0</v>
          </cell>
          <cell r="CH1265">
            <v>0</v>
          </cell>
          <cell r="CI1265">
            <v>0</v>
          </cell>
          <cell r="CJ1265">
            <v>0</v>
          </cell>
          <cell r="CK1265">
            <v>0</v>
          </cell>
          <cell r="CL1265">
            <v>0</v>
          </cell>
          <cell r="CM1265">
            <v>0</v>
          </cell>
          <cell r="CN1265">
            <v>0</v>
          </cell>
          <cell r="CO1265">
            <v>0</v>
          </cell>
          <cell r="CP1265">
            <v>0</v>
          </cell>
          <cell r="CQ1265">
            <v>0</v>
          </cell>
          <cell r="CR1265">
            <v>155.96</v>
          </cell>
          <cell r="CS1265">
            <v>16.420000000000002</v>
          </cell>
          <cell r="CT1265">
            <v>-4.25</v>
          </cell>
          <cell r="CU1265">
            <v>-1.66</v>
          </cell>
          <cell r="CV1265">
            <v>43.32</v>
          </cell>
          <cell r="CW1265">
            <v>31.97</v>
          </cell>
          <cell r="CX1265">
            <v>-6.52</v>
          </cell>
          <cell r="CY1265">
            <v>18.96</v>
          </cell>
          <cell r="CZ1265">
            <v>4.57</v>
          </cell>
          <cell r="DA1265">
            <v>39.49</v>
          </cell>
          <cell r="DB1265">
            <v>19.2</v>
          </cell>
          <cell r="DC1265">
            <v>-7.86</v>
          </cell>
          <cell r="DD1265">
            <v>2.33</v>
          </cell>
          <cell r="DE1265">
            <v>78.5</v>
          </cell>
          <cell r="DF1265">
            <v>10.74</v>
          </cell>
          <cell r="DG1265">
            <v>-8.8699999999999992</v>
          </cell>
          <cell r="DH1265">
            <v>29.76</v>
          </cell>
          <cell r="DI1265">
            <v>24.72</v>
          </cell>
          <cell r="DJ1265">
            <v>36.020000000000003</v>
          </cell>
          <cell r="DK1265">
            <v>-1.03</v>
          </cell>
          <cell r="DL1265">
            <v>-1.55</v>
          </cell>
          <cell r="DM1265">
            <v>-0.54</v>
          </cell>
          <cell r="DN1265">
            <v>0.39</v>
          </cell>
          <cell r="DO1265">
            <v>-4.62</v>
          </cell>
          <cell r="DP1265">
            <v>2.11</v>
          </cell>
          <cell r="DQ1265">
            <v>-8.6199999999999992</v>
          </cell>
          <cell r="DR1265">
            <v>0</v>
          </cell>
        </row>
        <row r="1266"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P1266">
            <v>0</v>
          </cell>
          <cell r="AQ1266">
            <v>0</v>
          </cell>
          <cell r="AR1266">
            <v>0</v>
          </cell>
          <cell r="AS1266">
            <v>0</v>
          </cell>
          <cell r="AT1266">
            <v>0</v>
          </cell>
          <cell r="AU1266">
            <v>0</v>
          </cell>
          <cell r="AV1266">
            <v>0</v>
          </cell>
          <cell r="AW1266">
            <v>0</v>
          </cell>
          <cell r="AX1266">
            <v>0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0</v>
          </cell>
          <cell r="BD1266">
            <v>0</v>
          </cell>
          <cell r="BE1266">
            <v>0</v>
          </cell>
          <cell r="BF1266">
            <v>0</v>
          </cell>
          <cell r="BG1266">
            <v>0</v>
          </cell>
          <cell r="BH1266">
            <v>0</v>
          </cell>
          <cell r="BI1266">
            <v>0</v>
          </cell>
          <cell r="BJ1266">
            <v>0</v>
          </cell>
          <cell r="BK1266">
            <v>0</v>
          </cell>
          <cell r="BL1266">
            <v>0</v>
          </cell>
          <cell r="BM1266">
            <v>0</v>
          </cell>
          <cell r="BN1266">
            <v>0</v>
          </cell>
          <cell r="BO1266">
            <v>0</v>
          </cell>
          <cell r="BP1266">
            <v>0</v>
          </cell>
          <cell r="BQ1266">
            <v>0</v>
          </cell>
          <cell r="BR1266">
            <v>0</v>
          </cell>
          <cell r="BS1266">
            <v>0</v>
          </cell>
          <cell r="BT1266">
            <v>0</v>
          </cell>
          <cell r="BU1266">
            <v>0</v>
          </cell>
          <cell r="BV1266">
            <v>0</v>
          </cell>
          <cell r="BW1266">
            <v>0</v>
          </cell>
          <cell r="BX1266">
            <v>0</v>
          </cell>
          <cell r="BY1266">
            <v>0</v>
          </cell>
          <cell r="BZ1266">
            <v>0</v>
          </cell>
          <cell r="CA1266">
            <v>0</v>
          </cell>
          <cell r="CB1266">
            <v>0</v>
          </cell>
          <cell r="CC1266">
            <v>0</v>
          </cell>
          <cell r="CD1266">
            <v>0</v>
          </cell>
          <cell r="CE1266">
            <v>0</v>
          </cell>
          <cell r="CF1266">
            <v>0</v>
          </cell>
          <cell r="CG1266">
            <v>0</v>
          </cell>
          <cell r="CH1266">
            <v>0</v>
          </cell>
          <cell r="CI1266">
            <v>0</v>
          </cell>
          <cell r="CJ1266">
            <v>0</v>
          </cell>
          <cell r="CK1266">
            <v>0</v>
          </cell>
          <cell r="CL1266">
            <v>0</v>
          </cell>
          <cell r="CM1266">
            <v>0</v>
          </cell>
          <cell r="CN1266">
            <v>0</v>
          </cell>
          <cell r="CO1266">
            <v>0</v>
          </cell>
          <cell r="CP1266">
            <v>0</v>
          </cell>
          <cell r="CQ1266">
            <v>0</v>
          </cell>
          <cell r="CR1266">
            <v>196.42</v>
          </cell>
          <cell r="CS1266">
            <v>10.08</v>
          </cell>
          <cell r="CT1266">
            <v>40.75</v>
          </cell>
          <cell r="CU1266">
            <v>23.24</v>
          </cell>
          <cell r="CV1266">
            <v>38.9</v>
          </cell>
          <cell r="CW1266">
            <v>21.7</v>
          </cell>
          <cell r="CX1266">
            <v>15.82</v>
          </cell>
          <cell r="CY1266">
            <v>7.41</v>
          </cell>
          <cell r="CZ1266">
            <v>13.31</v>
          </cell>
          <cell r="DA1266">
            <v>7.51</v>
          </cell>
          <cell r="DB1266">
            <v>17.07</v>
          </cell>
          <cell r="DC1266">
            <v>-15.03</v>
          </cell>
          <cell r="DD1266">
            <v>15.66</v>
          </cell>
          <cell r="DE1266">
            <v>41.88</v>
          </cell>
          <cell r="DF1266">
            <v>19.18</v>
          </cell>
          <cell r="DG1266">
            <v>-12.88</v>
          </cell>
          <cell r="DH1266">
            <v>15.53</v>
          </cell>
          <cell r="DI1266">
            <v>10.54</v>
          </cell>
          <cell r="DJ1266">
            <v>-0.62</v>
          </cell>
          <cell r="DK1266">
            <v>1.52</v>
          </cell>
          <cell r="DL1266">
            <v>1.97</v>
          </cell>
          <cell r="DM1266">
            <v>-10.93</v>
          </cell>
          <cell r="DN1266">
            <v>-0.56000000000000005</v>
          </cell>
          <cell r="DO1266">
            <v>7.35</v>
          </cell>
          <cell r="DP1266">
            <v>9.6300000000000008</v>
          </cell>
          <cell r="DQ1266">
            <v>1.1499999999999999</v>
          </cell>
          <cell r="DR1266">
            <v>0</v>
          </cell>
        </row>
        <row r="1268"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>
            <v>0</v>
          </cell>
          <cell r="AI1268">
            <v>0</v>
          </cell>
          <cell r="AJ1268">
            <v>0</v>
          </cell>
          <cell r="AK1268">
            <v>0</v>
          </cell>
          <cell r="AL1268">
            <v>0</v>
          </cell>
          <cell r="AM1268">
            <v>0</v>
          </cell>
          <cell r="AN1268">
            <v>0</v>
          </cell>
          <cell r="AO1268">
            <v>0</v>
          </cell>
          <cell r="AP1268">
            <v>0</v>
          </cell>
          <cell r="AQ1268">
            <v>0</v>
          </cell>
          <cell r="AR1268">
            <v>0</v>
          </cell>
          <cell r="AS1268">
            <v>0</v>
          </cell>
          <cell r="AT1268">
            <v>0</v>
          </cell>
          <cell r="AU1268">
            <v>0</v>
          </cell>
          <cell r="AV1268">
            <v>0</v>
          </cell>
          <cell r="AW1268">
            <v>0</v>
          </cell>
          <cell r="AX1268">
            <v>0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0</v>
          </cell>
          <cell r="BD1268">
            <v>0</v>
          </cell>
          <cell r="BE1268">
            <v>0</v>
          </cell>
          <cell r="BF1268">
            <v>0</v>
          </cell>
          <cell r="BG1268">
            <v>0</v>
          </cell>
          <cell r="BH1268">
            <v>0</v>
          </cell>
          <cell r="BI1268">
            <v>0</v>
          </cell>
          <cell r="BJ1268">
            <v>0</v>
          </cell>
          <cell r="BK1268">
            <v>0</v>
          </cell>
          <cell r="BL1268">
            <v>0</v>
          </cell>
          <cell r="BM1268">
            <v>0</v>
          </cell>
          <cell r="BN1268">
            <v>0</v>
          </cell>
          <cell r="BO1268">
            <v>0</v>
          </cell>
          <cell r="BP1268">
            <v>0</v>
          </cell>
          <cell r="BQ1268">
            <v>0</v>
          </cell>
          <cell r="BR1268">
            <v>0</v>
          </cell>
          <cell r="BS1268">
            <v>0</v>
          </cell>
          <cell r="BT1268">
            <v>0</v>
          </cell>
          <cell r="BU1268">
            <v>0</v>
          </cell>
          <cell r="BV1268">
            <v>0</v>
          </cell>
          <cell r="BW1268">
            <v>0</v>
          </cell>
          <cell r="BX1268">
            <v>0</v>
          </cell>
          <cell r="BY1268">
            <v>0</v>
          </cell>
          <cell r="BZ1268">
            <v>0</v>
          </cell>
          <cell r="CA1268">
            <v>0</v>
          </cell>
          <cell r="CB1268">
            <v>0</v>
          </cell>
          <cell r="CC1268">
            <v>0</v>
          </cell>
          <cell r="CD1268">
            <v>0</v>
          </cell>
          <cell r="CE1268">
            <v>0</v>
          </cell>
          <cell r="CF1268">
            <v>0</v>
          </cell>
          <cell r="CG1268">
            <v>0</v>
          </cell>
          <cell r="CH1268">
            <v>0</v>
          </cell>
          <cell r="CI1268">
            <v>0</v>
          </cell>
          <cell r="CJ1268">
            <v>0</v>
          </cell>
          <cell r="CK1268">
            <v>0</v>
          </cell>
          <cell r="CL1268">
            <v>0</v>
          </cell>
          <cell r="CM1268">
            <v>0</v>
          </cell>
          <cell r="CN1268">
            <v>0</v>
          </cell>
          <cell r="CO1268">
            <v>0</v>
          </cell>
          <cell r="CP1268">
            <v>0</v>
          </cell>
          <cell r="CQ1268">
            <v>0</v>
          </cell>
          <cell r="CR1268">
            <v>0</v>
          </cell>
          <cell r="CS1268">
            <v>0</v>
          </cell>
          <cell r="CT1268">
            <v>0</v>
          </cell>
          <cell r="CU1268">
            <v>0</v>
          </cell>
          <cell r="CV1268">
            <v>0</v>
          </cell>
          <cell r="CW1268">
            <v>0</v>
          </cell>
          <cell r="CX1268">
            <v>0</v>
          </cell>
          <cell r="CY1268">
            <v>0</v>
          </cell>
          <cell r="CZ1268">
            <v>0</v>
          </cell>
          <cell r="DA1268">
            <v>0</v>
          </cell>
          <cell r="DB1268">
            <v>0</v>
          </cell>
          <cell r="DC1268">
            <v>0</v>
          </cell>
          <cell r="DD1268">
            <v>0</v>
          </cell>
          <cell r="DE1268">
            <v>0</v>
          </cell>
          <cell r="DF1268">
            <v>0</v>
          </cell>
          <cell r="DG1268">
            <v>0</v>
          </cell>
          <cell r="DH1268">
            <v>0</v>
          </cell>
          <cell r="DI1268">
            <v>0</v>
          </cell>
          <cell r="DJ1268">
            <v>0</v>
          </cell>
          <cell r="DK1268">
            <v>0</v>
          </cell>
          <cell r="DL1268">
            <v>0</v>
          </cell>
          <cell r="DM1268">
            <v>0</v>
          </cell>
          <cell r="DN1268">
            <v>0</v>
          </cell>
          <cell r="DO1268">
            <v>0</v>
          </cell>
          <cell r="DP1268">
            <v>0</v>
          </cell>
          <cell r="DQ1268">
            <v>0</v>
          </cell>
          <cell r="DR1268">
            <v>0</v>
          </cell>
        </row>
        <row r="1269"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  <cell r="AO1269">
            <v>0</v>
          </cell>
          <cell r="AP1269">
            <v>0</v>
          </cell>
          <cell r="AQ1269">
            <v>0</v>
          </cell>
          <cell r="AR1269">
            <v>0</v>
          </cell>
          <cell r="AS1269">
            <v>0</v>
          </cell>
          <cell r="AT1269">
            <v>0</v>
          </cell>
          <cell r="AU1269">
            <v>0</v>
          </cell>
          <cell r="AV1269">
            <v>0</v>
          </cell>
          <cell r="AW1269">
            <v>0</v>
          </cell>
          <cell r="AX1269">
            <v>0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0</v>
          </cell>
          <cell r="BD1269">
            <v>0</v>
          </cell>
          <cell r="BE1269">
            <v>0</v>
          </cell>
          <cell r="BF1269">
            <v>0</v>
          </cell>
          <cell r="BG1269">
            <v>0</v>
          </cell>
          <cell r="BH1269">
            <v>0</v>
          </cell>
          <cell r="BI1269">
            <v>0</v>
          </cell>
          <cell r="BJ1269">
            <v>0</v>
          </cell>
          <cell r="BK1269">
            <v>0</v>
          </cell>
          <cell r="BL1269">
            <v>0</v>
          </cell>
          <cell r="BM1269">
            <v>0</v>
          </cell>
          <cell r="BN1269">
            <v>0</v>
          </cell>
          <cell r="BO1269">
            <v>0</v>
          </cell>
          <cell r="BP1269">
            <v>0</v>
          </cell>
          <cell r="BQ1269">
            <v>0</v>
          </cell>
          <cell r="BR1269">
            <v>0</v>
          </cell>
          <cell r="BS1269">
            <v>0</v>
          </cell>
          <cell r="BT1269">
            <v>0</v>
          </cell>
          <cell r="BU1269">
            <v>0</v>
          </cell>
          <cell r="BV1269">
            <v>0</v>
          </cell>
          <cell r="BW1269">
            <v>0</v>
          </cell>
          <cell r="BX1269">
            <v>0</v>
          </cell>
          <cell r="BY1269">
            <v>0</v>
          </cell>
          <cell r="BZ1269">
            <v>0</v>
          </cell>
          <cell r="CA1269">
            <v>0</v>
          </cell>
          <cell r="CB1269">
            <v>0</v>
          </cell>
          <cell r="CC1269">
            <v>0</v>
          </cell>
          <cell r="CD1269">
            <v>0</v>
          </cell>
          <cell r="CE1269">
            <v>0</v>
          </cell>
          <cell r="CF1269">
            <v>0</v>
          </cell>
          <cell r="CG1269">
            <v>0</v>
          </cell>
          <cell r="CH1269">
            <v>0</v>
          </cell>
          <cell r="CI1269">
            <v>0</v>
          </cell>
          <cell r="CJ1269">
            <v>0</v>
          </cell>
          <cell r="CK1269">
            <v>0</v>
          </cell>
          <cell r="CL1269">
            <v>0</v>
          </cell>
          <cell r="CM1269">
            <v>0</v>
          </cell>
          <cell r="CN1269">
            <v>0</v>
          </cell>
          <cell r="CO1269">
            <v>0</v>
          </cell>
          <cell r="CP1269">
            <v>0</v>
          </cell>
          <cell r="CQ1269">
            <v>0</v>
          </cell>
          <cell r="CR1269">
            <v>0</v>
          </cell>
          <cell r="CS1269">
            <v>0</v>
          </cell>
          <cell r="CT1269">
            <v>0</v>
          </cell>
          <cell r="CU1269">
            <v>0</v>
          </cell>
          <cell r="CV1269">
            <v>0</v>
          </cell>
          <cell r="CW1269">
            <v>0</v>
          </cell>
          <cell r="CX1269">
            <v>0</v>
          </cell>
          <cell r="CY1269">
            <v>0</v>
          </cell>
          <cell r="CZ1269">
            <v>0</v>
          </cell>
          <cell r="DA1269">
            <v>0</v>
          </cell>
          <cell r="DB1269">
            <v>0</v>
          </cell>
          <cell r="DC1269">
            <v>0</v>
          </cell>
          <cell r="DD1269">
            <v>0</v>
          </cell>
          <cell r="DE1269">
            <v>0</v>
          </cell>
          <cell r="DF1269">
            <v>0</v>
          </cell>
          <cell r="DG1269">
            <v>0</v>
          </cell>
          <cell r="DH1269">
            <v>0</v>
          </cell>
          <cell r="DI1269">
            <v>0</v>
          </cell>
          <cell r="DJ1269">
            <v>0</v>
          </cell>
          <cell r="DK1269">
            <v>0</v>
          </cell>
          <cell r="DL1269">
            <v>0</v>
          </cell>
          <cell r="DM1269">
            <v>0</v>
          </cell>
          <cell r="DN1269">
            <v>0</v>
          </cell>
          <cell r="DO1269">
            <v>0</v>
          </cell>
          <cell r="DP1269">
            <v>0</v>
          </cell>
          <cell r="DQ1269">
            <v>0</v>
          </cell>
          <cell r="DR1269">
            <v>0</v>
          </cell>
        </row>
        <row r="1270"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0</v>
          </cell>
          <cell r="AN1270">
            <v>0</v>
          </cell>
          <cell r="AO1270">
            <v>0</v>
          </cell>
          <cell r="AP1270">
            <v>0</v>
          </cell>
          <cell r="AQ1270">
            <v>0</v>
          </cell>
          <cell r="AR1270">
            <v>0</v>
          </cell>
          <cell r="AS1270">
            <v>0</v>
          </cell>
          <cell r="AT1270">
            <v>0</v>
          </cell>
          <cell r="AU1270">
            <v>0</v>
          </cell>
          <cell r="AV1270">
            <v>0</v>
          </cell>
          <cell r="AW1270">
            <v>0</v>
          </cell>
          <cell r="AX1270">
            <v>0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0</v>
          </cell>
          <cell r="BD1270">
            <v>0</v>
          </cell>
          <cell r="BE1270">
            <v>0</v>
          </cell>
          <cell r="BF1270">
            <v>0</v>
          </cell>
          <cell r="BG1270">
            <v>0</v>
          </cell>
          <cell r="BH1270">
            <v>0</v>
          </cell>
          <cell r="BI1270">
            <v>0</v>
          </cell>
          <cell r="BJ1270">
            <v>0</v>
          </cell>
          <cell r="BK1270">
            <v>0</v>
          </cell>
          <cell r="BL1270">
            <v>0</v>
          </cell>
          <cell r="BM1270">
            <v>0</v>
          </cell>
          <cell r="BN1270">
            <v>0</v>
          </cell>
          <cell r="BO1270">
            <v>0</v>
          </cell>
          <cell r="BP1270">
            <v>0</v>
          </cell>
          <cell r="BQ1270">
            <v>0</v>
          </cell>
          <cell r="BR1270">
            <v>0</v>
          </cell>
          <cell r="BS1270">
            <v>0</v>
          </cell>
          <cell r="BT1270">
            <v>0</v>
          </cell>
          <cell r="BU1270">
            <v>0</v>
          </cell>
          <cell r="BV1270">
            <v>0</v>
          </cell>
          <cell r="BW1270">
            <v>0</v>
          </cell>
          <cell r="BX1270">
            <v>0</v>
          </cell>
          <cell r="BY1270">
            <v>0</v>
          </cell>
          <cell r="BZ1270">
            <v>0</v>
          </cell>
          <cell r="CA1270">
            <v>0</v>
          </cell>
          <cell r="CB1270">
            <v>0</v>
          </cell>
          <cell r="CC1270">
            <v>0</v>
          </cell>
          <cell r="CD1270">
            <v>0</v>
          </cell>
          <cell r="CE1270">
            <v>0</v>
          </cell>
          <cell r="CF1270">
            <v>0</v>
          </cell>
          <cell r="CG1270">
            <v>0</v>
          </cell>
          <cell r="CH1270">
            <v>0</v>
          </cell>
          <cell r="CI1270">
            <v>0</v>
          </cell>
          <cell r="CJ1270">
            <v>0</v>
          </cell>
          <cell r="CK1270">
            <v>0</v>
          </cell>
          <cell r="CL1270">
            <v>0</v>
          </cell>
          <cell r="CM1270">
            <v>0</v>
          </cell>
          <cell r="CN1270">
            <v>0</v>
          </cell>
          <cell r="CO1270">
            <v>0</v>
          </cell>
          <cell r="CP1270">
            <v>0</v>
          </cell>
          <cell r="CQ1270">
            <v>0</v>
          </cell>
          <cell r="CR1270">
            <v>0</v>
          </cell>
          <cell r="CS1270">
            <v>0</v>
          </cell>
          <cell r="CT1270">
            <v>0</v>
          </cell>
          <cell r="CU1270">
            <v>0</v>
          </cell>
          <cell r="CV1270">
            <v>0</v>
          </cell>
          <cell r="CW1270">
            <v>0</v>
          </cell>
          <cell r="CX1270">
            <v>0</v>
          </cell>
          <cell r="CY1270">
            <v>0</v>
          </cell>
          <cell r="CZ1270">
            <v>0</v>
          </cell>
          <cell r="DA1270">
            <v>0</v>
          </cell>
          <cell r="DB1270">
            <v>0</v>
          </cell>
          <cell r="DC1270">
            <v>0</v>
          </cell>
          <cell r="DD1270">
            <v>0</v>
          </cell>
          <cell r="DE1270">
            <v>0</v>
          </cell>
          <cell r="DF1270">
            <v>0</v>
          </cell>
          <cell r="DG1270">
            <v>0</v>
          </cell>
          <cell r="DH1270">
            <v>0</v>
          </cell>
          <cell r="DI1270">
            <v>0</v>
          </cell>
          <cell r="DJ1270">
            <v>0</v>
          </cell>
          <cell r="DK1270">
            <v>0</v>
          </cell>
          <cell r="DL1270">
            <v>0</v>
          </cell>
          <cell r="DM1270">
            <v>0</v>
          </cell>
          <cell r="DN1270">
            <v>0</v>
          </cell>
          <cell r="DO1270">
            <v>0</v>
          </cell>
          <cell r="DP1270">
            <v>0</v>
          </cell>
          <cell r="DQ1270">
            <v>0</v>
          </cell>
          <cell r="DR1270">
            <v>0</v>
          </cell>
        </row>
        <row r="1271"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H1271">
            <v>0</v>
          </cell>
          <cell r="AI1271">
            <v>0</v>
          </cell>
          <cell r="AJ1271">
            <v>0</v>
          </cell>
          <cell r="AK1271">
            <v>0</v>
          </cell>
          <cell r="AL1271">
            <v>0</v>
          </cell>
          <cell r="AM1271">
            <v>0</v>
          </cell>
          <cell r="AN1271">
            <v>0</v>
          </cell>
          <cell r="AO1271">
            <v>0</v>
          </cell>
          <cell r="AP1271">
            <v>0</v>
          </cell>
          <cell r="AQ1271">
            <v>0</v>
          </cell>
          <cell r="AR1271">
            <v>0</v>
          </cell>
          <cell r="AS1271">
            <v>0</v>
          </cell>
          <cell r="AT1271">
            <v>0</v>
          </cell>
          <cell r="AU1271">
            <v>0</v>
          </cell>
          <cell r="AV1271">
            <v>0</v>
          </cell>
          <cell r="AW1271">
            <v>0</v>
          </cell>
          <cell r="AX1271">
            <v>0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0</v>
          </cell>
          <cell r="BD1271">
            <v>0</v>
          </cell>
          <cell r="BE1271">
            <v>0</v>
          </cell>
          <cell r="BF1271">
            <v>0</v>
          </cell>
          <cell r="BG1271">
            <v>0</v>
          </cell>
          <cell r="BH1271">
            <v>0</v>
          </cell>
          <cell r="BI1271">
            <v>0</v>
          </cell>
          <cell r="BJ1271">
            <v>0</v>
          </cell>
          <cell r="BK1271">
            <v>0</v>
          </cell>
          <cell r="BL1271">
            <v>0</v>
          </cell>
          <cell r="BM1271">
            <v>0</v>
          </cell>
          <cell r="BN1271">
            <v>0</v>
          </cell>
          <cell r="BO1271">
            <v>0</v>
          </cell>
          <cell r="BP1271">
            <v>0</v>
          </cell>
          <cell r="BQ1271">
            <v>0</v>
          </cell>
          <cell r="BR1271">
            <v>0</v>
          </cell>
          <cell r="BS1271">
            <v>0</v>
          </cell>
          <cell r="BT1271">
            <v>0</v>
          </cell>
          <cell r="BU1271">
            <v>0</v>
          </cell>
          <cell r="BV1271">
            <v>0</v>
          </cell>
          <cell r="BW1271">
            <v>0</v>
          </cell>
          <cell r="BX1271">
            <v>0</v>
          </cell>
          <cell r="BY1271">
            <v>0</v>
          </cell>
          <cell r="BZ1271">
            <v>0</v>
          </cell>
          <cell r="CA1271">
            <v>0</v>
          </cell>
          <cell r="CB1271">
            <v>0</v>
          </cell>
          <cell r="CC1271">
            <v>0</v>
          </cell>
          <cell r="CD1271">
            <v>0</v>
          </cell>
          <cell r="CE1271">
            <v>0</v>
          </cell>
          <cell r="CF1271">
            <v>0</v>
          </cell>
          <cell r="CG1271">
            <v>0</v>
          </cell>
          <cell r="CH1271">
            <v>0</v>
          </cell>
          <cell r="CI1271">
            <v>0</v>
          </cell>
          <cell r="CJ1271">
            <v>0</v>
          </cell>
          <cell r="CK1271">
            <v>0</v>
          </cell>
          <cell r="CL1271">
            <v>0</v>
          </cell>
          <cell r="CM1271">
            <v>0</v>
          </cell>
          <cell r="CN1271">
            <v>0</v>
          </cell>
          <cell r="CO1271">
            <v>0</v>
          </cell>
          <cell r="CP1271">
            <v>0</v>
          </cell>
          <cell r="CQ1271">
            <v>0</v>
          </cell>
          <cell r="CR1271">
            <v>0</v>
          </cell>
          <cell r="CS1271">
            <v>0</v>
          </cell>
          <cell r="CT1271">
            <v>0</v>
          </cell>
          <cell r="CU1271">
            <v>0</v>
          </cell>
          <cell r="CV1271">
            <v>0</v>
          </cell>
          <cell r="CW1271">
            <v>0</v>
          </cell>
          <cell r="CX1271">
            <v>0</v>
          </cell>
          <cell r="CY1271">
            <v>0</v>
          </cell>
          <cell r="CZ1271">
            <v>0</v>
          </cell>
          <cell r="DA1271">
            <v>0</v>
          </cell>
          <cell r="DB1271">
            <v>0</v>
          </cell>
          <cell r="DC1271">
            <v>0</v>
          </cell>
          <cell r="DD1271">
            <v>0</v>
          </cell>
          <cell r="DE1271">
            <v>0</v>
          </cell>
          <cell r="DF1271">
            <v>0</v>
          </cell>
          <cell r="DG1271">
            <v>0</v>
          </cell>
          <cell r="DH1271">
            <v>0</v>
          </cell>
          <cell r="DI1271">
            <v>0</v>
          </cell>
          <cell r="DJ1271">
            <v>0</v>
          </cell>
          <cell r="DK1271">
            <v>0</v>
          </cell>
          <cell r="DL1271">
            <v>0</v>
          </cell>
          <cell r="DM1271">
            <v>0</v>
          </cell>
          <cell r="DN1271">
            <v>0</v>
          </cell>
          <cell r="DO1271">
            <v>0</v>
          </cell>
          <cell r="DP1271">
            <v>0</v>
          </cell>
          <cell r="DQ1271">
            <v>0</v>
          </cell>
          <cell r="DR1271">
            <v>0</v>
          </cell>
        </row>
        <row r="1272"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0</v>
          </cell>
          <cell r="AL1272">
            <v>0</v>
          </cell>
          <cell r="AM1272">
            <v>0</v>
          </cell>
          <cell r="AN1272">
            <v>0</v>
          </cell>
          <cell r="AO1272">
            <v>0</v>
          </cell>
          <cell r="AP1272">
            <v>0</v>
          </cell>
          <cell r="AQ1272">
            <v>0</v>
          </cell>
          <cell r="AR1272">
            <v>0</v>
          </cell>
          <cell r="AS1272">
            <v>0</v>
          </cell>
          <cell r="AT1272">
            <v>0</v>
          </cell>
          <cell r="AU1272">
            <v>0</v>
          </cell>
          <cell r="AV1272">
            <v>0</v>
          </cell>
          <cell r="AW1272">
            <v>0</v>
          </cell>
          <cell r="AX1272">
            <v>0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0</v>
          </cell>
          <cell r="BD1272">
            <v>0</v>
          </cell>
          <cell r="BE1272">
            <v>0</v>
          </cell>
          <cell r="BF1272">
            <v>0</v>
          </cell>
          <cell r="BG1272">
            <v>0</v>
          </cell>
          <cell r="BH1272">
            <v>0</v>
          </cell>
          <cell r="BI1272">
            <v>0</v>
          </cell>
          <cell r="BJ1272">
            <v>0</v>
          </cell>
          <cell r="BK1272">
            <v>0</v>
          </cell>
          <cell r="BL1272">
            <v>0</v>
          </cell>
          <cell r="BM1272">
            <v>0</v>
          </cell>
          <cell r="BN1272">
            <v>0</v>
          </cell>
          <cell r="BO1272">
            <v>0</v>
          </cell>
          <cell r="BP1272">
            <v>0</v>
          </cell>
          <cell r="BQ1272">
            <v>0</v>
          </cell>
          <cell r="BR1272">
            <v>0</v>
          </cell>
          <cell r="BS1272">
            <v>0</v>
          </cell>
          <cell r="BT1272">
            <v>0</v>
          </cell>
          <cell r="BU1272">
            <v>0</v>
          </cell>
          <cell r="BV1272">
            <v>0</v>
          </cell>
          <cell r="BW1272">
            <v>0</v>
          </cell>
          <cell r="BX1272">
            <v>0</v>
          </cell>
          <cell r="BY1272">
            <v>0</v>
          </cell>
          <cell r="BZ1272">
            <v>0</v>
          </cell>
          <cell r="CA1272">
            <v>0</v>
          </cell>
          <cell r="CB1272">
            <v>0</v>
          </cell>
          <cell r="CC1272">
            <v>0</v>
          </cell>
          <cell r="CD1272">
            <v>0</v>
          </cell>
          <cell r="CE1272">
            <v>0</v>
          </cell>
          <cell r="CF1272">
            <v>0</v>
          </cell>
          <cell r="CG1272">
            <v>0</v>
          </cell>
          <cell r="CH1272">
            <v>0</v>
          </cell>
          <cell r="CI1272">
            <v>0</v>
          </cell>
          <cell r="CJ1272">
            <v>0</v>
          </cell>
          <cell r="CK1272">
            <v>0</v>
          </cell>
          <cell r="CL1272">
            <v>0</v>
          </cell>
          <cell r="CM1272">
            <v>0</v>
          </cell>
          <cell r="CN1272">
            <v>0</v>
          </cell>
          <cell r="CO1272">
            <v>0</v>
          </cell>
          <cell r="CP1272">
            <v>0</v>
          </cell>
          <cell r="CQ1272">
            <v>0</v>
          </cell>
          <cell r="CR1272">
            <v>0</v>
          </cell>
          <cell r="CS1272">
            <v>0</v>
          </cell>
          <cell r="CT1272">
            <v>0</v>
          </cell>
          <cell r="CU1272">
            <v>0</v>
          </cell>
          <cell r="CV1272">
            <v>0</v>
          </cell>
          <cell r="CW1272">
            <v>0</v>
          </cell>
          <cell r="CX1272">
            <v>0</v>
          </cell>
          <cell r="CY1272">
            <v>0</v>
          </cell>
          <cell r="CZ1272">
            <v>0</v>
          </cell>
          <cell r="DA1272">
            <v>0</v>
          </cell>
          <cell r="DB1272">
            <v>0</v>
          </cell>
          <cell r="DC1272">
            <v>0</v>
          </cell>
          <cell r="DD1272">
            <v>0</v>
          </cell>
          <cell r="DE1272">
            <v>0</v>
          </cell>
          <cell r="DF1272">
            <v>0</v>
          </cell>
          <cell r="DG1272">
            <v>0</v>
          </cell>
          <cell r="DH1272">
            <v>0</v>
          </cell>
          <cell r="DI1272">
            <v>0</v>
          </cell>
          <cell r="DJ1272">
            <v>0</v>
          </cell>
          <cell r="DK1272">
            <v>0</v>
          </cell>
          <cell r="DL1272">
            <v>0</v>
          </cell>
          <cell r="DM1272">
            <v>0</v>
          </cell>
          <cell r="DN1272">
            <v>0</v>
          </cell>
          <cell r="DO1272">
            <v>0</v>
          </cell>
          <cell r="DP1272">
            <v>0</v>
          </cell>
          <cell r="DQ1272">
            <v>0</v>
          </cell>
          <cell r="DR1272">
            <v>0</v>
          </cell>
        </row>
        <row r="1273"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  <cell r="AO1273">
            <v>0</v>
          </cell>
          <cell r="AP1273">
            <v>0</v>
          </cell>
          <cell r="AQ1273">
            <v>0</v>
          </cell>
          <cell r="AR1273">
            <v>0</v>
          </cell>
          <cell r="AS1273">
            <v>0</v>
          </cell>
          <cell r="AT1273">
            <v>0</v>
          </cell>
          <cell r="AU1273">
            <v>0</v>
          </cell>
          <cell r="AV1273">
            <v>0</v>
          </cell>
          <cell r="AW1273">
            <v>0</v>
          </cell>
          <cell r="AX1273">
            <v>0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0</v>
          </cell>
          <cell r="BD1273">
            <v>0</v>
          </cell>
          <cell r="BE1273">
            <v>0</v>
          </cell>
          <cell r="BF1273">
            <v>0</v>
          </cell>
          <cell r="BG1273">
            <v>0</v>
          </cell>
          <cell r="BH1273">
            <v>0</v>
          </cell>
          <cell r="BI1273">
            <v>0</v>
          </cell>
          <cell r="BJ1273">
            <v>0</v>
          </cell>
          <cell r="BK1273">
            <v>0</v>
          </cell>
          <cell r="BL1273">
            <v>0</v>
          </cell>
          <cell r="BM1273">
            <v>0</v>
          </cell>
          <cell r="BN1273">
            <v>0</v>
          </cell>
          <cell r="BO1273">
            <v>0</v>
          </cell>
          <cell r="BP1273">
            <v>0</v>
          </cell>
          <cell r="BQ1273">
            <v>0</v>
          </cell>
          <cell r="BR1273">
            <v>0</v>
          </cell>
          <cell r="BS1273">
            <v>0</v>
          </cell>
          <cell r="BT1273">
            <v>0</v>
          </cell>
          <cell r="BU1273">
            <v>0</v>
          </cell>
          <cell r="BV1273">
            <v>0</v>
          </cell>
          <cell r="BW1273">
            <v>0</v>
          </cell>
          <cell r="BX1273">
            <v>0</v>
          </cell>
          <cell r="BY1273">
            <v>0</v>
          </cell>
          <cell r="BZ1273">
            <v>0</v>
          </cell>
          <cell r="CA1273">
            <v>0</v>
          </cell>
          <cell r="CB1273">
            <v>0</v>
          </cell>
          <cell r="CC1273">
            <v>0</v>
          </cell>
          <cell r="CD1273">
            <v>0</v>
          </cell>
          <cell r="CE1273">
            <v>0</v>
          </cell>
          <cell r="CF1273">
            <v>0</v>
          </cell>
          <cell r="CG1273">
            <v>0</v>
          </cell>
          <cell r="CH1273">
            <v>0</v>
          </cell>
          <cell r="CI1273">
            <v>0</v>
          </cell>
          <cell r="CJ1273">
            <v>0</v>
          </cell>
          <cell r="CK1273">
            <v>0</v>
          </cell>
          <cell r="CL1273">
            <v>0</v>
          </cell>
          <cell r="CM1273">
            <v>0</v>
          </cell>
          <cell r="CN1273">
            <v>0</v>
          </cell>
          <cell r="CO1273">
            <v>0</v>
          </cell>
          <cell r="CP1273">
            <v>0</v>
          </cell>
          <cell r="CQ1273">
            <v>0</v>
          </cell>
          <cell r="CR1273">
            <v>0</v>
          </cell>
          <cell r="CS1273">
            <v>0</v>
          </cell>
          <cell r="CT1273">
            <v>0</v>
          </cell>
          <cell r="CU1273">
            <v>0</v>
          </cell>
          <cell r="CV1273">
            <v>0</v>
          </cell>
          <cell r="CW1273">
            <v>0</v>
          </cell>
          <cell r="CX1273">
            <v>0</v>
          </cell>
          <cell r="CY1273">
            <v>0</v>
          </cell>
          <cell r="CZ1273">
            <v>0</v>
          </cell>
          <cell r="DA1273">
            <v>0</v>
          </cell>
          <cell r="DB1273">
            <v>0</v>
          </cell>
          <cell r="DC1273">
            <v>0</v>
          </cell>
          <cell r="DD1273">
            <v>0</v>
          </cell>
          <cell r="DE1273">
            <v>0</v>
          </cell>
          <cell r="DF1273">
            <v>0</v>
          </cell>
          <cell r="DG1273">
            <v>0</v>
          </cell>
          <cell r="DH1273">
            <v>0</v>
          </cell>
          <cell r="DI1273">
            <v>0</v>
          </cell>
          <cell r="DJ1273">
            <v>0</v>
          </cell>
          <cell r="DK1273">
            <v>0</v>
          </cell>
          <cell r="DL1273">
            <v>0</v>
          </cell>
          <cell r="DM1273">
            <v>0</v>
          </cell>
          <cell r="DN1273">
            <v>0</v>
          </cell>
          <cell r="DO1273">
            <v>0</v>
          </cell>
          <cell r="DP1273">
            <v>0</v>
          </cell>
          <cell r="DQ1273">
            <v>0</v>
          </cell>
          <cell r="DR1273">
            <v>0</v>
          </cell>
        </row>
        <row r="1277"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O1277">
            <v>0</v>
          </cell>
          <cell r="AP1277">
            <v>0</v>
          </cell>
          <cell r="AQ1277">
            <v>0</v>
          </cell>
          <cell r="AR1277">
            <v>0</v>
          </cell>
          <cell r="AS1277">
            <v>0</v>
          </cell>
          <cell r="AT1277">
            <v>0</v>
          </cell>
          <cell r="AU1277">
            <v>0</v>
          </cell>
          <cell r="AV1277">
            <v>0</v>
          </cell>
          <cell r="AW1277">
            <v>0</v>
          </cell>
          <cell r="AX1277">
            <v>0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0</v>
          </cell>
          <cell r="BD1277">
            <v>0</v>
          </cell>
          <cell r="BE1277">
            <v>0</v>
          </cell>
          <cell r="BF1277">
            <v>0</v>
          </cell>
          <cell r="BG1277">
            <v>0</v>
          </cell>
          <cell r="BH1277">
            <v>0</v>
          </cell>
          <cell r="BI1277">
            <v>0</v>
          </cell>
          <cell r="BJ1277">
            <v>0</v>
          </cell>
          <cell r="BK1277">
            <v>0</v>
          </cell>
          <cell r="BL1277">
            <v>0</v>
          </cell>
          <cell r="BM1277">
            <v>0</v>
          </cell>
          <cell r="BN1277">
            <v>0</v>
          </cell>
          <cell r="BO1277">
            <v>0</v>
          </cell>
          <cell r="BP1277">
            <v>0</v>
          </cell>
          <cell r="BQ1277">
            <v>0</v>
          </cell>
          <cell r="BR1277">
            <v>0</v>
          </cell>
          <cell r="BS1277">
            <v>0</v>
          </cell>
          <cell r="BT1277">
            <v>0</v>
          </cell>
          <cell r="BU1277">
            <v>0</v>
          </cell>
          <cell r="BV1277">
            <v>0</v>
          </cell>
          <cell r="BW1277">
            <v>0</v>
          </cell>
          <cell r="BX1277">
            <v>0</v>
          </cell>
          <cell r="BY1277">
            <v>0</v>
          </cell>
          <cell r="BZ1277">
            <v>0</v>
          </cell>
          <cell r="CA1277">
            <v>0</v>
          </cell>
          <cell r="CB1277">
            <v>0</v>
          </cell>
          <cell r="CC1277">
            <v>0</v>
          </cell>
          <cell r="CD1277">
            <v>0</v>
          </cell>
          <cell r="CE1277">
            <v>0</v>
          </cell>
          <cell r="CF1277">
            <v>0</v>
          </cell>
          <cell r="CG1277">
            <v>0</v>
          </cell>
          <cell r="CH1277">
            <v>0</v>
          </cell>
          <cell r="CI1277">
            <v>0</v>
          </cell>
          <cell r="CJ1277">
            <v>0</v>
          </cell>
          <cell r="CK1277">
            <v>0</v>
          </cell>
          <cell r="CL1277">
            <v>0</v>
          </cell>
          <cell r="CM1277">
            <v>0</v>
          </cell>
          <cell r="CN1277">
            <v>0</v>
          </cell>
          <cell r="CO1277">
            <v>0</v>
          </cell>
          <cell r="CP1277">
            <v>0</v>
          </cell>
          <cell r="CQ1277">
            <v>0</v>
          </cell>
          <cell r="CR1277">
            <v>0</v>
          </cell>
          <cell r="CS1277">
            <v>0</v>
          </cell>
          <cell r="CT1277">
            <v>0</v>
          </cell>
          <cell r="CU1277">
            <v>0</v>
          </cell>
          <cell r="CV1277">
            <v>0</v>
          </cell>
          <cell r="CW1277">
            <v>0</v>
          </cell>
          <cell r="CX1277">
            <v>0</v>
          </cell>
          <cell r="CY1277">
            <v>0</v>
          </cell>
          <cell r="CZ1277">
            <v>0</v>
          </cell>
          <cell r="DA1277">
            <v>0</v>
          </cell>
          <cell r="DB1277">
            <v>0</v>
          </cell>
          <cell r="DC1277">
            <v>0</v>
          </cell>
          <cell r="DD1277">
            <v>0</v>
          </cell>
          <cell r="DE1277">
            <v>0</v>
          </cell>
          <cell r="DF1277">
            <v>0</v>
          </cell>
          <cell r="DG1277">
            <v>0</v>
          </cell>
          <cell r="DH1277">
            <v>0</v>
          </cell>
          <cell r="DI1277">
            <v>0</v>
          </cell>
          <cell r="DJ1277">
            <v>0</v>
          </cell>
          <cell r="DK1277">
            <v>0</v>
          </cell>
          <cell r="DL1277">
            <v>0</v>
          </cell>
          <cell r="DM1277">
            <v>0</v>
          </cell>
          <cell r="DN1277">
            <v>0</v>
          </cell>
          <cell r="DO1277">
            <v>0</v>
          </cell>
          <cell r="DP1277">
            <v>0</v>
          </cell>
          <cell r="DQ1277">
            <v>0</v>
          </cell>
          <cell r="DR1277">
            <v>0</v>
          </cell>
          <cell r="DS1277">
            <v>0</v>
          </cell>
          <cell r="DT1277">
            <v>0</v>
          </cell>
          <cell r="DU1277">
            <v>0</v>
          </cell>
          <cell r="DV1277">
            <v>0</v>
          </cell>
          <cell r="DW1277">
            <v>0</v>
          </cell>
          <cell r="DX1277">
            <v>0</v>
          </cell>
          <cell r="DY1277">
            <v>0</v>
          </cell>
          <cell r="DZ1277">
            <v>0</v>
          </cell>
          <cell r="EA1277">
            <v>0</v>
          </cell>
          <cell r="EB1277">
            <v>0</v>
          </cell>
          <cell r="EC1277">
            <v>0</v>
          </cell>
          <cell r="ED1277">
            <v>0</v>
          </cell>
        </row>
        <row r="1279">
          <cell r="F1279">
            <v>155.86000000000001</v>
          </cell>
          <cell r="G1279">
            <v>183.91</v>
          </cell>
          <cell r="H1279">
            <v>328.65</v>
          </cell>
          <cell r="I1279">
            <v>137.28</v>
          </cell>
          <cell r="J1279">
            <v>133.18</v>
          </cell>
          <cell r="K1279">
            <v>258.61</v>
          </cell>
          <cell r="L1279">
            <v>120.29</v>
          </cell>
          <cell r="M1279">
            <v>143.18</v>
          </cell>
          <cell r="N1279">
            <v>163.1</v>
          </cell>
          <cell r="O1279">
            <v>90.71</v>
          </cell>
          <cell r="P1279">
            <v>105.22</v>
          </cell>
          <cell r="Q1279">
            <v>194.12</v>
          </cell>
          <cell r="R1279">
            <v>1768.89</v>
          </cell>
          <cell r="S1279">
            <v>93.11</v>
          </cell>
          <cell r="T1279">
            <v>190.59</v>
          </cell>
          <cell r="U1279">
            <v>253.98</v>
          </cell>
          <cell r="V1279">
            <v>189.28</v>
          </cell>
          <cell r="W1279">
            <v>111.99</v>
          </cell>
          <cell r="X1279">
            <v>148.03</v>
          </cell>
          <cell r="Y1279">
            <v>110.07</v>
          </cell>
          <cell r="Z1279">
            <v>156.88</v>
          </cell>
          <cell r="AA1279">
            <v>164.36</v>
          </cell>
          <cell r="AB1279">
            <v>92.37</v>
          </cell>
          <cell r="AC1279">
            <v>110.53</v>
          </cell>
          <cell r="AD1279">
            <v>147.69</v>
          </cell>
          <cell r="AE1279">
            <v>1115.28</v>
          </cell>
          <cell r="AF1279">
            <v>44.68</v>
          </cell>
          <cell r="AG1279">
            <v>156.91999999999999</v>
          </cell>
          <cell r="AH1279">
            <v>-152.85</v>
          </cell>
          <cell r="AI1279">
            <v>160.27000000000001</v>
          </cell>
          <cell r="AJ1279">
            <v>85.37</v>
          </cell>
          <cell r="AK1279">
            <v>195.59</v>
          </cell>
          <cell r="AL1279">
            <v>142.4</v>
          </cell>
          <cell r="AM1279">
            <v>138.53</v>
          </cell>
          <cell r="AN1279">
            <v>130.27000000000001</v>
          </cell>
          <cell r="AO1279">
            <v>120.77</v>
          </cell>
          <cell r="AP1279">
            <v>65.72</v>
          </cell>
          <cell r="AQ1279">
            <v>27.61</v>
          </cell>
          <cell r="AR1279">
            <v>1680.66</v>
          </cell>
          <cell r="AS1279">
            <v>139.02000000000001</v>
          </cell>
          <cell r="AT1279">
            <v>242.16</v>
          </cell>
          <cell r="AU1279">
            <v>226.76</v>
          </cell>
          <cell r="AV1279">
            <v>12.31</v>
          </cell>
          <cell r="AW1279">
            <v>75.900000000000006</v>
          </cell>
          <cell r="AX1279">
            <v>178.33</v>
          </cell>
          <cell r="AY1279">
            <v>234.04</v>
          </cell>
          <cell r="AZ1279">
            <v>114.85</v>
          </cell>
          <cell r="BA1279">
            <v>73.739999999999995</v>
          </cell>
          <cell r="BB1279">
            <v>126.03</v>
          </cell>
          <cell r="BC1279">
            <v>122.98</v>
          </cell>
          <cell r="BD1279">
            <v>134.54</v>
          </cell>
          <cell r="BE1279">
            <v>1749</v>
          </cell>
          <cell r="BF1279">
            <v>191.41</v>
          </cell>
          <cell r="BG1279">
            <v>142.56</v>
          </cell>
          <cell r="BH1279">
            <v>236.66</v>
          </cell>
          <cell r="BI1279">
            <v>139.19</v>
          </cell>
          <cell r="BJ1279">
            <v>147.31</v>
          </cell>
          <cell r="BK1279">
            <v>193.89</v>
          </cell>
          <cell r="BL1279">
            <v>136.72</v>
          </cell>
          <cell r="BM1279">
            <v>100.07</v>
          </cell>
          <cell r="BN1279">
            <v>164.59</v>
          </cell>
          <cell r="BO1279">
            <v>134.05000000000001</v>
          </cell>
          <cell r="BP1279">
            <v>78.48</v>
          </cell>
          <cell r="BQ1279">
            <v>84.08</v>
          </cell>
          <cell r="BR1279">
            <v>2068.15</v>
          </cell>
          <cell r="BS1279">
            <v>211.01</v>
          </cell>
          <cell r="BT1279">
            <v>138.83000000000001</v>
          </cell>
          <cell r="BU1279">
            <v>240.78</v>
          </cell>
          <cell r="BV1279">
            <v>271.61</v>
          </cell>
          <cell r="BW1279">
            <v>139.29</v>
          </cell>
          <cell r="BX1279">
            <v>186.92</v>
          </cell>
          <cell r="BY1279">
            <v>140.51</v>
          </cell>
          <cell r="BZ1279">
            <v>134.37</v>
          </cell>
          <cell r="CA1279">
            <v>161.97999999999999</v>
          </cell>
          <cell r="CB1279">
            <v>145.84</v>
          </cell>
          <cell r="CC1279">
            <v>122.32</v>
          </cell>
          <cell r="CD1279">
            <v>174.69</v>
          </cell>
          <cell r="CE1279">
            <v>2484.2199999999998</v>
          </cell>
          <cell r="CF1279">
            <v>303.81</v>
          </cell>
          <cell r="CG1279">
            <v>312.45</v>
          </cell>
          <cell r="CH1279">
            <v>260.86</v>
          </cell>
          <cell r="CI1279">
            <v>172.1</v>
          </cell>
          <cell r="CJ1279">
            <v>165.39</v>
          </cell>
          <cell r="CK1279">
            <v>182.96</v>
          </cell>
          <cell r="CL1279">
            <v>163.02000000000001</v>
          </cell>
          <cell r="CM1279">
            <v>161.94</v>
          </cell>
          <cell r="CN1279">
            <v>214.24</v>
          </cell>
          <cell r="CO1279">
            <v>133.9</v>
          </cell>
          <cell r="CP1279">
            <v>146.63</v>
          </cell>
          <cell r="CQ1279">
            <v>266.93</v>
          </cell>
          <cell r="CR1279">
            <v>897.19</v>
          </cell>
          <cell r="CS1279">
            <v>111.56</v>
          </cell>
          <cell r="CT1279">
            <v>52.45</v>
          </cell>
          <cell r="CU1279">
            <v>95.42</v>
          </cell>
          <cell r="CV1279">
            <v>161.41</v>
          </cell>
          <cell r="CW1279">
            <v>139.49</v>
          </cell>
          <cell r="CX1279">
            <v>-149.94999999999999</v>
          </cell>
          <cell r="CY1279">
            <v>124.61</v>
          </cell>
          <cell r="CZ1279">
            <v>72.930000000000007</v>
          </cell>
          <cell r="DA1279">
            <v>119.55</v>
          </cell>
          <cell r="DB1279">
            <v>71.959999999999994</v>
          </cell>
          <cell r="DC1279">
            <v>29.66</v>
          </cell>
          <cell r="DD1279">
            <v>68.11</v>
          </cell>
          <cell r="DE1279">
            <v>456.99</v>
          </cell>
          <cell r="DF1279">
            <v>50.42</v>
          </cell>
          <cell r="DG1279">
            <v>28.1</v>
          </cell>
          <cell r="DH1279">
            <v>124.11</v>
          </cell>
          <cell r="DI1279">
            <v>57.46</v>
          </cell>
          <cell r="DJ1279">
            <v>73.19</v>
          </cell>
          <cell r="DK1279">
            <v>40.29</v>
          </cell>
          <cell r="DL1279">
            <v>-9.43</v>
          </cell>
          <cell r="DM1279">
            <v>-23.52</v>
          </cell>
          <cell r="DN1279">
            <v>23.04</v>
          </cell>
          <cell r="DO1279">
            <v>77.75</v>
          </cell>
          <cell r="DP1279">
            <v>18.3</v>
          </cell>
          <cell r="DQ1279">
            <v>-2.72</v>
          </cell>
          <cell r="DR1279">
            <v>0</v>
          </cell>
          <cell r="DS1279">
            <v>0</v>
          </cell>
          <cell r="DT1279">
            <v>0</v>
          </cell>
          <cell r="DU1279">
            <v>0</v>
          </cell>
          <cell r="DV1279">
            <v>0</v>
          </cell>
          <cell r="DW1279">
            <v>0</v>
          </cell>
          <cell r="DX1279">
            <v>0</v>
          </cell>
          <cell r="DY1279">
            <v>0</v>
          </cell>
          <cell r="DZ1279">
            <v>0</v>
          </cell>
          <cell r="EA1279">
            <v>0</v>
          </cell>
          <cell r="EB1279">
            <v>0</v>
          </cell>
          <cell r="EC1279">
            <v>0</v>
          </cell>
          <cell r="ED1279">
            <v>0</v>
          </cell>
        </row>
        <row r="1281">
          <cell r="F1281">
            <v>110.4</v>
          </cell>
          <cell r="G1281">
            <v>160.66</v>
          </cell>
          <cell r="H1281">
            <v>302.33999999999997</v>
          </cell>
          <cell r="I1281">
            <v>119.18</v>
          </cell>
          <cell r="J1281">
            <v>71.42</v>
          </cell>
          <cell r="K1281">
            <v>219.61</v>
          </cell>
          <cell r="L1281">
            <v>99.58</v>
          </cell>
          <cell r="M1281">
            <v>70.53</v>
          </cell>
          <cell r="N1281">
            <v>118.61</v>
          </cell>
          <cell r="O1281">
            <v>52.03</v>
          </cell>
          <cell r="P1281">
            <v>83.82</v>
          </cell>
          <cell r="Q1281">
            <v>144.07</v>
          </cell>
          <cell r="R1281">
            <v>1346.11</v>
          </cell>
          <cell r="S1281">
            <v>64.11</v>
          </cell>
          <cell r="T1281">
            <v>157.16</v>
          </cell>
          <cell r="U1281">
            <v>230.37</v>
          </cell>
          <cell r="V1281">
            <v>147.09</v>
          </cell>
          <cell r="W1281">
            <v>61.95</v>
          </cell>
          <cell r="X1281">
            <v>107.33</v>
          </cell>
          <cell r="Y1281">
            <v>86.63</v>
          </cell>
          <cell r="Z1281">
            <v>124.48</v>
          </cell>
          <cell r="AA1281">
            <v>99.65</v>
          </cell>
          <cell r="AB1281">
            <v>52.93</v>
          </cell>
          <cell r="AC1281">
            <v>82.03</v>
          </cell>
          <cell r="AD1281">
            <v>132.38999999999999</v>
          </cell>
          <cell r="AE1281">
            <v>683.52</v>
          </cell>
          <cell r="AF1281">
            <v>4.76</v>
          </cell>
          <cell r="AG1281">
            <v>132.33000000000001</v>
          </cell>
          <cell r="AH1281">
            <v>-197.01</v>
          </cell>
          <cell r="AI1281">
            <v>127.4</v>
          </cell>
          <cell r="AJ1281">
            <v>25.91</v>
          </cell>
          <cell r="AK1281">
            <v>156.77000000000001</v>
          </cell>
          <cell r="AL1281">
            <v>98.56</v>
          </cell>
          <cell r="AM1281">
            <v>100.98</v>
          </cell>
          <cell r="AN1281">
            <v>86.67</v>
          </cell>
          <cell r="AO1281">
            <v>81.96</v>
          </cell>
          <cell r="AP1281">
            <v>34.21</v>
          </cell>
          <cell r="AQ1281">
            <v>30.96</v>
          </cell>
          <cell r="AR1281">
            <v>1241.05</v>
          </cell>
          <cell r="AS1281">
            <v>76.77</v>
          </cell>
          <cell r="AT1281">
            <v>225.07</v>
          </cell>
          <cell r="AU1281">
            <v>198.29</v>
          </cell>
          <cell r="AV1281">
            <v>-22.13</v>
          </cell>
          <cell r="AW1281">
            <v>16.489999999999998</v>
          </cell>
          <cell r="AX1281">
            <v>140.44</v>
          </cell>
          <cell r="AY1281">
            <v>205.79</v>
          </cell>
          <cell r="AZ1281">
            <v>75.87</v>
          </cell>
          <cell r="BA1281">
            <v>30.65</v>
          </cell>
          <cell r="BB1281">
            <v>80.98</v>
          </cell>
          <cell r="BC1281">
            <v>93.97</v>
          </cell>
          <cell r="BD1281">
            <v>118.86</v>
          </cell>
          <cell r="BE1281">
            <v>1298.81</v>
          </cell>
          <cell r="BF1281">
            <v>162.38999999999999</v>
          </cell>
          <cell r="BG1281">
            <v>121.05</v>
          </cell>
          <cell r="BH1281">
            <v>208.76</v>
          </cell>
          <cell r="BI1281">
            <v>100.17</v>
          </cell>
          <cell r="BJ1281">
            <v>87.62</v>
          </cell>
          <cell r="BK1281">
            <v>150.44999999999999</v>
          </cell>
          <cell r="BL1281">
            <v>94.39</v>
          </cell>
          <cell r="BM1281">
            <v>74.55</v>
          </cell>
          <cell r="BN1281">
            <v>95.39</v>
          </cell>
          <cell r="BO1281">
            <v>85.84</v>
          </cell>
          <cell r="BP1281">
            <v>49.24</v>
          </cell>
          <cell r="BQ1281">
            <v>68.95</v>
          </cell>
          <cell r="BR1281">
            <v>1619.2</v>
          </cell>
          <cell r="BS1281">
            <v>184.87</v>
          </cell>
          <cell r="BT1281">
            <v>116.06</v>
          </cell>
          <cell r="BU1281">
            <v>199.5</v>
          </cell>
          <cell r="BV1281">
            <v>242.32</v>
          </cell>
          <cell r="BW1281">
            <v>80.459999999999994</v>
          </cell>
          <cell r="BX1281">
            <v>149.03</v>
          </cell>
          <cell r="BY1281">
            <v>98.32</v>
          </cell>
          <cell r="BZ1281">
            <v>96.3</v>
          </cell>
          <cell r="CA1281">
            <v>116.56</v>
          </cell>
          <cell r="CB1281">
            <v>102.47</v>
          </cell>
          <cell r="CC1281">
            <v>82.88</v>
          </cell>
          <cell r="CD1281">
            <v>150.44999999999999</v>
          </cell>
          <cell r="CE1281">
            <v>2076.1</v>
          </cell>
          <cell r="CF1281">
            <v>295.19</v>
          </cell>
          <cell r="CG1281">
            <v>281.48</v>
          </cell>
          <cell r="CH1281">
            <v>224.37</v>
          </cell>
          <cell r="CI1281">
            <v>136.88999999999999</v>
          </cell>
          <cell r="CJ1281">
            <v>108.1</v>
          </cell>
          <cell r="CK1281">
            <v>132.71</v>
          </cell>
          <cell r="CL1281">
            <v>124.83</v>
          </cell>
          <cell r="CM1281">
            <v>126.63</v>
          </cell>
          <cell r="CN1281">
            <v>170.19</v>
          </cell>
          <cell r="CO1281">
            <v>97.92</v>
          </cell>
          <cell r="CP1281">
            <v>122</v>
          </cell>
          <cell r="CQ1281">
            <v>255.8</v>
          </cell>
          <cell r="CR1281">
            <v>459.82</v>
          </cell>
          <cell r="CS1281">
            <v>83.78</v>
          </cell>
          <cell r="CT1281">
            <v>30.51</v>
          </cell>
          <cell r="CU1281">
            <v>63.08</v>
          </cell>
          <cell r="CV1281">
            <v>125.94</v>
          </cell>
          <cell r="CW1281">
            <v>80.62</v>
          </cell>
          <cell r="CX1281">
            <v>-193.98</v>
          </cell>
          <cell r="CY1281">
            <v>83.76</v>
          </cell>
          <cell r="CZ1281">
            <v>32.36</v>
          </cell>
          <cell r="DA1281">
            <v>62.48</v>
          </cell>
          <cell r="DB1281">
            <v>35</v>
          </cell>
          <cell r="DC1281">
            <v>2.1</v>
          </cell>
          <cell r="DD1281">
            <v>54.16</v>
          </cell>
          <cell r="DE1281">
            <v>170.06</v>
          </cell>
          <cell r="DF1281">
            <v>44.14</v>
          </cell>
          <cell r="DG1281">
            <v>27.57</v>
          </cell>
          <cell r="DH1281">
            <v>105.59</v>
          </cell>
          <cell r="DI1281">
            <v>29.99</v>
          </cell>
          <cell r="DJ1281">
            <v>27.63</v>
          </cell>
          <cell r="DK1281">
            <v>2.21</v>
          </cell>
          <cell r="DL1281">
            <v>-45.95</v>
          </cell>
          <cell r="DM1281">
            <v>-55.31</v>
          </cell>
          <cell r="DN1281">
            <v>-17.7</v>
          </cell>
          <cell r="DO1281">
            <v>44.73</v>
          </cell>
          <cell r="DP1281">
            <v>14.74</v>
          </cell>
          <cell r="DQ1281">
            <v>-7.56</v>
          </cell>
          <cell r="DR1281">
            <v>0</v>
          </cell>
          <cell r="DS1281">
            <v>0</v>
          </cell>
          <cell r="DT1281">
            <v>0</v>
          </cell>
          <cell r="DU1281">
            <v>0</v>
          </cell>
          <cell r="DV1281">
            <v>0</v>
          </cell>
          <cell r="DW1281">
            <v>0</v>
          </cell>
          <cell r="DX1281">
            <v>0</v>
          </cell>
          <cell r="DY1281">
            <v>0</v>
          </cell>
          <cell r="DZ1281">
            <v>0</v>
          </cell>
          <cell r="EA1281">
            <v>0</v>
          </cell>
          <cell r="EB1281">
            <v>0</v>
          </cell>
          <cell r="EC1281">
            <v>0</v>
          </cell>
          <cell r="ED1281">
            <v>0</v>
          </cell>
        </row>
        <row r="1282">
          <cell r="F1282">
            <v>19.190000000000001</v>
          </cell>
          <cell r="G1282">
            <v>1.48</v>
          </cell>
          <cell r="H1282">
            <v>-0.64</v>
          </cell>
          <cell r="I1282">
            <v>-4.3</v>
          </cell>
          <cell r="J1282">
            <v>-3.77</v>
          </cell>
          <cell r="K1282">
            <v>-2.66</v>
          </cell>
          <cell r="L1282">
            <v>-23.49</v>
          </cell>
          <cell r="M1282">
            <v>26.13</v>
          </cell>
          <cell r="N1282">
            <v>-1.41</v>
          </cell>
          <cell r="O1282">
            <v>-1.78</v>
          </cell>
          <cell r="P1282">
            <v>-27.66</v>
          </cell>
          <cell r="Q1282">
            <v>35.65</v>
          </cell>
          <cell r="R1282">
            <v>-16.75</v>
          </cell>
          <cell r="S1282">
            <v>-0.73</v>
          </cell>
          <cell r="T1282">
            <v>10.9</v>
          </cell>
          <cell r="U1282">
            <v>-3.14</v>
          </cell>
          <cell r="V1282">
            <v>-0.54</v>
          </cell>
          <cell r="W1282">
            <v>-10.27</v>
          </cell>
          <cell r="X1282">
            <v>-5.81</v>
          </cell>
          <cell r="Y1282">
            <v>-17.93</v>
          </cell>
          <cell r="Z1282">
            <v>-7.83</v>
          </cell>
          <cell r="AA1282">
            <v>20.55</v>
          </cell>
          <cell r="AB1282">
            <v>-3.83</v>
          </cell>
          <cell r="AC1282">
            <v>1.08</v>
          </cell>
          <cell r="AD1282">
            <v>0.8</v>
          </cell>
          <cell r="AE1282">
            <v>-74.37</v>
          </cell>
          <cell r="AF1282">
            <v>6.45</v>
          </cell>
          <cell r="AG1282">
            <v>-0.61</v>
          </cell>
          <cell r="AH1282">
            <v>-31.63</v>
          </cell>
          <cell r="AI1282">
            <v>-0.97</v>
          </cell>
          <cell r="AJ1282">
            <v>-2.39</v>
          </cell>
          <cell r="AK1282">
            <v>-4.0999999999999996</v>
          </cell>
          <cell r="AL1282">
            <v>-3.49</v>
          </cell>
          <cell r="AM1282">
            <v>-1.69</v>
          </cell>
          <cell r="AN1282">
            <v>-2.42</v>
          </cell>
          <cell r="AO1282">
            <v>-1.89</v>
          </cell>
          <cell r="AP1282">
            <v>-9.1199999999999992</v>
          </cell>
          <cell r="AQ1282">
            <v>-22.51</v>
          </cell>
          <cell r="AR1282">
            <v>-5.61</v>
          </cell>
          <cell r="AS1282">
            <v>33.21</v>
          </cell>
          <cell r="AT1282">
            <v>16.46</v>
          </cell>
          <cell r="AU1282">
            <v>-1.05</v>
          </cell>
          <cell r="AV1282">
            <v>-15.89</v>
          </cell>
          <cell r="AW1282">
            <v>-1.92</v>
          </cell>
          <cell r="AX1282">
            <v>-5.56</v>
          </cell>
          <cell r="AY1282">
            <v>-13.59</v>
          </cell>
          <cell r="AZ1282">
            <v>-7.49</v>
          </cell>
          <cell r="BA1282">
            <v>-2.96</v>
          </cell>
          <cell r="BB1282">
            <v>-3.27</v>
          </cell>
          <cell r="BC1282">
            <v>-1.54</v>
          </cell>
          <cell r="BD1282">
            <v>-2.0099999999999998</v>
          </cell>
          <cell r="BE1282">
            <v>9.6999999999999993</v>
          </cell>
          <cell r="BF1282">
            <v>-2.2400000000000002</v>
          </cell>
          <cell r="BG1282">
            <v>3.32</v>
          </cell>
          <cell r="BH1282">
            <v>-1.04</v>
          </cell>
          <cell r="BI1282">
            <v>-1.47</v>
          </cell>
          <cell r="BJ1282">
            <v>-3.31</v>
          </cell>
          <cell r="BK1282">
            <v>4.21</v>
          </cell>
          <cell r="BL1282">
            <v>-3.25</v>
          </cell>
          <cell r="BM1282">
            <v>-17.260000000000002</v>
          </cell>
          <cell r="BN1282">
            <v>23.99</v>
          </cell>
          <cell r="BO1282">
            <v>10.91</v>
          </cell>
          <cell r="BP1282">
            <v>-4.09</v>
          </cell>
          <cell r="BQ1282">
            <v>-0.08</v>
          </cell>
          <cell r="BR1282">
            <v>31.33</v>
          </cell>
          <cell r="BS1282">
            <v>5.41</v>
          </cell>
          <cell r="BT1282">
            <v>-2.27</v>
          </cell>
          <cell r="BU1282">
            <v>10.59</v>
          </cell>
          <cell r="BV1282">
            <v>0.72</v>
          </cell>
          <cell r="BW1282">
            <v>1.95</v>
          </cell>
          <cell r="BX1282">
            <v>-2.64</v>
          </cell>
          <cell r="BY1282">
            <v>-1.66</v>
          </cell>
          <cell r="BZ1282">
            <v>-6.67</v>
          </cell>
          <cell r="CA1282">
            <v>-11.51</v>
          </cell>
          <cell r="CB1282">
            <v>7.98</v>
          </cell>
          <cell r="CC1282">
            <v>14.45</v>
          </cell>
          <cell r="CD1282">
            <v>14.97</v>
          </cell>
          <cell r="CE1282">
            <v>60.97</v>
          </cell>
          <cell r="CF1282">
            <v>4.87</v>
          </cell>
          <cell r="CG1282">
            <v>31.15</v>
          </cell>
          <cell r="CH1282">
            <v>10.62</v>
          </cell>
          <cell r="CI1282">
            <v>0.94</v>
          </cell>
          <cell r="CJ1282">
            <v>2.73</v>
          </cell>
          <cell r="CK1282">
            <v>14.26</v>
          </cell>
          <cell r="CL1282">
            <v>-2.1</v>
          </cell>
          <cell r="CM1282">
            <v>1.52</v>
          </cell>
          <cell r="CN1282">
            <v>-4.57</v>
          </cell>
          <cell r="CO1282">
            <v>-2.35</v>
          </cell>
          <cell r="CP1282">
            <v>1.2</v>
          </cell>
          <cell r="CQ1282">
            <v>2.72</v>
          </cell>
          <cell r="CR1282">
            <v>-53</v>
          </cell>
          <cell r="CS1282">
            <v>-0.73</v>
          </cell>
          <cell r="CT1282">
            <v>1.42</v>
          </cell>
          <cell r="CU1282">
            <v>-3.66</v>
          </cell>
          <cell r="CV1282">
            <v>-0.76</v>
          </cell>
          <cell r="CW1282">
            <v>-6.37</v>
          </cell>
          <cell r="CX1282">
            <v>-39.94</v>
          </cell>
          <cell r="CY1282">
            <v>-7.58</v>
          </cell>
          <cell r="CZ1282">
            <v>-6.14</v>
          </cell>
          <cell r="DA1282">
            <v>11.1</v>
          </cell>
          <cell r="DB1282">
            <v>-2.66</v>
          </cell>
          <cell r="DC1282">
            <v>-0.34</v>
          </cell>
          <cell r="DD1282">
            <v>2.68</v>
          </cell>
          <cell r="DE1282">
            <v>8.5</v>
          </cell>
          <cell r="DF1282">
            <v>4.66</v>
          </cell>
          <cell r="DG1282">
            <v>0.8</v>
          </cell>
          <cell r="DH1282">
            <v>3.6</v>
          </cell>
          <cell r="DI1282">
            <v>2.44</v>
          </cell>
          <cell r="DJ1282">
            <v>-1.83</v>
          </cell>
          <cell r="DK1282">
            <v>0.77</v>
          </cell>
          <cell r="DL1282">
            <v>-1.73</v>
          </cell>
          <cell r="DM1282">
            <v>-0.8</v>
          </cell>
          <cell r="DN1282">
            <v>0.84</v>
          </cell>
          <cell r="DO1282">
            <v>-0.43</v>
          </cell>
          <cell r="DP1282">
            <v>0.65</v>
          </cell>
          <cell r="DQ1282">
            <v>-0.48</v>
          </cell>
          <cell r="DR1282">
            <v>0</v>
          </cell>
          <cell r="DS1282">
            <v>0</v>
          </cell>
          <cell r="DT1282">
            <v>0</v>
          </cell>
          <cell r="DU1282">
            <v>0</v>
          </cell>
          <cell r="DV1282">
            <v>0</v>
          </cell>
          <cell r="DW1282">
            <v>0</v>
          </cell>
          <cell r="DX1282">
            <v>0</v>
          </cell>
          <cell r="DY1282">
            <v>0</v>
          </cell>
          <cell r="DZ1282">
            <v>0</v>
          </cell>
          <cell r="EA1282">
            <v>0</v>
          </cell>
          <cell r="EB1282">
            <v>0</v>
          </cell>
          <cell r="EC1282">
            <v>0</v>
          </cell>
          <cell r="ED1282">
            <v>0</v>
          </cell>
        </row>
        <row r="1283">
          <cell r="F1283">
            <v>129.59</v>
          </cell>
          <cell r="G1283">
            <v>162.13999999999999</v>
          </cell>
          <cell r="H1283">
            <v>301.7</v>
          </cell>
          <cell r="I1283">
            <v>114.88</v>
          </cell>
          <cell r="J1283">
            <v>67.650000000000006</v>
          </cell>
          <cell r="K1283">
            <v>216.95</v>
          </cell>
          <cell r="L1283">
            <v>76.099999999999994</v>
          </cell>
          <cell r="M1283">
            <v>96.66</v>
          </cell>
          <cell r="N1283">
            <v>117.2</v>
          </cell>
          <cell r="O1283">
            <v>50.25</v>
          </cell>
          <cell r="P1283">
            <v>56.16</v>
          </cell>
          <cell r="Q1283">
            <v>179.72</v>
          </cell>
          <cell r="R1283">
            <v>1329.37</v>
          </cell>
          <cell r="S1283">
            <v>63.38</v>
          </cell>
          <cell r="T1283">
            <v>168.06</v>
          </cell>
          <cell r="U1283">
            <v>227.22</v>
          </cell>
          <cell r="V1283">
            <v>146.55000000000001</v>
          </cell>
          <cell r="W1283">
            <v>51.67</v>
          </cell>
          <cell r="X1283">
            <v>101.52</v>
          </cell>
          <cell r="Y1283">
            <v>68.709999999999994</v>
          </cell>
          <cell r="Z1283">
            <v>116.65</v>
          </cell>
          <cell r="AA1283">
            <v>120.21</v>
          </cell>
          <cell r="AB1283">
            <v>49.1</v>
          </cell>
          <cell r="AC1283">
            <v>83.12</v>
          </cell>
          <cell r="AD1283">
            <v>133.18</v>
          </cell>
          <cell r="AE1283">
            <v>609.14</v>
          </cell>
          <cell r="AF1283">
            <v>11.21</v>
          </cell>
          <cell r="AG1283">
            <v>131.72</v>
          </cell>
          <cell r="AH1283">
            <v>-228.63</v>
          </cell>
          <cell r="AI1283">
            <v>126.43</v>
          </cell>
          <cell r="AJ1283">
            <v>23.53</v>
          </cell>
          <cell r="AK1283">
            <v>152.66999999999999</v>
          </cell>
          <cell r="AL1283">
            <v>95.07</v>
          </cell>
          <cell r="AM1283">
            <v>99.29</v>
          </cell>
          <cell r="AN1283">
            <v>84.25</v>
          </cell>
          <cell r="AO1283">
            <v>80.06</v>
          </cell>
          <cell r="AP1283">
            <v>25.09</v>
          </cell>
          <cell r="AQ1283">
            <v>8.4499999999999993</v>
          </cell>
          <cell r="AR1283">
            <v>1235.44</v>
          </cell>
          <cell r="AS1283">
            <v>109.97</v>
          </cell>
          <cell r="AT1283">
            <v>241.53</v>
          </cell>
          <cell r="AU1283">
            <v>197.24</v>
          </cell>
          <cell r="AV1283">
            <v>-38.020000000000003</v>
          </cell>
          <cell r="AW1283">
            <v>14.57</v>
          </cell>
          <cell r="AX1283">
            <v>134.88</v>
          </cell>
          <cell r="AY1283">
            <v>192.2</v>
          </cell>
          <cell r="AZ1283">
            <v>68.38</v>
          </cell>
          <cell r="BA1283">
            <v>27.68</v>
          </cell>
          <cell r="BB1283">
            <v>77.709999999999994</v>
          </cell>
          <cell r="BC1283">
            <v>92.43</v>
          </cell>
          <cell r="BD1283">
            <v>116.85</v>
          </cell>
          <cell r="BE1283">
            <v>1308.51</v>
          </cell>
          <cell r="BF1283">
            <v>160.15</v>
          </cell>
          <cell r="BG1283">
            <v>124.37</v>
          </cell>
          <cell r="BH1283">
            <v>207.72</v>
          </cell>
          <cell r="BI1283">
            <v>98.7</v>
          </cell>
          <cell r="BJ1283">
            <v>84.31</v>
          </cell>
          <cell r="BK1283">
            <v>154.66</v>
          </cell>
          <cell r="BL1283">
            <v>91.14</v>
          </cell>
          <cell r="BM1283">
            <v>57.29</v>
          </cell>
          <cell r="BN1283">
            <v>119.38</v>
          </cell>
          <cell r="BO1283">
            <v>96.75</v>
          </cell>
          <cell r="BP1283">
            <v>45.15</v>
          </cell>
          <cell r="BQ1283">
            <v>68.88</v>
          </cell>
          <cell r="BR1283">
            <v>1650.53</v>
          </cell>
          <cell r="BS1283">
            <v>190.29</v>
          </cell>
          <cell r="BT1283">
            <v>113.79</v>
          </cell>
          <cell r="BU1283">
            <v>210.09</v>
          </cell>
          <cell r="BV1283">
            <v>243.04</v>
          </cell>
          <cell r="BW1283">
            <v>82.41</v>
          </cell>
          <cell r="BX1283">
            <v>146.38999999999999</v>
          </cell>
          <cell r="BY1283">
            <v>96.66</v>
          </cell>
          <cell r="BZ1283">
            <v>89.62</v>
          </cell>
          <cell r="CA1283">
            <v>105.05</v>
          </cell>
          <cell r="CB1283">
            <v>110.44</v>
          </cell>
          <cell r="CC1283">
            <v>97.33</v>
          </cell>
          <cell r="CD1283">
            <v>165.41</v>
          </cell>
          <cell r="CE1283">
            <v>2137.08</v>
          </cell>
          <cell r="CF1283">
            <v>300.05</v>
          </cell>
          <cell r="CG1283">
            <v>312.62</v>
          </cell>
          <cell r="CH1283">
            <v>234.99</v>
          </cell>
          <cell r="CI1283">
            <v>137.84</v>
          </cell>
          <cell r="CJ1283">
            <v>110.83</v>
          </cell>
          <cell r="CK1283">
            <v>146.96</v>
          </cell>
          <cell r="CL1283">
            <v>122.73</v>
          </cell>
          <cell r="CM1283">
            <v>128.15</v>
          </cell>
          <cell r="CN1283">
            <v>165.62</v>
          </cell>
          <cell r="CO1283">
            <v>95.56</v>
          </cell>
          <cell r="CP1283">
            <v>123.2</v>
          </cell>
          <cell r="CQ1283">
            <v>258.52</v>
          </cell>
          <cell r="CR1283">
            <v>406.82</v>
          </cell>
          <cell r="CS1283">
            <v>83.05</v>
          </cell>
          <cell r="CT1283">
            <v>31.93</v>
          </cell>
          <cell r="CU1283">
            <v>59.41</v>
          </cell>
          <cell r="CV1283">
            <v>125.17</v>
          </cell>
          <cell r="CW1283">
            <v>74.25</v>
          </cell>
          <cell r="CX1283">
            <v>-233.92</v>
          </cell>
          <cell r="CY1283">
            <v>76.180000000000007</v>
          </cell>
          <cell r="CZ1283">
            <v>26.22</v>
          </cell>
          <cell r="DA1283">
            <v>73.58</v>
          </cell>
          <cell r="DB1283">
            <v>32.33</v>
          </cell>
          <cell r="DC1283">
            <v>1.76</v>
          </cell>
          <cell r="DD1283">
            <v>56.84</v>
          </cell>
          <cell r="DE1283">
            <v>178.57</v>
          </cell>
          <cell r="DF1283">
            <v>48.8</v>
          </cell>
          <cell r="DG1283">
            <v>28.37</v>
          </cell>
          <cell r="DH1283">
            <v>109.19</v>
          </cell>
          <cell r="DI1283">
            <v>32.43</v>
          </cell>
          <cell r="DJ1283">
            <v>25.8</v>
          </cell>
          <cell r="DK1283">
            <v>2.98</v>
          </cell>
          <cell r="DL1283">
            <v>-47.68</v>
          </cell>
          <cell r="DM1283">
            <v>-56.11</v>
          </cell>
          <cell r="DN1283">
            <v>-16.86</v>
          </cell>
          <cell r="DO1283">
            <v>44.3</v>
          </cell>
          <cell r="DP1283">
            <v>15.39</v>
          </cell>
          <cell r="DQ1283">
            <v>-8.0399999999999991</v>
          </cell>
          <cell r="DR1283">
            <v>0</v>
          </cell>
          <cell r="DS1283">
            <v>0</v>
          </cell>
          <cell r="DT1283">
            <v>0</v>
          </cell>
          <cell r="DU1283">
            <v>0</v>
          </cell>
          <cell r="DV1283">
            <v>0</v>
          </cell>
          <cell r="DW1283">
            <v>0</v>
          </cell>
          <cell r="DX1283">
            <v>0</v>
          </cell>
          <cell r="DY1283">
            <v>0</v>
          </cell>
          <cell r="DZ1283">
            <v>0</v>
          </cell>
          <cell r="EA1283">
            <v>0</v>
          </cell>
          <cell r="EB1283">
            <v>0</v>
          </cell>
          <cell r="EC1283">
            <v>0</v>
          </cell>
          <cell r="ED1283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1">
          <cell r="A1" t="str">
            <v>Facility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endix B.3"/>
      <sheetName val="Table 1"/>
      <sheetName val="Table 2"/>
      <sheetName val="Table 4"/>
      <sheetName val="Table 5"/>
      <sheetName val="Table3ACsummary"/>
      <sheetName val="Table 3 TransCost"/>
      <sheetName val="Table 3 UT CP Wind_2023"/>
      <sheetName val="Table 3 WYAE Wind_2024"/>
      <sheetName val="Table 3 PV wS UTS_2024"/>
      <sheetName val="Table 3 PV wS UTS_2030"/>
      <sheetName val="Table 3 PV wS UTN_2024"/>
      <sheetName val="Table 3 PV wS JB_2024"/>
      <sheetName val="Table 3 PV wS JB_2029"/>
      <sheetName val="Table 3 PV wS SO_2024"/>
      <sheetName val="Table 3 PV wS YK_2024"/>
      <sheetName val="Table 3 185 MW (NTN) 2026)"/>
      <sheetName val="Table 3 YK Wind wS_2029"/>
      <sheetName val="Table 3 ID Wind_2030"/>
      <sheetName val="Table 3 ID Wind wS_2032"/>
    </sheetNames>
    <sheetDataSet>
      <sheetData sheetId="0" refreshError="1"/>
      <sheetData sheetId="1">
        <row r="39">
          <cell r="I39">
            <v>6.9199999999999998E-2</v>
          </cell>
        </row>
      </sheetData>
      <sheetData sheetId="2" refreshError="1"/>
      <sheetData sheetId="3">
        <row r="5">
          <cell r="H5">
            <v>43738</v>
          </cell>
        </row>
      </sheetData>
      <sheetData sheetId="4">
        <row r="6">
          <cell r="M6">
            <v>69.2</v>
          </cell>
        </row>
      </sheetData>
      <sheetData sheetId="5" refreshError="1"/>
      <sheetData sheetId="6">
        <row r="4">
          <cell r="B4" t="str">
            <v>Aeolus_Wyoming - to - Utah S, Expansion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DOC"/>
      <sheetName val="Appendix B"/>
      <sheetName val="Table 1"/>
      <sheetName val="Table 2"/>
      <sheetName val="Table 3 635 (Wyo)"/>
      <sheetName val="Table 3 477 (WM)"/>
      <sheetName val="Table 3 635 (Ut S)"/>
      <sheetName val="Table 4"/>
      <sheetName val="Table 5"/>
      <sheetName val="45 - UT 2016"/>
    </sheetNames>
    <sheetDataSet>
      <sheetData sheetId="0" refreshError="1"/>
      <sheetData sheetId="1" refreshError="1"/>
      <sheetData sheetId="2">
        <row r="8">
          <cell r="I8">
            <v>1</v>
          </cell>
        </row>
        <row r="17">
          <cell r="I17">
            <v>0</v>
          </cell>
        </row>
        <row r="18">
          <cell r="I18">
            <v>0</v>
          </cell>
        </row>
        <row r="19">
          <cell r="I19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">
          <cell r="M4" t="str">
            <v>Utah 2016.Q4</v>
          </cell>
        </row>
      </sheetData>
      <sheetData sheetId="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"/>
      <sheetName val="Table 4"/>
      <sheetName val="Table 5"/>
      <sheetName val="Table 3 WY Wind 2021"/>
      <sheetName val="Table 3 DJ Wind 2031"/>
      <sheetName val="Table 3 UT Solar 2031"/>
      <sheetName val="Table 3 Yakima Solar 2028"/>
      <sheetName val="Table 3 30 MW Geoth 2029"/>
      <sheetName val="Table 3 200 MW (UT N) 2029)"/>
      <sheetName val="Table 3 436MW (West M) 2030"/>
      <sheetName val="Table 3 477 MW (Wyo) 2033"/>
      <sheetName val="Table 3 200 MW (Wyo) 2033"/>
      <sheetName val="Table 3 ID Wind 2036"/>
    </sheetNames>
    <sheetDataSet>
      <sheetData sheetId="0">
        <row r="17">
          <cell r="I17">
            <v>0</v>
          </cell>
        </row>
      </sheetData>
      <sheetData sheetId="1"/>
      <sheetData sheetId="2" refreshError="1"/>
      <sheetData sheetId="3">
        <row r="6">
          <cell r="M6">
            <v>10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Data"/>
      <sheetName val="NPC Version Log"/>
      <sheetName val="Summary"/>
      <sheetName val="Profile"/>
      <sheetName val="Delta"/>
      <sheetName val="L&amp;R"/>
      <sheetName val="Base"/>
      <sheetName val="Check LTC"/>
      <sheetName val="Thermal Derates"/>
      <sheetName val="GRID Hydro Gen Peak"/>
      <sheetName val="GRID Load Peak"/>
      <sheetName val="GRID LTC Availability Min"/>
      <sheetName val="GRID LTC Availability Peak"/>
      <sheetName val="GRID LTC Dispatch Peak"/>
      <sheetName val="GRID Nameplate"/>
      <sheetName val="GRID Plant Outage Peak"/>
      <sheetName val="GRID ResReq Margin Peak"/>
      <sheetName val="GRID ResReq NoSpin Peak"/>
      <sheetName val="GRID ResReq Spin Peak"/>
      <sheetName val="GRID STF Purchases Peak"/>
      <sheetName val="GRID STF Sales Peak"/>
      <sheetName val="GRID Thermal Avail Peak"/>
      <sheetName val="GRID Hydro Generation (MWH)"/>
      <sheetName val="GRID Load (MWH)"/>
      <sheetName val="GRID LTC Availability (MWH)"/>
      <sheetName val="GRID LTC Dispatch (MWH)"/>
      <sheetName val="GRID Plant Outage (MWH)"/>
      <sheetName val="GRID Ready Res (MWH)"/>
      <sheetName val="GRID ResReq Margin (MWH)"/>
      <sheetName val="GRID Spinning Res (MWH)"/>
      <sheetName val="GRID STF Purchases (MWH)"/>
      <sheetName val="GRID STF Sales (MWH)"/>
      <sheetName val="GRID Thermal Availability (MWH)"/>
      <sheetName val="MacroBuilder"/>
      <sheetName val="on off peak hours"/>
    </sheetNames>
    <sheetDataSet>
      <sheetData sheetId="0">
        <row r="7">
          <cell r="D7" t="str">
            <v>Ut Sch 37 - 05a - Base Case _2013 05 10 (Plants) (L&amp;R)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>
        <row r="15">
          <cell r="C15">
            <v>40909</v>
          </cell>
          <cell r="D15">
            <v>40940</v>
          </cell>
          <cell r="E15">
            <v>40969</v>
          </cell>
          <cell r="F15">
            <v>41000</v>
          </cell>
          <cell r="G15">
            <v>41030</v>
          </cell>
          <cell r="H15">
            <v>41061</v>
          </cell>
          <cell r="I15">
            <v>41091</v>
          </cell>
          <cell r="J15">
            <v>41122</v>
          </cell>
          <cell r="K15">
            <v>41153</v>
          </cell>
          <cell r="L15">
            <v>41183</v>
          </cell>
          <cell r="M15">
            <v>41214</v>
          </cell>
          <cell r="N15">
            <v>41244</v>
          </cell>
          <cell r="O15">
            <v>41275</v>
          </cell>
          <cell r="P15">
            <v>41306</v>
          </cell>
          <cell r="Q15">
            <v>41334</v>
          </cell>
          <cell r="R15">
            <v>41365</v>
          </cell>
          <cell r="S15">
            <v>41395</v>
          </cell>
          <cell r="T15">
            <v>41426</v>
          </cell>
          <cell r="U15">
            <v>41456</v>
          </cell>
          <cell r="V15">
            <v>41487</v>
          </cell>
          <cell r="W15">
            <v>41518</v>
          </cell>
          <cell r="X15">
            <v>41548</v>
          </cell>
          <cell r="Y15">
            <v>41579</v>
          </cell>
          <cell r="Z15">
            <v>41609</v>
          </cell>
          <cell r="AA15">
            <v>41640</v>
          </cell>
          <cell r="AB15">
            <v>41671</v>
          </cell>
          <cell r="AC15">
            <v>41699</v>
          </cell>
          <cell r="AD15">
            <v>41730</v>
          </cell>
          <cell r="AE15">
            <v>41760</v>
          </cell>
          <cell r="AF15">
            <v>41791</v>
          </cell>
          <cell r="AG15">
            <v>41821</v>
          </cell>
          <cell r="AH15">
            <v>41852</v>
          </cell>
          <cell r="AI15">
            <v>41883</v>
          </cell>
          <cell r="AJ15">
            <v>41913</v>
          </cell>
          <cell r="AK15">
            <v>41944</v>
          </cell>
          <cell r="AL15">
            <v>41974</v>
          </cell>
          <cell r="AM15">
            <v>42005</v>
          </cell>
          <cell r="AN15">
            <v>42036</v>
          </cell>
          <cell r="AO15">
            <v>42064</v>
          </cell>
          <cell r="AP15">
            <v>42095</v>
          </cell>
          <cell r="AQ15">
            <v>42125</v>
          </cell>
          <cell r="AR15">
            <v>42156</v>
          </cell>
          <cell r="AS15">
            <v>42186</v>
          </cell>
          <cell r="AT15">
            <v>42217</v>
          </cell>
          <cell r="AU15">
            <v>42248</v>
          </cell>
          <cell r="AV15">
            <v>42278</v>
          </cell>
          <cell r="AW15">
            <v>42309</v>
          </cell>
          <cell r="AX15">
            <v>42339</v>
          </cell>
          <cell r="AY15">
            <v>42370</v>
          </cell>
          <cell r="AZ15">
            <v>42401</v>
          </cell>
          <cell r="BA15">
            <v>42430</v>
          </cell>
          <cell r="BB15">
            <v>42461</v>
          </cell>
          <cell r="BC15">
            <v>42491</v>
          </cell>
          <cell r="BD15">
            <v>42522</v>
          </cell>
          <cell r="BE15">
            <v>42552</v>
          </cell>
          <cell r="BF15">
            <v>42583</v>
          </cell>
          <cell r="BG15">
            <v>42614</v>
          </cell>
          <cell r="BH15">
            <v>42644</v>
          </cell>
          <cell r="BI15">
            <v>42675</v>
          </cell>
          <cell r="BJ15">
            <v>42705</v>
          </cell>
          <cell r="BK15">
            <v>42736</v>
          </cell>
          <cell r="BL15">
            <v>42767</v>
          </cell>
          <cell r="BM15">
            <v>42795</v>
          </cell>
          <cell r="BN15">
            <v>42826</v>
          </cell>
          <cell r="BO15">
            <v>42856</v>
          </cell>
          <cell r="BP15">
            <v>42887</v>
          </cell>
          <cell r="BQ15">
            <v>42917</v>
          </cell>
          <cell r="BR15">
            <v>42948</v>
          </cell>
          <cell r="BS15">
            <v>42979</v>
          </cell>
          <cell r="BT15">
            <v>43009</v>
          </cell>
          <cell r="BU15">
            <v>43040</v>
          </cell>
          <cell r="BV15">
            <v>43070</v>
          </cell>
          <cell r="BW15">
            <v>43101</v>
          </cell>
          <cell r="BX15">
            <v>43132</v>
          </cell>
          <cell r="BY15">
            <v>43160</v>
          </cell>
          <cell r="BZ15">
            <v>43191</v>
          </cell>
          <cell r="CA15">
            <v>43221</v>
          </cell>
          <cell r="CB15">
            <v>43252</v>
          </cell>
          <cell r="CC15">
            <v>43282</v>
          </cell>
          <cell r="CD15">
            <v>43313</v>
          </cell>
          <cell r="CE15">
            <v>43344</v>
          </cell>
          <cell r="CF15">
            <v>43374</v>
          </cell>
          <cell r="CG15">
            <v>43405</v>
          </cell>
          <cell r="CH15">
            <v>43435</v>
          </cell>
          <cell r="CI15">
            <v>43466</v>
          </cell>
          <cell r="CJ15">
            <v>43497</v>
          </cell>
          <cell r="CK15">
            <v>43525</v>
          </cell>
          <cell r="CL15">
            <v>43556</v>
          </cell>
          <cell r="CM15">
            <v>43586</v>
          </cell>
          <cell r="CN15">
            <v>43617</v>
          </cell>
          <cell r="CO15">
            <v>43647</v>
          </cell>
          <cell r="CP15">
            <v>43678</v>
          </cell>
          <cell r="CQ15">
            <v>43709</v>
          </cell>
          <cell r="CR15">
            <v>43739</v>
          </cell>
          <cell r="CS15">
            <v>43770</v>
          </cell>
          <cell r="CT15">
            <v>43800</v>
          </cell>
          <cell r="CU15">
            <v>43831</v>
          </cell>
          <cell r="CV15">
            <v>43862</v>
          </cell>
          <cell r="CW15">
            <v>43891</v>
          </cell>
          <cell r="CX15">
            <v>43922</v>
          </cell>
          <cell r="CY15">
            <v>43952</v>
          </cell>
          <cell r="CZ15">
            <v>43983</v>
          </cell>
          <cell r="DA15">
            <v>44013</v>
          </cell>
          <cell r="DB15">
            <v>44044</v>
          </cell>
          <cell r="DC15">
            <v>44075</v>
          </cell>
          <cell r="DD15">
            <v>44105</v>
          </cell>
          <cell r="DE15">
            <v>44136</v>
          </cell>
          <cell r="DF15">
            <v>44166</v>
          </cell>
          <cell r="DG15">
            <v>44197</v>
          </cell>
          <cell r="DH15">
            <v>44228</v>
          </cell>
          <cell r="DI15">
            <v>44256</v>
          </cell>
          <cell r="DJ15">
            <v>44287</v>
          </cell>
          <cell r="DK15">
            <v>44317</v>
          </cell>
          <cell r="DL15">
            <v>44348</v>
          </cell>
          <cell r="DM15">
            <v>44378</v>
          </cell>
          <cell r="DN15">
            <v>44409</v>
          </cell>
          <cell r="DO15">
            <v>44440</v>
          </cell>
          <cell r="DP15">
            <v>44470</v>
          </cell>
          <cell r="DQ15">
            <v>44501</v>
          </cell>
          <cell r="DR15">
            <v>44531</v>
          </cell>
          <cell r="DS15">
            <v>44562</v>
          </cell>
          <cell r="DT15">
            <v>44593</v>
          </cell>
          <cell r="DU15">
            <v>44621</v>
          </cell>
          <cell r="DV15">
            <v>44652</v>
          </cell>
          <cell r="DW15">
            <v>44682</v>
          </cell>
          <cell r="DX15">
            <v>44713</v>
          </cell>
          <cell r="DY15">
            <v>44743</v>
          </cell>
          <cell r="DZ15">
            <v>44774</v>
          </cell>
          <cell r="EA15">
            <v>44805</v>
          </cell>
          <cell r="EB15">
            <v>44835</v>
          </cell>
          <cell r="EC15">
            <v>44866</v>
          </cell>
          <cell r="ED15">
            <v>44896</v>
          </cell>
        </row>
        <row r="16">
          <cell r="C16">
            <v>400</v>
          </cell>
          <cell r="D16">
            <v>400</v>
          </cell>
          <cell r="E16">
            <v>432</v>
          </cell>
          <cell r="F16">
            <v>400</v>
          </cell>
          <cell r="G16">
            <v>416</v>
          </cell>
          <cell r="H16">
            <v>416</v>
          </cell>
          <cell r="I16">
            <v>400</v>
          </cell>
          <cell r="J16">
            <v>432</v>
          </cell>
          <cell r="K16">
            <v>384</v>
          </cell>
          <cell r="L16">
            <v>432</v>
          </cell>
          <cell r="M16">
            <v>400</v>
          </cell>
          <cell r="N16">
            <v>400</v>
          </cell>
          <cell r="O16">
            <v>416</v>
          </cell>
          <cell r="P16">
            <v>384</v>
          </cell>
          <cell r="Q16">
            <v>416</v>
          </cell>
          <cell r="R16">
            <v>416</v>
          </cell>
          <cell r="S16">
            <v>416</v>
          </cell>
          <cell r="T16">
            <v>400</v>
          </cell>
          <cell r="U16">
            <v>416</v>
          </cell>
          <cell r="V16">
            <v>432</v>
          </cell>
          <cell r="W16">
            <v>384</v>
          </cell>
          <cell r="X16">
            <v>432</v>
          </cell>
          <cell r="Y16">
            <v>400</v>
          </cell>
          <cell r="Z16">
            <v>400</v>
          </cell>
          <cell r="AA16">
            <v>416</v>
          </cell>
          <cell r="AB16">
            <v>384</v>
          </cell>
          <cell r="AC16">
            <v>416</v>
          </cell>
          <cell r="AD16">
            <v>416</v>
          </cell>
          <cell r="AE16">
            <v>416</v>
          </cell>
          <cell r="AF16">
            <v>400</v>
          </cell>
          <cell r="AG16">
            <v>416</v>
          </cell>
          <cell r="AH16">
            <v>416</v>
          </cell>
          <cell r="AI16">
            <v>400</v>
          </cell>
          <cell r="AJ16">
            <v>432</v>
          </cell>
          <cell r="AK16">
            <v>384</v>
          </cell>
          <cell r="AL16">
            <v>416</v>
          </cell>
          <cell r="AM16">
            <v>416</v>
          </cell>
          <cell r="AN16">
            <v>384</v>
          </cell>
          <cell r="AO16">
            <v>416</v>
          </cell>
          <cell r="AP16">
            <v>416</v>
          </cell>
          <cell r="AQ16">
            <v>400</v>
          </cell>
          <cell r="AR16">
            <v>416</v>
          </cell>
          <cell r="AS16">
            <v>416</v>
          </cell>
          <cell r="AT16">
            <v>416</v>
          </cell>
          <cell r="AU16">
            <v>400</v>
          </cell>
          <cell r="AV16">
            <v>432</v>
          </cell>
          <cell r="AW16">
            <v>384</v>
          </cell>
          <cell r="AX16">
            <v>416</v>
          </cell>
          <cell r="AY16">
            <v>400</v>
          </cell>
          <cell r="AZ16">
            <v>400</v>
          </cell>
          <cell r="BA16">
            <v>432</v>
          </cell>
          <cell r="BB16">
            <v>416</v>
          </cell>
          <cell r="BC16">
            <v>400</v>
          </cell>
          <cell r="BD16">
            <v>416</v>
          </cell>
          <cell r="BE16">
            <v>400</v>
          </cell>
          <cell r="BF16">
            <v>432</v>
          </cell>
          <cell r="BG16">
            <v>400</v>
          </cell>
          <cell r="BH16">
            <v>416</v>
          </cell>
          <cell r="BI16">
            <v>400</v>
          </cell>
          <cell r="BJ16">
            <v>416</v>
          </cell>
          <cell r="BK16">
            <v>400</v>
          </cell>
          <cell r="BL16">
            <v>384</v>
          </cell>
          <cell r="BM16">
            <v>432</v>
          </cell>
          <cell r="BN16">
            <v>400</v>
          </cell>
          <cell r="BO16">
            <v>416</v>
          </cell>
          <cell r="BP16">
            <v>416</v>
          </cell>
          <cell r="BQ16">
            <v>400</v>
          </cell>
          <cell r="BR16">
            <v>432</v>
          </cell>
          <cell r="BS16">
            <v>400</v>
          </cell>
          <cell r="BT16">
            <v>416</v>
          </cell>
          <cell r="BU16">
            <v>400</v>
          </cell>
          <cell r="BV16">
            <v>400</v>
          </cell>
          <cell r="BW16">
            <v>416</v>
          </cell>
          <cell r="BX16">
            <v>384</v>
          </cell>
          <cell r="BY16">
            <v>432</v>
          </cell>
          <cell r="BZ16">
            <v>400</v>
          </cell>
          <cell r="CA16">
            <v>416</v>
          </cell>
          <cell r="CB16">
            <v>416</v>
          </cell>
          <cell r="CC16">
            <v>400</v>
          </cell>
          <cell r="CD16">
            <v>432</v>
          </cell>
          <cell r="CE16">
            <v>384</v>
          </cell>
          <cell r="CF16">
            <v>432</v>
          </cell>
          <cell r="CG16">
            <v>400</v>
          </cell>
          <cell r="CH16">
            <v>400</v>
          </cell>
          <cell r="CI16">
            <v>416</v>
          </cell>
          <cell r="CJ16">
            <v>384</v>
          </cell>
          <cell r="CK16">
            <v>416</v>
          </cell>
          <cell r="CL16">
            <v>416</v>
          </cell>
          <cell r="CM16">
            <v>416</v>
          </cell>
          <cell r="CN16">
            <v>400</v>
          </cell>
          <cell r="CO16">
            <v>416</v>
          </cell>
          <cell r="CP16">
            <v>432</v>
          </cell>
          <cell r="CQ16">
            <v>384</v>
          </cell>
          <cell r="CR16">
            <v>432</v>
          </cell>
          <cell r="CS16">
            <v>400</v>
          </cell>
          <cell r="CT16">
            <v>400</v>
          </cell>
          <cell r="CU16">
            <v>416</v>
          </cell>
          <cell r="CV16">
            <v>400</v>
          </cell>
          <cell r="CW16">
            <v>416</v>
          </cell>
          <cell r="CX16">
            <v>416</v>
          </cell>
          <cell r="CY16">
            <v>400</v>
          </cell>
          <cell r="CZ16">
            <v>416</v>
          </cell>
          <cell r="DA16">
            <v>416</v>
          </cell>
          <cell r="DB16">
            <v>416</v>
          </cell>
          <cell r="DC16">
            <v>400</v>
          </cell>
          <cell r="DD16">
            <v>432</v>
          </cell>
          <cell r="DE16">
            <v>384</v>
          </cell>
          <cell r="DF16">
            <v>416</v>
          </cell>
          <cell r="DG16">
            <v>400</v>
          </cell>
          <cell r="DH16">
            <v>384</v>
          </cell>
          <cell r="DI16">
            <v>432</v>
          </cell>
          <cell r="DJ16">
            <v>416</v>
          </cell>
          <cell r="DK16">
            <v>400</v>
          </cell>
          <cell r="DL16">
            <v>416</v>
          </cell>
          <cell r="DM16">
            <v>416</v>
          </cell>
          <cell r="DN16">
            <v>416</v>
          </cell>
          <cell r="DO16">
            <v>400</v>
          </cell>
          <cell r="DP16">
            <v>416</v>
          </cell>
          <cell r="DQ16">
            <v>400</v>
          </cell>
          <cell r="DR16">
            <v>416</v>
          </cell>
          <cell r="DS16">
            <v>400</v>
          </cell>
          <cell r="DT16">
            <v>384</v>
          </cell>
          <cell r="DU16">
            <v>432</v>
          </cell>
          <cell r="DV16">
            <v>416</v>
          </cell>
          <cell r="DW16">
            <v>400</v>
          </cell>
          <cell r="DX16">
            <v>416</v>
          </cell>
          <cell r="DY16">
            <v>400</v>
          </cell>
          <cell r="DZ16">
            <v>432</v>
          </cell>
          <cell r="EA16">
            <v>400</v>
          </cell>
          <cell r="EB16">
            <v>416</v>
          </cell>
          <cell r="EC16">
            <v>400</v>
          </cell>
          <cell r="ED16">
            <v>416</v>
          </cell>
        </row>
        <row r="17">
          <cell r="C17">
            <v>344</v>
          </cell>
          <cell r="D17">
            <v>296</v>
          </cell>
          <cell r="E17">
            <v>312</v>
          </cell>
          <cell r="F17">
            <v>320</v>
          </cell>
          <cell r="G17">
            <v>328</v>
          </cell>
          <cell r="H17">
            <v>304</v>
          </cell>
          <cell r="I17">
            <v>344</v>
          </cell>
          <cell r="J17">
            <v>312</v>
          </cell>
          <cell r="K17">
            <v>336</v>
          </cell>
          <cell r="L17">
            <v>312</v>
          </cell>
          <cell r="M17">
            <v>320</v>
          </cell>
          <cell r="N17">
            <v>344</v>
          </cell>
          <cell r="O17">
            <v>328</v>
          </cell>
          <cell r="P17">
            <v>288</v>
          </cell>
          <cell r="Q17">
            <v>328</v>
          </cell>
          <cell r="R17">
            <v>304</v>
          </cell>
          <cell r="S17">
            <v>328</v>
          </cell>
          <cell r="T17">
            <v>320</v>
          </cell>
          <cell r="U17">
            <v>328</v>
          </cell>
          <cell r="V17">
            <v>312</v>
          </cell>
          <cell r="W17">
            <v>336</v>
          </cell>
          <cell r="X17">
            <v>312</v>
          </cell>
          <cell r="Y17">
            <v>320</v>
          </cell>
          <cell r="Z17">
            <v>344</v>
          </cell>
          <cell r="AA17">
            <v>328</v>
          </cell>
          <cell r="AB17">
            <v>288</v>
          </cell>
          <cell r="AC17">
            <v>328</v>
          </cell>
          <cell r="AD17">
            <v>304</v>
          </cell>
          <cell r="AE17">
            <v>328</v>
          </cell>
          <cell r="AF17">
            <v>320</v>
          </cell>
          <cell r="AG17">
            <v>328</v>
          </cell>
          <cell r="AH17">
            <v>328</v>
          </cell>
          <cell r="AI17">
            <v>320</v>
          </cell>
          <cell r="AJ17">
            <v>312</v>
          </cell>
          <cell r="AK17">
            <v>336</v>
          </cell>
          <cell r="AL17">
            <v>328</v>
          </cell>
          <cell r="AM17">
            <v>328</v>
          </cell>
          <cell r="AN17">
            <v>288</v>
          </cell>
          <cell r="AO17">
            <v>328</v>
          </cell>
          <cell r="AP17">
            <v>304</v>
          </cell>
          <cell r="AQ17">
            <v>344</v>
          </cell>
          <cell r="AR17">
            <v>304</v>
          </cell>
          <cell r="AS17">
            <v>328</v>
          </cell>
          <cell r="AT17">
            <v>328</v>
          </cell>
          <cell r="AU17">
            <v>320</v>
          </cell>
          <cell r="AV17">
            <v>312</v>
          </cell>
          <cell r="AW17">
            <v>336</v>
          </cell>
          <cell r="AX17">
            <v>328</v>
          </cell>
          <cell r="AY17">
            <v>344</v>
          </cell>
          <cell r="AZ17">
            <v>296</v>
          </cell>
          <cell r="BA17">
            <v>312</v>
          </cell>
          <cell r="BB17">
            <v>304</v>
          </cell>
          <cell r="BC17">
            <v>344</v>
          </cell>
          <cell r="BD17">
            <v>304</v>
          </cell>
          <cell r="BE17">
            <v>344</v>
          </cell>
          <cell r="BF17">
            <v>312</v>
          </cell>
          <cell r="BG17">
            <v>320</v>
          </cell>
          <cell r="BH17">
            <v>328</v>
          </cell>
          <cell r="BI17">
            <v>320</v>
          </cell>
          <cell r="BJ17">
            <v>328</v>
          </cell>
          <cell r="BK17">
            <v>344</v>
          </cell>
          <cell r="BL17">
            <v>288</v>
          </cell>
          <cell r="BM17">
            <v>312</v>
          </cell>
          <cell r="BN17">
            <v>320</v>
          </cell>
          <cell r="BO17">
            <v>328</v>
          </cell>
          <cell r="BP17">
            <v>304</v>
          </cell>
          <cell r="BQ17">
            <v>344</v>
          </cell>
          <cell r="BR17">
            <v>312</v>
          </cell>
          <cell r="BS17">
            <v>320</v>
          </cell>
          <cell r="BT17">
            <v>328</v>
          </cell>
          <cell r="BU17">
            <v>320</v>
          </cell>
          <cell r="BV17">
            <v>344</v>
          </cell>
          <cell r="BW17">
            <v>328</v>
          </cell>
          <cell r="BX17">
            <v>288</v>
          </cell>
          <cell r="BY17">
            <v>312</v>
          </cell>
          <cell r="BZ17">
            <v>320</v>
          </cell>
          <cell r="CA17">
            <v>328</v>
          </cell>
          <cell r="CB17">
            <v>304</v>
          </cell>
          <cell r="CC17">
            <v>344</v>
          </cell>
          <cell r="CD17">
            <v>312</v>
          </cell>
          <cell r="CE17">
            <v>336</v>
          </cell>
          <cell r="CF17">
            <v>312</v>
          </cell>
          <cell r="CG17">
            <v>320</v>
          </cell>
          <cell r="CH17">
            <v>344</v>
          </cell>
          <cell r="CI17">
            <v>328</v>
          </cell>
          <cell r="CJ17">
            <v>288</v>
          </cell>
          <cell r="CK17">
            <v>328</v>
          </cell>
          <cell r="CL17">
            <v>304</v>
          </cell>
          <cell r="CM17">
            <v>328</v>
          </cell>
          <cell r="CN17">
            <v>320</v>
          </cell>
          <cell r="CO17">
            <v>328</v>
          </cell>
          <cell r="CP17">
            <v>312</v>
          </cell>
          <cell r="CQ17">
            <v>336</v>
          </cell>
          <cell r="CR17">
            <v>312</v>
          </cell>
          <cell r="CS17">
            <v>320</v>
          </cell>
          <cell r="CT17">
            <v>344</v>
          </cell>
          <cell r="CU17">
            <v>328</v>
          </cell>
          <cell r="CV17">
            <v>296</v>
          </cell>
          <cell r="CW17">
            <v>328</v>
          </cell>
          <cell r="CX17">
            <v>304</v>
          </cell>
          <cell r="CY17">
            <v>344</v>
          </cell>
          <cell r="CZ17">
            <v>304</v>
          </cell>
          <cell r="DA17">
            <v>328</v>
          </cell>
          <cell r="DB17">
            <v>328</v>
          </cell>
          <cell r="DC17">
            <v>320</v>
          </cell>
          <cell r="DD17">
            <v>312</v>
          </cell>
          <cell r="DE17">
            <v>336</v>
          </cell>
          <cell r="DF17">
            <v>328</v>
          </cell>
          <cell r="DG17">
            <v>344</v>
          </cell>
          <cell r="DH17">
            <v>288</v>
          </cell>
          <cell r="DI17">
            <v>312</v>
          </cell>
          <cell r="DJ17">
            <v>304</v>
          </cell>
          <cell r="DK17">
            <v>344</v>
          </cell>
          <cell r="DL17">
            <v>304</v>
          </cell>
          <cell r="DM17">
            <v>328</v>
          </cell>
          <cell r="DN17">
            <v>328</v>
          </cell>
          <cell r="DO17">
            <v>320</v>
          </cell>
          <cell r="DP17">
            <v>328</v>
          </cell>
          <cell r="DQ17">
            <v>320</v>
          </cell>
          <cell r="DR17">
            <v>328</v>
          </cell>
          <cell r="DS17">
            <v>344</v>
          </cell>
          <cell r="DT17">
            <v>288</v>
          </cell>
          <cell r="DU17">
            <v>312</v>
          </cell>
          <cell r="DV17">
            <v>304</v>
          </cell>
          <cell r="DW17">
            <v>344</v>
          </cell>
          <cell r="DX17">
            <v>304</v>
          </cell>
          <cell r="DY17">
            <v>344</v>
          </cell>
          <cell r="DZ17">
            <v>312</v>
          </cell>
          <cell r="EA17">
            <v>320</v>
          </cell>
          <cell r="EB17">
            <v>328</v>
          </cell>
          <cell r="EC17">
            <v>320</v>
          </cell>
          <cell r="ED17">
            <v>328</v>
          </cell>
        </row>
        <row r="18">
          <cell r="C18">
            <v>744</v>
          </cell>
          <cell r="D18">
            <v>696</v>
          </cell>
          <cell r="E18">
            <v>744</v>
          </cell>
          <cell r="F18">
            <v>720</v>
          </cell>
          <cell r="G18">
            <v>744</v>
          </cell>
          <cell r="H18">
            <v>720</v>
          </cell>
          <cell r="I18">
            <v>744</v>
          </cell>
          <cell r="J18">
            <v>744</v>
          </cell>
          <cell r="K18">
            <v>720</v>
          </cell>
          <cell r="L18">
            <v>744</v>
          </cell>
          <cell r="M18">
            <v>720</v>
          </cell>
          <cell r="N18">
            <v>744</v>
          </cell>
          <cell r="O18">
            <v>744</v>
          </cell>
          <cell r="P18">
            <v>672</v>
          </cell>
          <cell r="Q18">
            <v>744</v>
          </cell>
          <cell r="R18">
            <v>720</v>
          </cell>
          <cell r="S18">
            <v>744</v>
          </cell>
          <cell r="T18">
            <v>720</v>
          </cell>
          <cell r="U18">
            <v>744</v>
          </cell>
          <cell r="V18">
            <v>744</v>
          </cell>
          <cell r="W18">
            <v>720</v>
          </cell>
          <cell r="X18">
            <v>744</v>
          </cell>
          <cell r="Y18">
            <v>720</v>
          </cell>
          <cell r="Z18">
            <v>744</v>
          </cell>
          <cell r="AA18">
            <v>744</v>
          </cell>
          <cell r="AB18">
            <v>672</v>
          </cell>
          <cell r="AC18">
            <v>744</v>
          </cell>
          <cell r="AD18">
            <v>720</v>
          </cell>
          <cell r="AE18">
            <v>744</v>
          </cell>
          <cell r="AF18">
            <v>720</v>
          </cell>
          <cell r="AG18">
            <v>744</v>
          </cell>
          <cell r="AH18">
            <v>744</v>
          </cell>
          <cell r="AI18">
            <v>720</v>
          </cell>
          <cell r="AJ18">
            <v>744</v>
          </cell>
          <cell r="AK18">
            <v>720</v>
          </cell>
          <cell r="AL18">
            <v>744</v>
          </cell>
          <cell r="AM18">
            <v>744</v>
          </cell>
          <cell r="AN18">
            <v>672</v>
          </cell>
          <cell r="AO18">
            <v>744</v>
          </cell>
          <cell r="AP18">
            <v>720</v>
          </cell>
          <cell r="AQ18">
            <v>744</v>
          </cell>
          <cell r="AR18">
            <v>720</v>
          </cell>
          <cell r="AS18">
            <v>744</v>
          </cell>
          <cell r="AT18">
            <v>744</v>
          </cell>
          <cell r="AU18">
            <v>720</v>
          </cell>
          <cell r="AV18">
            <v>744</v>
          </cell>
          <cell r="AW18">
            <v>720</v>
          </cell>
          <cell r="AX18">
            <v>744</v>
          </cell>
          <cell r="AY18">
            <v>744</v>
          </cell>
          <cell r="AZ18">
            <v>696</v>
          </cell>
          <cell r="BA18">
            <v>744</v>
          </cell>
          <cell r="BB18">
            <v>720</v>
          </cell>
          <cell r="BC18">
            <v>744</v>
          </cell>
          <cell r="BD18">
            <v>720</v>
          </cell>
          <cell r="BE18">
            <v>744</v>
          </cell>
          <cell r="BF18">
            <v>744</v>
          </cell>
          <cell r="BG18">
            <v>720</v>
          </cell>
          <cell r="BH18">
            <v>744</v>
          </cell>
          <cell r="BI18">
            <v>720</v>
          </cell>
          <cell r="BJ18">
            <v>744</v>
          </cell>
          <cell r="BK18">
            <v>744</v>
          </cell>
          <cell r="BL18">
            <v>672</v>
          </cell>
          <cell r="BM18">
            <v>744</v>
          </cell>
          <cell r="BN18">
            <v>720</v>
          </cell>
          <cell r="BO18">
            <v>744</v>
          </cell>
          <cell r="BP18">
            <v>720</v>
          </cell>
          <cell r="BQ18">
            <v>744</v>
          </cell>
          <cell r="BR18">
            <v>744</v>
          </cell>
          <cell r="BS18">
            <v>720</v>
          </cell>
          <cell r="BT18">
            <v>744</v>
          </cell>
          <cell r="BU18">
            <v>720</v>
          </cell>
          <cell r="BV18">
            <v>744</v>
          </cell>
          <cell r="BW18">
            <v>744</v>
          </cell>
          <cell r="BX18">
            <v>672</v>
          </cell>
          <cell r="BY18">
            <v>744</v>
          </cell>
          <cell r="BZ18">
            <v>720</v>
          </cell>
          <cell r="CA18">
            <v>744</v>
          </cell>
          <cell r="CB18">
            <v>720</v>
          </cell>
          <cell r="CC18">
            <v>744</v>
          </cell>
          <cell r="CD18">
            <v>744</v>
          </cell>
          <cell r="CE18">
            <v>720</v>
          </cell>
          <cell r="CF18">
            <v>744</v>
          </cell>
          <cell r="CG18">
            <v>720</v>
          </cell>
          <cell r="CH18">
            <v>744</v>
          </cell>
          <cell r="CI18">
            <v>744</v>
          </cell>
          <cell r="CJ18">
            <v>672</v>
          </cell>
          <cell r="CK18">
            <v>744</v>
          </cell>
          <cell r="CL18">
            <v>720</v>
          </cell>
          <cell r="CM18">
            <v>744</v>
          </cell>
          <cell r="CN18">
            <v>720</v>
          </cell>
          <cell r="CO18">
            <v>744</v>
          </cell>
          <cell r="CP18">
            <v>744</v>
          </cell>
          <cell r="CQ18">
            <v>720</v>
          </cell>
          <cell r="CR18">
            <v>744</v>
          </cell>
          <cell r="CS18">
            <v>720</v>
          </cell>
          <cell r="CT18">
            <v>744</v>
          </cell>
          <cell r="CU18">
            <v>744</v>
          </cell>
          <cell r="CV18">
            <v>696</v>
          </cell>
          <cell r="CW18">
            <v>744</v>
          </cell>
          <cell r="CX18">
            <v>720</v>
          </cell>
          <cell r="CY18">
            <v>744</v>
          </cell>
          <cell r="CZ18">
            <v>720</v>
          </cell>
          <cell r="DA18">
            <v>744</v>
          </cell>
          <cell r="DB18">
            <v>744</v>
          </cell>
          <cell r="DC18">
            <v>720</v>
          </cell>
          <cell r="DD18">
            <v>744</v>
          </cell>
          <cell r="DE18">
            <v>720</v>
          </cell>
          <cell r="DF18">
            <v>744</v>
          </cell>
          <cell r="DG18">
            <v>744</v>
          </cell>
          <cell r="DH18">
            <v>672</v>
          </cell>
          <cell r="DI18">
            <v>744</v>
          </cell>
          <cell r="DJ18">
            <v>720</v>
          </cell>
          <cell r="DK18">
            <v>744</v>
          </cell>
          <cell r="DL18">
            <v>720</v>
          </cell>
          <cell r="DM18">
            <v>744</v>
          </cell>
          <cell r="DN18">
            <v>744</v>
          </cell>
          <cell r="DO18">
            <v>720</v>
          </cell>
          <cell r="DP18">
            <v>744</v>
          </cell>
          <cell r="DQ18">
            <v>720</v>
          </cell>
          <cell r="DR18">
            <v>744</v>
          </cell>
          <cell r="DS18">
            <v>744</v>
          </cell>
          <cell r="DT18">
            <v>672</v>
          </cell>
          <cell r="DU18">
            <v>744</v>
          </cell>
          <cell r="DV18">
            <v>720</v>
          </cell>
          <cell r="DW18">
            <v>744</v>
          </cell>
          <cell r="DX18">
            <v>720</v>
          </cell>
          <cell r="DY18">
            <v>744</v>
          </cell>
          <cell r="DZ18">
            <v>744</v>
          </cell>
          <cell r="EA18">
            <v>720</v>
          </cell>
          <cell r="EB18">
            <v>744</v>
          </cell>
          <cell r="EC18">
            <v>720</v>
          </cell>
          <cell r="ED18">
            <v>744</v>
          </cell>
        </row>
        <row r="19">
          <cell r="C19">
            <v>344</v>
          </cell>
          <cell r="D19">
            <v>296</v>
          </cell>
          <cell r="E19">
            <v>311</v>
          </cell>
          <cell r="F19">
            <v>320</v>
          </cell>
          <cell r="G19">
            <v>328</v>
          </cell>
          <cell r="H19">
            <v>304</v>
          </cell>
          <cell r="I19">
            <v>344</v>
          </cell>
          <cell r="J19">
            <v>312</v>
          </cell>
          <cell r="K19">
            <v>336</v>
          </cell>
          <cell r="L19">
            <v>312</v>
          </cell>
          <cell r="M19">
            <v>321</v>
          </cell>
          <cell r="N19">
            <v>344</v>
          </cell>
          <cell r="O19">
            <v>328</v>
          </cell>
          <cell r="P19">
            <v>288</v>
          </cell>
          <cell r="Q19">
            <v>327</v>
          </cell>
          <cell r="R19">
            <v>304</v>
          </cell>
          <cell r="S19">
            <v>328</v>
          </cell>
          <cell r="T19">
            <v>320</v>
          </cell>
          <cell r="U19">
            <v>328</v>
          </cell>
          <cell r="V19">
            <v>312</v>
          </cell>
          <cell r="W19">
            <v>336</v>
          </cell>
          <cell r="X19">
            <v>312</v>
          </cell>
          <cell r="Y19">
            <v>321</v>
          </cell>
          <cell r="Z19">
            <v>344</v>
          </cell>
          <cell r="AA19">
            <v>328</v>
          </cell>
          <cell r="AB19">
            <v>288</v>
          </cell>
          <cell r="AC19">
            <v>327</v>
          </cell>
          <cell r="AD19">
            <v>304</v>
          </cell>
          <cell r="AE19">
            <v>328</v>
          </cell>
          <cell r="AF19">
            <v>320</v>
          </cell>
          <cell r="AG19">
            <v>328</v>
          </cell>
          <cell r="AH19">
            <v>328</v>
          </cell>
          <cell r="AI19">
            <v>320</v>
          </cell>
          <cell r="AJ19">
            <v>312</v>
          </cell>
          <cell r="AK19">
            <v>337</v>
          </cell>
          <cell r="AL19">
            <v>328</v>
          </cell>
          <cell r="AM19">
            <v>328</v>
          </cell>
          <cell r="AN19">
            <v>288</v>
          </cell>
          <cell r="AO19">
            <v>327</v>
          </cell>
          <cell r="AP19">
            <v>304</v>
          </cell>
          <cell r="AQ19">
            <v>344</v>
          </cell>
          <cell r="AR19">
            <v>304</v>
          </cell>
          <cell r="AS19">
            <v>328</v>
          </cell>
          <cell r="AT19">
            <v>328</v>
          </cell>
          <cell r="AU19">
            <v>320</v>
          </cell>
          <cell r="AV19">
            <v>312</v>
          </cell>
          <cell r="AW19">
            <v>337</v>
          </cell>
          <cell r="AX19">
            <v>328</v>
          </cell>
          <cell r="AY19">
            <v>344</v>
          </cell>
          <cell r="AZ19">
            <v>296</v>
          </cell>
          <cell r="BA19">
            <v>311</v>
          </cell>
          <cell r="BB19">
            <v>304</v>
          </cell>
          <cell r="BC19">
            <v>344</v>
          </cell>
          <cell r="BD19">
            <v>304</v>
          </cell>
          <cell r="BE19">
            <v>344</v>
          </cell>
          <cell r="BF19">
            <v>312</v>
          </cell>
          <cell r="BG19">
            <v>320</v>
          </cell>
          <cell r="BH19">
            <v>328</v>
          </cell>
          <cell r="BI19">
            <v>321</v>
          </cell>
          <cell r="BJ19">
            <v>328</v>
          </cell>
          <cell r="BK19">
            <v>344</v>
          </cell>
          <cell r="BL19">
            <v>288</v>
          </cell>
          <cell r="BM19">
            <v>311</v>
          </cell>
          <cell r="BN19">
            <v>320</v>
          </cell>
          <cell r="BO19">
            <v>328</v>
          </cell>
          <cell r="BP19">
            <v>304</v>
          </cell>
          <cell r="BQ19">
            <v>344</v>
          </cell>
          <cell r="BR19">
            <v>312</v>
          </cell>
          <cell r="BS19">
            <v>320</v>
          </cell>
          <cell r="BT19">
            <v>328</v>
          </cell>
          <cell r="BU19">
            <v>321</v>
          </cell>
          <cell r="BV19">
            <v>344</v>
          </cell>
          <cell r="BW19">
            <v>328</v>
          </cell>
          <cell r="BX19">
            <v>288</v>
          </cell>
          <cell r="BY19">
            <v>311</v>
          </cell>
          <cell r="BZ19">
            <v>320</v>
          </cell>
          <cell r="CA19">
            <v>328</v>
          </cell>
          <cell r="CB19">
            <v>304</v>
          </cell>
          <cell r="CC19">
            <v>344</v>
          </cell>
          <cell r="CD19">
            <v>312</v>
          </cell>
          <cell r="CE19">
            <v>336</v>
          </cell>
          <cell r="CF19">
            <v>312</v>
          </cell>
          <cell r="CG19">
            <v>321</v>
          </cell>
          <cell r="CH19">
            <v>344</v>
          </cell>
          <cell r="CI19">
            <v>328</v>
          </cell>
          <cell r="CJ19">
            <v>288</v>
          </cell>
          <cell r="CK19">
            <v>327</v>
          </cell>
          <cell r="CL19">
            <v>304</v>
          </cell>
          <cell r="CM19">
            <v>328</v>
          </cell>
          <cell r="CN19">
            <v>320</v>
          </cell>
          <cell r="CO19">
            <v>328</v>
          </cell>
          <cell r="CP19">
            <v>312</v>
          </cell>
          <cell r="CQ19">
            <v>336</v>
          </cell>
          <cell r="CR19">
            <v>312</v>
          </cell>
          <cell r="CS19">
            <v>321</v>
          </cell>
          <cell r="CT19">
            <v>344</v>
          </cell>
          <cell r="CU19">
            <v>328</v>
          </cell>
          <cell r="CV19">
            <v>296</v>
          </cell>
          <cell r="CW19">
            <v>327</v>
          </cell>
          <cell r="CX19">
            <v>304</v>
          </cell>
          <cell r="CY19">
            <v>344</v>
          </cell>
          <cell r="CZ19">
            <v>304</v>
          </cell>
          <cell r="DA19">
            <v>328</v>
          </cell>
          <cell r="DB19">
            <v>328</v>
          </cell>
          <cell r="DC19">
            <v>320</v>
          </cell>
          <cell r="DD19">
            <v>312</v>
          </cell>
          <cell r="DE19">
            <v>337</v>
          </cell>
          <cell r="DF19">
            <v>328</v>
          </cell>
          <cell r="DG19">
            <v>344</v>
          </cell>
          <cell r="DH19">
            <v>288</v>
          </cell>
          <cell r="DI19">
            <v>311</v>
          </cell>
          <cell r="DJ19">
            <v>304</v>
          </cell>
          <cell r="DK19">
            <v>344</v>
          </cell>
          <cell r="DL19">
            <v>304</v>
          </cell>
          <cell r="DM19">
            <v>328</v>
          </cell>
          <cell r="DN19">
            <v>328</v>
          </cell>
          <cell r="DO19">
            <v>320</v>
          </cell>
          <cell r="DP19">
            <v>328</v>
          </cell>
          <cell r="DQ19">
            <v>321</v>
          </cell>
          <cell r="DR19">
            <v>328</v>
          </cell>
          <cell r="DS19">
            <v>344</v>
          </cell>
          <cell r="DT19">
            <v>288</v>
          </cell>
          <cell r="DU19">
            <v>311</v>
          </cell>
          <cell r="DV19">
            <v>304</v>
          </cell>
          <cell r="DW19">
            <v>344</v>
          </cell>
          <cell r="DX19">
            <v>304</v>
          </cell>
          <cell r="DY19">
            <v>344</v>
          </cell>
          <cell r="DZ19">
            <v>312</v>
          </cell>
          <cell r="EA19">
            <v>320</v>
          </cell>
          <cell r="EB19">
            <v>328</v>
          </cell>
          <cell r="EC19">
            <v>321</v>
          </cell>
          <cell r="ED19">
            <v>328</v>
          </cell>
        </row>
        <row r="20">
          <cell r="C20">
            <v>744</v>
          </cell>
          <cell r="D20">
            <v>696</v>
          </cell>
          <cell r="E20">
            <v>743</v>
          </cell>
          <cell r="F20">
            <v>720</v>
          </cell>
          <cell r="G20">
            <v>744</v>
          </cell>
          <cell r="H20">
            <v>720</v>
          </cell>
          <cell r="I20">
            <v>744</v>
          </cell>
          <cell r="J20">
            <v>744</v>
          </cell>
          <cell r="K20">
            <v>720</v>
          </cell>
          <cell r="L20">
            <v>744</v>
          </cell>
          <cell r="M20">
            <v>721</v>
          </cell>
          <cell r="N20">
            <v>744</v>
          </cell>
          <cell r="O20">
            <v>744</v>
          </cell>
          <cell r="P20">
            <v>672</v>
          </cell>
          <cell r="Q20">
            <v>743</v>
          </cell>
          <cell r="R20">
            <v>720</v>
          </cell>
          <cell r="S20">
            <v>744</v>
          </cell>
          <cell r="T20">
            <v>720</v>
          </cell>
          <cell r="U20">
            <v>744</v>
          </cell>
          <cell r="V20">
            <v>744</v>
          </cell>
          <cell r="W20">
            <v>720</v>
          </cell>
          <cell r="X20">
            <v>744</v>
          </cell>
          <cell r="Y20">
            <v>721</v>
          </cell>
          <cell r="Z20">
            <v>744</v>
          </cell>
          <cell r="AA20">
            <v>744</v>
          </cell>
          <cell r="AB20">
            <v>672</v>
          </cell>
          <cell r="AC20">
            <v>743</v>
          </cell>
          <cell r="AD20">
            <v>720</v>
          </cell>
          <cell r="AE20">
            <v>744</v>
          </cell>
          <cell r="AF20">
            <v>720</v>
          </cell>
          <cell r="AG20">
            <v>744</v>
          </cell>
          <cell r="AH20">
            <v>744</v>
          </cell>
          <cell r="AI20">
            <v>720</v>
          </cell>
          <cell r="AJ20">
            <v>744</v>
          </cell>
          <cell r="AK20">
            <v>721</v>
          </cell>
          <cell r="AL20">
            <v>744</v>
          </cell>
          <cell r="AM20">
            <v>744</v>
          </cell>
          <cell r="AN20">
            <v>672</v>
          </cell>
          <cell r="AO20">
            <v>743</v>
          </cell>
          <cell r="AP20">
            <v>720</v>
          </cell>
          <cell r="AQ20">
            <v>744</v>
          </cell>
          <cell r="AR20">
            <v>720</v>
          </cell>
          <cell r="AS20">
            <v>744</v>
          </cell>
          <cell r="AT20">
            <v>744</v>
          </cell>
          <cell r="AU20">
            <v>720</v>
          </cell>
          <cell r="AV20">
            <v>744</v>
          </cell>
          <cell r="AW20">
            <v>721</v>
          </cell>
          <cell r="AX20">
            <v>744</v>
          </cell>
          <cell r="AY20">
            <v>744</v>
          </cell>
          <cell r="AZ20">
            <v>696</v>
          </cell>
          <cell r="BA20">
            <v>743</v>
          </cell>
          <cell r="BB20">
            <v>720</v>
          </cell>
          <cell r="BC20">
            <v>744</v>
          </cell>
          <cell r="BD20">
            <v>720</v>
          </cell>
          <cell r="BE20">
            <v>744</v>
          </cell>
          <cell r="BF20">
            <v>744</v>
          </cell>
          <cell r="BG20">
            <v>720</v>
          </cell>
          <cell r="BH20">
            <v>744</v>
          </cell>
          <cell r="BI20">
            <v>721</v>
          </cell>
          <cell r="BJ20">
            <v>744</v>
          </cell>
          <cell r="BK20">
            <v>744</v>
          </cell>
          <cell r="BL20">
            <v>672</v>
          </cell>
          <cell r="BM20">
            <v>743</v>
          </cell>
          <cell r="BN20">
            <v>720</v>
          </cell>
          <cell r="BO20">
            <v>744</v>
          </cell>
          <cell r="BP20">
            <v>720</v>
          </cell>
          <cell r="BQ20">
            <v>744</v>
          </cell>
          <cell r="BR20">
            <v>744</v>
          </cell>
          <cell r="BS20">
            <v>720</v>
          </cell>
          <cell r="BT20">
            <v>744</v>
          </cell>
          <cell r="BU20">
            <v>721</v>
          </cell>
          <cell r="BV20">
            <v>744</v>
          </cell>
          <cell r="BW20">
            <v>744</v>
          </cell>
          <cell r="BX20">
            <v>672</v>
          </cell>
          <cell r="BY20">
            <v>743</v>
          </cell>
          <cell r="BZ20">
            <v>720</v>
          </cell>
          <cell r="CA20">
            <v>744</v>
          </cell>
          <cell r="CB20">
            <v>720</v>
          </cell>
          <cell r="CC20">
            <v>744</v>
          </cell>
          <cell r="CD20">
            <v>744</v>
          </cell>
          <cell r="CE20">
            <v>720</v>
          </cell>
          <cell r="CF20">
            <v>744</v>
          </cell>
          <cell r="CG20">
            <v>721</v>
          </cell>
          <cell r="CH20">
            <v>744</v>
          </cell>
          <cell r="CI20">
            <v>744</v>
          </cell>
          <cell r="CJ20">
            <v>672</v>
          </cell>
          <cell r="CK20">
            <v>743</v>
          </cell>
          <cell r="CL20">
            <v>720</v>
          </cell>
          <cell r="CM20">
            <v>744</v>
          </cell>
          <cell r="CN20">
            <v>720</v>
          </cell>
          <cell r="CO20">
            <v>744</v>
          </cell>
          <cell r="CP20">
            <v>744</v>
          </cell>
          <cell r="CQ20">
            <v>720</v>
          </cell>
          <cell r="CR20">
            <v>744</v>
          </cell>
          <cell r="CS20">
            <v>721</v>
          </cell>
          <cell r="CT20">
            <v>744</v>
          </cell>
          <cell r="CU20">
            <v>744</v>
          </cell>
          <cell r="CV20">
            <v>696</v>
          </cell>
          <cell r="CW20">
            <v>743</v>
          </cell>
          <cell r="CX20">
            <v>720</v>
          </cell>
          <cell r="CY20">
            <v>744</v>
          </cell>
          <cell r="CZ20">
            <v>720</v>
          </cell>
          <cell r="DA20">
            <v>744</v>
          </cell>
          <cell r="DB20">
            <v>744</v>
          </cell>
          <cell r="DC20">
            <v>720</v>
          </cell>
          <cell r="DD20">
            <v>744</v>
          </cell>
          <cell r="DE20">
            <v>721</v>
          </cell>
          <cell r="DF20">
            <v>744</v>
          </cell>
          <cell r="DG20">
            <v>744</v>
          </cell>
          <cell r="DH20">
            <v>672</v>
          </cell>
          <cell r="DI20">
            <v>743</v>
          </cell>
          <cell r="DJ20">
            <v>720</v>
          </cell>
          <cell r="DK20">
            <v>744</v>
          </cell>
          <cell r="DL20">
            <v>720</v>
          </cell>
          <cell r="DM20">
            <v>744</v>
          </cell>
          <cell r="DN20">
            <v>744</v>
          </cell>
          <cell r="DO20">
            <v>720</v>
          </cell>
          <cell r="DP20">
            <v>744</v>
          </cell>
          <cell r="DQ20">
            <v>721</v>
          </cell>
          <cell r="DR20">
            <v>744</v>
          </cell>
          <cell r="DS20">
            <v>744</v>
          </cell>
          <cell r="DT20">
            <v>672</v>
          </cell>
          <cell r="DU20">
            <v>743</v>
          </cell>
          <cell r="DV20">
            <v>720</v>
          </cell>
          <cell r="DW20">
            <v>744</v>
          </cell>
          <cell r="DX20">
            <v>720</v>
          </cell>
          <cell r="DY20">
            <v>744</v>
          </cell>
          <cell r="DZ20">
            <v>744</v>
          </cell>
          <cell r="EA20">
            <v>720</v>
          </cell>
          <cell r="EB20">
            <v>744</v>
          </cell>
          <cell r="EC20">
            <v>721</v>
          </cell>
          <cell r="ED20">
            <v>744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Exhibit 1- Std Base Load QF"/>
      <sheetName val="Exhibit 2- Std Wind QF "/>
      <sheetName val="Exhibit 3- Std FixedSolar QF"/>
      <sheetName val="Exhibit 4- Std TrackingSolar"/>
      <sheetName val="Exhibit 5- Renewable BaseLoad"/>
      <sheetName val="Exhibit 6- Renewable Wind"/>
      <sheetName val="Exhibit 7- Renewable FixedS"/>
      <sheetName val="Exhibit 8- Renewable TrackingS"/>
      <sheetName val="Exhibit 9 - Blending"/>
      <sheetName val="Table 1"/>
      <sheetName val="Table 2"/>
      <sheetName val="Tables 3 to 6"/>
      <sheetName val="Tables 3 to 6_Renewable"/>
      <sheetName val="Table 7 to 8"/>
      <sheetName val="Table 9"/>
      <sheetName val="Table 10"/>
      <sheetName val="Table 11"/>
      <sheetName val="Table 12"/>
      <sheetName val="Table 13"/>
      <sheetName val="XX Support Pages - Do Not Print"/>
      <sheetName val="Tariff Page 1"/>
      <sheetName val="OFPC Source"/>
    </sheetNames>
    <sheetDataSet>
      <sheetData sheetId="0" refreshError="1"/>
      <sheetData sheetId="1" refreshError="1"/>
      <sheetData sheetId="2">
        <row r="45">
          <cell r="E45">
            <v>3.06</v>
          </cell>
        </row>
        <row r="57">
          <cell r="E57">
            <v>0.254</v>
          </cell>
        </row>
      </sheetData>
      <sheetData sheetId="3">
        <row r="53">
          <cell r="G53">
            <v>0.32200000000000001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43">
          <cell r="AE43">
            <v>6.6600000000000006E-2</v>
          </cell>
        </row>
      </sheetData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>
        <row r="5">
          <cell r="P5" t="str">
            <v>Annual Price</v>
          </cell>
          <cell r="Q5">
            <v>0</v>
          </cell>
          <cell r="R5">
            <v>0</v>
          </cell>
          <cell r="S5">
            <v>0</v>
          </cell>
          <cell r="T5" t="str">
            <v>HLH/LLH Factors</v>
          </cell>
          <cell r="U5">
            <v>0</v>
          </cell>
        </row>
        <row r="6">
          <cell r="P6" t="str">
            <v>Year</v>
          </cell>
          <cell r="Q6" t="str">
            <v>HLH</v>
          </cell>
          <cell r="R6" t="str">
            <v>LLH</v>
          </cell>
          <cell r="S6" t="str">
            <v>Flat</v>
          </cell>
          <cell r="T6" t="str">
            <v>HLH</v>
          </cell>
          <cell r="U6" t="str">
            <v>LLH</v>
          </cell>
        </row>
        <row r="7">
          <cell r="P7">
            <v>0</v>
          </cell>
          <cell r="Q7" t="str">
            <v>(a)</v>
          </cell>
          <cell r="R7" t="str">
            <v>(b)</v>
          </cell>
          <cell r="S7" t="str">
            <v>(c)</v>
          </cell>
          <cell r="T7" t="str">
            <v>(d)</v>
          </cell>
          <cell r="U7" t="str">
            <v>(e)</v>
          </cell>
        </row>
        <row r="8">
          <cell r="J8">
            <v>42370</v>
          </cell>
          <cell r="K8">
            <v>21.983621291358247</v>
          </cell>
          <cell r="L8">
            <v>19.984276199823373</v>
          </cell>
          <cell r="M8">
            <v>21.12390290199825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 t="str">
            <v>(a)/(c)</v>
          </cell>
          <cell r="U8" t="str">
            <v>(b)/(c)</v>
          </cell>
        </row>
        <row r="9">
          <cell r="J9">
            <v>42401</v>
          </cell>
          <cell r="K9">
            <v>17.913635057147197</v>
          </cell>
          <cell r="L9">
            <v>16.13795382458575</v>
          </cell>
          <cell r="M9">
            <v>17.150092127145772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</row>
        <row r="10">
          <cell r="J10">
            <v>42430</v>
          </cell>
          <cell r="K10">
            <v>13.906503576482843</v>
          </cell>
          <cell r="L10">
            <v>9.6373288864912094</v>
          </cell>
          <cell r="M10">
            <v>12.07075845978644</v>
          </cell>
          <cell r="P10">
            <v>2017</v>
          </cell>
          <cell r="Q10">
            <v>23.947500000000002</v>
          </cell>
          <cell r="R10">
            <v>19.177500000000002</v>
          </cell>
          <cell r="S10">
            <v>21.847641692793079</v>
          </cell>
          <cell r="T10">
            <v>1.0961137287371208</v>
          </cell>
          <cell r="U10">
            <v>0.8777835278361471</v>
          </cell>
        </row>
        <row r="11">
          <cell r="J11">
            <v>42461</v>
          </cell>
          <cell r="K11">
            <v>13.742406123522002</v>
          </cell>
          <cell r="L11">
            <v>8.7709593859455577</v>
          </cell>
          <cell r="M11">
            <v>11.604684026364129</v>
          </cell>
          <cell r="P11">
            <v>2018</v>
          </cell>
          <cell r="Q11">
            <v>26.275000000000002</v>
          </cell>
          <cell r="R11">
            <v>20.528333333333332</v>
          </cell>
          <cell r="S11">
            <v>23.748232019451319</v>
          </cell>
          <cell r="T11">
            <v>1.1063981511751737</v>
          </cell>
          <cell r="U11">
            <v>0.86441522537422222</v>
          </cell>
        </row>
        <row r="12">
          <cell r="J12">
            <v>42491</v>
          </cell>
          <cell r="K12">
            <v>12.999133305431073</v>
          </cell>
          <cell r="L12">
            <v>5.3189258396273855</v>
          </cell>
          <cell r="M12">
            <v>9.6966440951354862</v>
          </cell>
          <cell r="P12">
            <v>2019</v>
          </cell>
          <cell r="Q12">
            <v>27.537500000000005</v>
          </cell>
          <cell r="R12">
            <v>21.512499999999999</v>
          </cell>
          <cell r="S12">
            <v>24.905232209910523</v>
          </cell>
          <cell r="T12">
            <v>1.105691357057174</v>
          </cell>
          <cell r="U12">
            <v>0.86377431933517745</v>
          </cell>
        </row>
        <row r="13">
          <cell r="J13">
            <v>42522</v>
          </cell>
          <cell r="K13">
            <v>14.452684459540254</v>
          </cell>
          <cell r="L13">
            <v>7.7277226711721898</v>
          </cell>
          <cell r="M13">
            <v>11.560950890541985</v>
          </cell>
          <cell r="P13">
            <v>2020</v>
          </cell>
          <cell r="Q13">
            <v>28.837500000000002</v>
          </cell>
          <cell r="R13">
            <v>23.169999999999998</v>
          </cell>
          <cell r="S13">
            <v>26.356703147494059</v>
          </cell>
          <cell r="T13">
            <v>1.0941239440541262</v>
          </cell>
          <cell r="U13">
            <v>0.87909325647972603</v>
          </cell>
        </row>
        <row r="14">
          <cell r="J14">
            <v>42552</v>
          </cell>
          <cell r="K14">
            <v>21.07082254282243</v>
          </cell>
          <cell r="L14">
            <v>13.093401789894903</v>
          </cell>
          <cell r="M14">
            <v>17.640531619063594</v>
          </cell>
          <cell r="P14">
            <v>2021</v>
          </cell>
          <cell r="Q14">
            <v>30.25</v>
          </cell>
          <cell r="R14">
            <v>24.757500000000004</v>
          </cell>
          <cell r="S14">
            <v>27.841350847663552</v>
          </cell>
          <cell r="T14">
            <v>1.0865133723401421</v>
          </cell>
          <cell r="U14">
            <v>0.88923486994086187</v>
          </cell>
        </row>
        <row r="15">
          <cell r="J15">
            <v>42583</v>
          </cell>
          <cell r="K15">
            <v>24.127774821092128</v>
          </cell>
          <cell r="L15">
            <v>18.498596563819937</v>
          </cell>
          <cell r="M15">
            <v>21.707228170465086</v>
          </cell>
          <cell r="P15">
            <v>2022</v>
          </cell>
          <cell r="Q15">
            <v>33.373780833333335</v>
          </cell>
          <cell r="R15">
            <v>26.994724166666668</v>
          </cell>
          <cell r="S15">
            <v>30.576130941519466</v>
          </cell>
          <cell r="T15">
            <v>1.0914978385317853</v>
          </cell>
          <cell r="U15">
            <v>0.88286919683518261</v>
          </cell>
        </row>
        <row r="16">
          <cell r="J16">
            <v>42614</v>
          </cell>
          <cell r="K16">
            <v>22.76162437313263</v>
          </cell>
          <cell r="L16">
            <v>18.95</v>
          </cell>
          <cell r="M16">
            <v>21.122625892685598</v>
          </cell>
          <cell r="P16">
            <v>2023</v>
          </cell>
          <cell r="Q16">
            <v>37.615015000000007</v>
          </cell>
          <cell r="R16">
            <v>30.191510833333336</v>
          </cell>
          <cell r="S16">
            <v>34.341261512259017</v>
          </cell>
          <cell r="T16">
            <v>1.0953300299283513</v>
          </cell>
          <cell r="U16">
            <v>0.8791613791635372</v>
          </cell>
        </row>
        <row r="17">
          <cell r="J17">
            <v>42644</v>
          </cell>
          <cell r="K17">
            <v>21.7</v>
          </cell>
          <cell r="L17">
            <v>19.878899992173199</v>
          </cell>
          <cell r="M17">
            <v>20.916926996634473</v>
          </cell>
          <cell r="P17">
            <v>2024</v>
          </cell>
          <cell r="Q17">
            <v>41.471919166666659</v>
          </cell>
          <cell r="R17">
            <v>33.477644999999995</v>
          </cell>
          <cell r="S17">
            <v>37.960120933796439</v>
          </cell>
          <cell r="T17">
            <v>1.092512830477935</v>
          </cell>
          <cell r="U17">
            <v>0.88191618404972916</v>
          </cell>
        </row>
        <row r="18">
          <cell r="J18">
            <v>42675</v>
          </cell>
          <cell r="K18">
            <v>24.356777295042487</v>
          </cell>
          <cell r="L18">
            <v>22.063697118173007</v>
          </cell>
          <cell r="M18">
            <v>23.37075281898861</v>
          </cell>
          <cell r="P18">
            <v>2025</v>
          </cell>
          <cell r="Q18">
            <v>43.59779666666666</v>
          </cell>
          <cell r="R18">
            <v>35.397160833333338</v>
          </cell>
          <cell r="S18">
            <v>39.990214803924012</v>
          </cell>
          <cell r="T18">
            <v>1.0902116150271004</v>
          </cell>
          <cell r="U18">
            <v>0.88514555390335181</v>
          </cell>
        </row>
        <row r="19">
          <cell r="J19">
            <v>42705</v>
          </cell>
          <cell r="K19">
            <v>27.516404693602158</v>
          </cell>
          <cell r="L19">
            <v>23.031083086216086</v>
          </cell>
          <cell r="M19">
            <v>25.587716402426146</v>
          </cell>
          <cell r="P19">
            <v>2026</v>
          </cell>
          <cell r="Q19">
            <v>45.439878333333333</v>
          </cell>
          <cell r="R19">
            <v>36.976436666666665</v>
          </cell>
          <cell r="S19">
            <v>41.722589955446999</v>
          </cell>
          <cell r="T19">
            <v>1.0890953409617139</v>
          </cell>
          <cell r="U19">
            <v>0.88624499836063719</v>
          </cell>
        </row>
        <row r="20">
          <cell r="J20">
            <v>42736</v>
          </cell>
          <cell r="K20">
            <v>26.512499999999999</v>
          </cell>
          <cell r="L20">
            <v>23.369615931925345</v>
          </cell>
          <cell r="M20">
            <v>25.161059850727895</v>
          </cell>
          <cell r="P20">
            <v>2027</v>
          </cell>
          <cell r="Q20">
            <v>47.694152500000001</v>
          </cell>
          <cell r="R20">
            <v>38.99106166666666</v>
          </cell>
          <cell r="S20">
            <v>43.868946538759737</v>
          </cell>
          <cell r="T20">
            <v>1.0871962119687684</v>
          </cell>
          <cell r="U20">
            <v>0.88880779556027645</v>
          </cell>
        </row>
        <row r="21">
          <cell r="J21">
            <v>42767</v>
          </cell>
          <cell r="K21">
            <v>25.816940455213651</v>
          </cell>
          <cell r="L21">
            <v>22.793794054212004</v>
          </cell>
          <cell r="M21">
            <v>24.516987502782939</v>
          </cell>
          <cell r="P21">
            <v>2028</v>
          </cell>
          <cell r="Q21">
            <v>48.91536</v>
          </cell>
          <cell r="R21">
            <v>39.861495833333343</v>
          </cell>
          <cell r="S21">
            <v>44.929089872644511</v>
          </cell>
          <cell r="T21">
            <v>1.0887235895197283</v>
          </cell>
          <cell r="U21">
            <v>0.88720906535886412</v>
          </cell>
        </row>
        <row r="22">
          <cell r="J22">
            <v>42795</v>
          </cell>
          <cell r="K22">
            <v>23.114644416803152</v>
          </cell>
          <cell r="L22">
            <v>20.228401408340073</v>
          </cell>
          <cell r="M22">
            <v>21.873559923164027</v>
          </cell>
          <cell r="P22">
            <v>2029</v>
          </cell>
          <cell r="Q22">
            <v>50.265955833333329</v>
          </cell>
          <cell r="R22">
            <v>41.034064166666674</v>
          </cell>
          <cell r="S22">
            <v>46.213470067714304</v>
          </cell>
          <cell r="T22">
            <v>1.0876905750570367</v>
          </cell>
          <cell r="U22">
            <v>0.88792432393718745</v>
          </cell>
        </row>
        <row r="23">
          <cell r="J23">
            <v>42826</v>
          </cell>
          <cell r="K23">
            <v>19.631449563390138</v>
          </cell>
          <cell r="L23">
            <v>15.169286215442858</v>
          </cell>
          <cell r="M23">
            <v>17.712719323772806</v>
          </cell>
          <cell r="P23">
            <v>2030</v>
          </cell>
          <cell r="Q23">
            <v>52.490934166666669</v>
          </cell>
          <cell r="R23">
            <v>42.648744166666667</v>
          </cell>
          <cell r="S23">
            <v>48.163522948517681</v>
          </cell>
          <cell r="T23">
            <v>1.0898483116107305</v>
          </cell>
          <cell r="U23">
            <v>0.88549884966376324</v>
          </cell>
        </row>
        <row r="24">
          <cell r="J24">
            <v>42856</v>
          </cell>
          <cell r="K24">
            <v>17.946306514167055</v>
          </cell>
          <cell r="L24">
            <v>11.133726018371117</v>
          </cell>
          <cell r="M24">
            <v>15.016896900974801</v>
          </cell>
          <cell r="P24">
            <v>2031</v>
          </cell>
          <cell r="Q24">
            <v>54.414976666666661</v>
          </cell>
          <cell r="R24">
            <v>44.332940000000001</v>
          </cell>
          <cell r="S24">
            <v>50.018286593306748</v>
          </cell>
          <cell r="T24">
            <v>1.0879016530315986</v>
          </cell>
          <cell r="U24">
            <v>0.88633463917839328</v>
          </cell>
        </row>
        <row r="25">
          <cell r="J25">
            <v>42887</v>
          </cell>
          <cell r="K25">
            <v>17.263649943215452</v>
          </cell>
          <cell r="L25">
            <v>10.646622023123673</v>
          </cell>
          <cell r="M25">
            <v>14.418327937575986</v>
          </cell>
          <cell r="P25">
            <v>2032</v>
          </cell>
          <cell r="Q25">
            <v>55.419961666666666</v>
          </cell>
          <cell r="R25">
            <v>45.326558333333331</v>
          </cell>
          <cell r="S25">
            <v>50.981797749060483</v>
          </cell>
          <cell r="T25">
            <v>1.0870538920469506</v>
          </cell>
          <cell r="U25">
            <v>0.88907336215244848</v>
          </cell>
        </row>
        <row r="26">
          <cell r="J26">
            <v>42917</v>
          </cell>
          <cell r="K26">
            <v>24.08557421264841</v>
          </cell>
          <cell r="L26">
            <v>17.227119331207238</v>
          </cell>
          <cell r="M26">
            <v>21.136438613628705</v>
          </cell>
          <cell r="P26">
            <v>2033</v>
          </cell>
          <cell r="Q26">
            <v>56.975466666666669</v>
          </cell>
          <cell r="R26">
            <v>46.760736666666666</v>
          </cell>
          <cell r="S26">
            <v>52.489045366750027</v>
          </cell>
          <cell r="T26">
            <v>1.0854734786767266</v>
          </cell>
          <cell r="U26">
            <v>0.89086658635037697</v>
          </cell>
        </row>
        <row r="27">
          <cell r="J27">
            <v>42948</v>
          </cell>
          <cell r="K27">
            <v>28.751045306520751</v>
          </cell>
          <cell r="L27">
            <v>21.298004984739237</v>
          </cell>
          <cell r="M27">
            <v>25.546237968154699</v>
          </cell>
          <cell r="P27">
            <v>2034</v>
          </cell>
          <cell r="Q27">
            <v>58.652556666666662</v>
          </cell>
          <cell r="R27">
            <v>48.254604166666667</v>
          </cell>
          <cell r="S27">
            <v>54.069080614346809</v>
          </cell>
          <cell r="T27">
            <v>1.0847707414337588</v>
          </cell>
          <cell r="U27">
            <v>0.89246208033104013</v>
          </cell>
        </row>
        <row r="28">
          <cell r="J28">
            <v>42979</v>
          </cell>
          <cell r="K28">
            <v>26.535213803492198</v>
          </cell>
          <cell r="L28">
            <v>23.996174265007472</v>
          </cell>
          <cell r="M28">
            <v>25.443426801943765</v>
          </cell>
          <cell r="P28">
            <v>2035</v>
          </cell>
          <cell r="Q28">
            <v>58.891550833333326</v>
          </cell>
          <cell r="R28">
            <v>48.923639166666668</v>
          </cell>
          <cell r="S28">
            <v>54.513001418765413</v>
          </cell>
          <cell r="T28">
            <v>1.0803211949555331</v>
          </cell>
          <cell r="U28">
            <v>0.8974673544543692</v>
          </cell>
        </row>
        <row r="29">
          <cell r="J29">
            <v>43009</v>
          </cell>
          <cell r="K29">
            <v>25.710164481023089</v>
          </cell>
          <cell r="L29">
            <v>21.269705964897064</v>
          </cell>
          <cell r="M29">
            <v>23.800767319088898</v>
          </cell>
          <cell r="P29">
            <v>2036</v>
          </cell>
          <cell r="Q29">
            <v>61.015539166666677</v>
          </cell>
          <cell r="R29">
            <v>50.492087500000004</v>
          </cell>
          <cell r="S29">
            <v>56.388583043072323</v>
          </cell>
          <cell r="T29">
            <v>1.0820548393645584</v>
          </cell>
          <cell r="U29">
            <v>0.8954310389646023</v>
          </cell>
        </row>
        <row r="30">
          <cell r="J30">
            <v>43040</v>
          </cell>
          <cell r="K30">
            <v>26.640026280423847</v>
          </cell>
          <cell r="L30">
            <v>24.106327004752977</v>
          </cell>
          <cell r="M30">
            <v>25.550535591885371</v>
          </cell>
          <cell r="P30">
            <v>2037</v>
          </cell>
          <cell r="Q30">
            <v>62.571659166666656</v>
          </cell>
          <cell r="R30">
            <v>52.025760833333344</v>
          </cell>
          <cell r="S30">
            <v>57.93256762464457</v>
          </cell>
          <cell r="T30">
            <v>1.0800774371348356</v>
          </cell>
          <cell r="U30">
            <v>0.89803996208863934</v>
          </cell>
        </row>
        <row r="31">
          <cell r="J31">
            <v>43070</v>
          </cell>
          <cell r="K31">
            <v>28.283778401137312</v>
          </cell>
          <cell r="L31">
            <v>25.245000000000001</v>
          </cell>
          <cell r="M31">
            <v>26.977103688648263</v>
          </cell>
          <cell r="P31">
            <v>2038</v>
          </cell>
          <cell r="Q31">
            <v>65.967674166666654</v>
          </cell>
          <cell r="R31">
            <v>55.11894916666666</v>
          </cell>
          <cell r="S31">
            <v>61.196705134968845</v>
          </cell>
          <cell r="T31">
            <v>1.0779612075711507</v>
          </cell>
          <cell r="U31">
            <v>0.90068491506368287</v>
          </cell>
        </row>
        <row r="32">
          <cell r="J32">
            <v>43101</v>
          </cell>
          <cell r="K32">
            <v>28.370196476515503</v>
          </cell>
          <cell r="L32">
            <v>26.017614207686009</v>
          </cell>
          <cell r="M32">
            <v>27.358586100918821</v>
          </cell>
          <cell r="P32">
            <v>0</v>
          </cell>
        </row>
        <row r="33">
          <cell r="J33">
            <v>43132</v>
          </cell>
          <cell r="K33">
            <v>28.022273440098356</v>
          </cell>
          <cell r="L33">
            <v>25.036683800606152</v>
          </cell>
          <cell r="M33">
            <v>26.738469895116708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</row>
        <row r="34">
          <cell r="J34">
            <v>43160</v>
          </cell>
          <cell r="K34">
            <v>25.715404781146269</v>
          </cell>
          <cell r="L34">
            <v>23.538198174823435</v>
          </cell>
          <cell r="M34">
            <v>24.779205940427449</v>
          </cell>
        </row>
        <row r="35">
          <cell r="J35">
            <v>43191</v>
          </cell>
          <cell r="K35">
            <v>22.234836160229261</v>
          </cell>
          <cell r="L35">
            <v>15.889428656539973</v>
          </cell>
          <cell r="M35">
            <v>19.506310933642865</v>
          </cell>
        </row>
        <row r="36">
          <cell r="J36">
            <v>43221</v>
          </cell>
          <cell r="K36">
            <v>18.757405910996749</v>
          </cell>
          <cell r="L36">
            <v>12.891880349649275</v>
          </cell>
          <cell r="M36">
            <v>16.235229919617336</v>
          </cell>
        </row>
        <row r="37">
          <cell r="J37">
            <v>43252</v>
          </cell>
          <cell r="K37">
            <v>17.113191708415595</v>
          </cell>
          <cell r="L37">
            <v>13.026956036014669</v>
          </cell>
          <cell r="M37">
            <v>15.356110369283195</v>
          </cell>
        </row>
        <row r="38">
          <cell r="J38">
            <v>43282</v>
          </cell>
          <cell r="K38">
            <v>26.555384203874869</v>
          </cell>
          <cell r="L38">
            <v>16.006244800447529</v>
          </cell>
          <cell r="M38">
            <v>22.019254260401112</v>
          </cell>
        </row>
        <row r="39">
          <cell r="J39">
            <v>43313</v>
          </cell>
          <cell r="K39">
            <v>31.181257593450532</v>
          </cell>
          <cell r="L39">
            <v>20.361527908798021</v>
          </cell>
          <cell r="M39">
            <v>26.52877382904995</v>
          </cell>
        </row>
        <row r="40">
          <cell r="J40">
            <v>43344</v>
          </cell>
          <cell r="K40">
            <v>29.524429356805761</v>
          </cell>
          <cell r="L40">
            <v>26.042822353893634</v>
          </cell>
          <cell r="M40">
            <v>28.027338345553545</v>
          </cell>
        </row>
        <row r="41">
          <cell r="J41">
            <v>43374</v>
          </cell>
          <cell r="K41">
            <v>29.311356777414211</v>
          </cell>
          <cell r="L41">
            <v>24.19455475370399</v>
          </cell>
          <cell r="M41">
            <v>27.111131907218812</v>
          </cell>
        </row>
        <row r="42">
          <cell r="J42">
            <v>43405</v>
          </cell>
          <cell r="K42">
            <v>29.11017261128864</v>
          </cell>
          <cell r="L42">
            <v>26.03063632546224</v>
          </cell>
          <cell r="M42">
            <v>27.785972008383286</v>
          </cell>
        </row>
        <row r="43">
          <cell r="J43">
            <v>43435</v>
          </cell>
          <cell r="K43">
            <v>30.844069461613614</v>
          </cell>
          <cell r="L43">
            <v>26.984928595556305</v>
          </cell>
          <cell r="M43">
            <v>29.184638889208969</v>
          </cell>
        </row>
        <row r="44">
          <cell r="J44">
            <v>43466</v>
          </cell>
          <cell r="K44">
            <v>29.573550363013595</v>
          </cell>
          <cell r="L44">
            <v>27.328658242896235</v>
          </cell>
          <cell r="M44">
            <v>28.608246751363129</v>
          </cell>
        </row>
        <row r="45">
          <cell r="J45">
            <v>43497</v>
          </cell>
          <cell r="K45">
            <v>29.124709450361088</v>
          </cell>
          <cell r="L45">
            <v>26.353207533003431</v>
          </cell>
          <cell r="M45">
            <v>27.932963625897294</v>
          </cell>
        </row>
        <row r="46">
          <cell r="J46">
            <v>43525</v>
          </cell>
          <cell r="K46">
            <v>26.952352077629257</v>
          </cell>
          <cell r="L46">
            <v>25.07774996098253</v>
          </cell>
          <cell r="M46">
            <v>26.146273167471165</v>
          </cell>
        </row>
        <row r="47">
          <cell r="J47">
            <v>43556</v>
          </cell>
          <cell r="K47">
            <v>24.114310911810307</v>
          </cell>
          <cell r="L47">
            <v>16.555649054195648</v>
          </cell>
          <cell r="M47">
            <v>20.864086313036005</v>
          </cell>
        </row>
        <row r="48">
          <cell r="J48">
            <v>43586</v>
          </cell>
          <cell r="K48">
            <v>21.783388750262979</v>
          </cell>
          <cell r="L48">
            <v>13.839071737995361</v>
          </cell>
          <cell r="M48">
            <v>18.367332434987901</v>
          </cell>
          <cell r="U48">
            <v>0.84603740708183717</v>
          </cell>
          <cell r="V48">
            <v>0.15396259291816258</v>
          </cell>
        </row>
        <row r="49">
          <cell r="J49">
            <v>43617</v>
          </cell>
          <cell r="K49">
            <v>18.766142586840417</v>
          </cell>
          <cell r="L49">
            <v>14.091970256777238</v>
          </cell>
          <cell r="M49">
            <v>16.756248484913247</v>
          </cell>
        </row>
        <row r="50">
          <cell r="J50">
            <v>43647</v>
          </cell>
          <cell r="K50">
            <v>28.156847961338194</v>
          </cell>
          <cell r="L50">
            <v>16.583391230690143</v>
          </cell>
          <cell r="M50">
            <v>23.18026156715953</v>
          </cell>
        </row>
        <row r="51">
          <cell r="J51">
            <v>43678</v>
          </cell>
          <cell r="K51">
            <v>32.662312588523626</v>
          </cell>
          <cell r="L51">
            <v>20.612492997608811</v>
          </cell>
          <cell r="M51">
            <v>27.480890164430253</v>
          </cell>
        </row>
        <row r="52">
          <cell r="J52">
            <v>43709</v>
          </cell>
          <cell r="K52">
            <v>30.657173021178274</v>
          </cell>
          <cell r="L52">
            <v>27.040380334422128</v>
          </cell>
          <cell r="M52">
            <v>29.101952165873129</v>
          </cell>
        </row>
        <row r="53">
          <cell r="J53">
            <v>43739</v>
          </cell>
          <cell r="K53">
            <v>29.929716151768428</v>
          </cell>
          <cell r="L53">
            <v>26.706347644052912</v>
          </cell>
          <cell r="M53">
            <v>28.54366769345075</v>
          </cell>
        </row>
        <row r="54">
          <cell r="J54">
            <v>43770</v>
          </cell>
          <cell r="K54">
            <v>29.842889335961026</v>
          </cell>
          <cell r="L54">
            <v>27.184032679572248</v>
          </cell>
          <cell r="M54">
            <v>28.69958097371385</v>
          </cell>
        </row>
        <row r="55">
          <cell r="J55">
            <v>43800</v>
          </cell>
          <cell r="K55">
            <v>31.541877927216731</v>
          </cell>
          <cell r="L55">
            <v>28.120797083713406</v>
          </cell>
          <cell r="M55">
            <v>30.070813164510298</v>
          </cell>
        </row>
        <row r="56">
          <cell r="J56">
            <v>43831</v>
          </cell>
          <cell r="K56">
            <v>30.862077259882998</v>
          </cell>
          <cell r="L56">
            <v>28.619831310573488</v>
          </cell>
          <cell r="M56">
            <v>29.897911501679907</v>
          </cell>
        </row>
        <row r="57">
          <cell r="J57">
            <v>43862</v>
          </cell>
          <cell r="K57">
            <v>30.660883097476148</v>
          </cell>
          <cell r="L57">
            <v>27.88547165233469</v>
          </cell>
          <cell r="M57">
            <v>29.467456176065319</v>
          </cell>
        </row>
        <row r="58">
          <cell r="J58">
            <v>43891</v>
          </cell>
          <cell r="K58">
            <v>28.231794593420354</v>
          </cell>
          <cell r="L58">
            <v>26.445856740740258</v>
          </cell>
          <cell r="M58">
            <v>27.463841316767912</v>
          </cell>
        </row>
        <row r="59">
          <cell r="J59">
            <v>43922</v>
          </cell>
          <cell r="K59">
            <v>25.362244231471813</v>
          </cell>
          <cell r="L59">
            <v>17.479805500749745</v>
          </cell>
          <cell r="M59">
            <v>21.972795577261323</v>
          </cell>
        </row>
        <row r="60">
          <cell r="J60">
            <v>43952</v>
          </cell>
          <cell r="K60">
            <v>22.878020041644106</v>
          </cell>
          <cell r="L60">
            <v>14.40060066043824</v>
          </cell>
          <cell r="M60">
            <v>19.232729707725582</v>
          </cell>
        </row>
        <row r="61">
          <cell r="J61">
            <v>43983</v>
          </cell>
          <cell r="K61">
            <v>20.579630834437804</v>
          </cell>
          <cell r="L61">
            <v>13.942993784243583</v>
          </cell>
          <cell r="M61">
            <v>17.725876902854289</v>
          </cell>
        </row>
        <row r="62">
          <cell r="J62">
            <v>44013</v>
          </cell>
          <cell r="K62">
            <v>29.473686050306409</v>
          </cell>
          <cell r="L62">
            <v>18.955055568155</v>
          </cell>
          <cell r="M62">
            <v>24.950674942981301</v>
          </cell>
        </row>
        <row r="63">
          <cell r="J63">
            <v>44044</v>
          </cell>
          <cell r="K63">
            <v>33.862677050700441</v>
          </cell>
          <cell r="L63">
            <v>22.885690956802229</v>
          </cell>
          <cell r="M63">
            <v>29.142573030324208</v>
          </cell>
        </row>
        <row r="64">
          <cell r="J64">
            <v>44075</v>
          </cell>
          <cell r="K64">
            <v>31.951742191218759</v>
          </cell>
          <cell r="L64">
            <v>27.580914182923671</v>
          </cell>
          <cell r="M64">
            <v>30.072286147651869</v>
          </cell>
        </row>
        <row r="65">
          <cell r="J65">
            <v>44105</v>
          </cell>
          <cell r="K65">
            <v>31.49120433929599</v>
          </cell>
          <cell r="L65">
            <v>26.630407148323638</v>
          </cell>
          <cell r="M65">
            <v>29.401061547177875</v>
          </cell>
        </row>
        <row r="66">
          <cell r="J66">
            <v>44136</v>
          </cell>
          <cell r="K66">
            <v>30.99255516157195</v>
          </cell>
          <cell r="L66">
            <v>28.115100713157727</v>
          </cell>
          <cell r="M66">
            <v>29.755249748753833</v>
          </cell>
        </row>
        <row r="67">
          <cell r="J67">
            <v>44166</v>
          </cell>
          <cell r="K67">
            <v>32.593685458769087</v>
          </cell>
          <cell r="L67">
            <v>29.017685796496</v>
          </cell>
          <cell r="M67">
            <v>31.056005603991657</v>
          </cell>
        </row>
        <row r="68">
          <cell r="J68">
            <v>44197</v>
          </cell>
          <cell r="K68">
            <v>32.351076680335083</v>
          </cell>
          <cell r="L68">
            <v>28.476445343519156</v>
          </cell>
          <cell r="M68">
            <v>30.684985205504233</v>
          </cell>
        </row>
        <row r="69">
          <cell r="J69">
            <v>44228</v>
          </cell>
          <cell r="K69">
            <v>31.83513543884369</v>
          </cell>
          <cell r="L69">
            <v>28.017383144244874</v>
          </cell>
          <cell r="M69">
            <v>30.193501952166201</v>
          </cell>
        </row>
        <row r="70">
          <cell r="J70">
            <v>44256</v>
          </cell>
          <cell r="K70">
            <v>30.15279431195739</v>
          </cell>
          <cell r="L70">
            <v>26.53200766385077</v>
          </cell>
          <cell r="M70">
            <v>28.595856053271543</v>
          </cell>
        </row>
        <row r="71">
          <cell r="J71">
            <v>44287</v>
          </cell>
          <cell r="K71">
            <v>26.595733477106776</v>
          </cell>
          <cell r="L71">
            <v>19.390738933537303</v>
          </cell>
          <cell r="M71">
            <v>23.497585823371899</v>
          </cell>
        </row>
        <row r="72">
          <cell r="J72">
            <v>44317</v>
          </cell>
          <cell r="K72">
            <v>23.770897936265449</v>
          </cell>
          <cell r="L72">
            <v>17.125502767535693</v>
          </cell>
          <cell r="M72">
            <v>20.91337801371165</v>
          </cell>
        </row>
        <row r="73">
          <cell r="J73">
            <v>44348</v>
          </cell>
          <cell r="K73">
            <v>20.781486516277194</v>
          </cell>
          <cell r="L73">
            <v>17.575517919390837</v>
          </cell>
          <cell r="M73">
            <v>19.402920019616058</v>
          </cell>
        </row>
        <row r="74">
          <cell r="J74">
            <v>44378</v>
          </cell>
          <cell r="K74">
            <v>30.738544514445369</v>
          </cell>
          <cell r="L74">
            <v>22.865914163656768</v>
          </cell>
          <cell r="M74">
            <v>27.35331346360627</v>
          </cell>
        </row>
        <row r="75">
          <cell r="J75">
            <v>44409</v>
          </cell>
          <cell r="K75">
            <v>35.424344576353676</v>
          </cell>
          <cell r="L75">
            <v>26.615342001387955</v>
          </cell>
          <cell r="M75">
            <v>31.636473469118414</v>
          </cell>
        </row>
        <row r="76">
          <cell r="J76">
            <v>44440</v>
          </cell>
          <cell r="K76">
            <v>33.645474906945836</v>
          </cell>
          <cell r="L76">
            <v>29.521803930079585</v>
          </cell>
          <cell r="M76">
            <v>31.872296386893346</v>
          </cell>
        </row>
        <row r="77">
          <cell r="J77">
            <v>44470</v>
          </cell>
          <cell r="K77">
            <v>33.321625783616454</v>
          </cell>
          <cell r="L77">
            <v>27.247782072888498</v>
          </cell>
          <cell r="M77">
            <v>30.709872988003433</v>
          </cell>
        </row>
        <row r="78">
          <cell r="J78">
            <v>44501</v>
          </cell>
          <cell r="K78">
            <v>33.392698288915028</v>
          </cell>
          <cell r="L78">
            <v>29.128986053079807</v>
          </cell>
          <cell r="M78">
            <v>31.559302027505879</v>
          </cell>
        </row>
        <row r="79">
          <cell r="J79">
            <v>44531</v>
          </cell>
          <cell r="K79">
            <v>35.686344522575013</v>
          </cell>
          <cell r="L79">
            <v>30.190631797570397</v>
          </cell>
          <cell r="M79">
            <v>33.323188050823028</v>
          </cell>
        </row>
        <row r="80">
          <cell r="J80">
            <v>44562</v>
          </cell>
          <cell r="K80">
            <v>33.909414948180185</v>
          </cell>
          <cell r="L80">
            <v>29.814560277347006</v>
          </cell>
          <cell r="M80">
            <v>32.14862743972192</v>
          </cell>
        </row>
        <row r="81">
          <cell r="J81">
            <v>44593</v>
          </cell>
          <cell r="K81">
            <v>33.780972220025554</v>
          </cell>
          <cell r="L81">
            <v>29.149613478223177</v>
          </cell>
          <cell r="M81">
            <v>31.789487961050529</v>
          </cell>
        </row>
        <row r="82">
          <cell r="J82">
            <v>44621</v>
          </cell>
          <cell r="K82">
            <v>31.820464900302021</v>
          </cell>
          <cell r="L82">
            <v>27.542219687864051</v>
          </cell>
          <cell r="M82">
            <v>29.980819458953693</v>
          </cell>
        </row>
        <row r="83">
          <cell r="J83">
            <v>44652</v>
          </cell>
          <cell r="K83">
            <v>28.242361468585571</v>
          </cell>
          <cell r="L83">
            <v>20.938376879800604</v>
          </cell>
          <cell r="M83">
            <v>25.101648095408031</v>
          </cell>
        </row>
        <row r="84">
          <cell r="J84">
            <v>44682</v>
          </cell>
          <cell r="K84">
            <v>26.106327461722664</v>
          </cell>
          <cell r="L84">
            <v>20.673550360706571</v>
          </cell>
          <cell r="M84">
            <v>23.770233308285743</v>
          </cell>
        </row>
        <row r="85">
          <cell r="J85">
            <v>44713</v>
          </cell>
          <cell r="K85">
            <v>27.457289492372841</v>
          </cell>
          <cell r="L85">
            <v>22.734538022752201</v>
          </cell>
          <cell r="M85">
            <v>25.426506360435965</v>
          </cell>
        </row>
        <row r="86">
          <cell r="J86">
            <v>44743</v>
          </cell>
          <cell r="K86">
            <v>34.502239045955974</v>
          </cell>
          <cell r="L86">
            <v>26.549710999200162</v>
          </cell>
          <cell r="M86">
            <v>31.082651985850973</v>
          </cell>
        </row>
        <row r="87">
          <cell r="J87">
            <v>44774</v>
          </cell>
          <cell r="K87">
            <v>38.815773860423526</v>
          </cell>
          <cell r="L87">
            <v>28.690870643587161</v>
          </cell>
          <cell r="M87">
            <v>34.462065477183884</v>
          </cell>
        </row>
        <row r="88">
          <cell r="J88">
            <v>44805</v>
          </cell>
          <cell r="K88">
            <v>38.048738714156848</v>
          </cell>
          <cell r="L88">
            <v>32.363865348096631</v>
          </cell>
          <cell r="M88">
            <v>35.604243166750955</v>
          </cell>
        </row>
        <row r="89">
          <cell r="J89">
            <v>44835</v>
          </cell>
          <cell r="K89">
            <v>35.969447567676362</v>
          </cell>
          <cell r="L89">
            <v>29.366313099132292</v>
          </cell>
          <cell r="M89">
            <v>33.130099746202411</v>
          </cell>
        </row>
        <row r="90">
          <cell r="J90">
            <v>44866</v>
          </cell>
          <cell r="K90">
            <v>37.719132240648271</v>
          </cell>
          <cell r="L90">
            <v>32.472656173301871</v>
          </cell>
          <cell r="M90">
            <v>35.463147531689316</v>
          </cell>
        </row>
        <row r="91">
          <cell r="J91">
            <v>44896</v>
          </cell>
          <cell r="K91">
            <v>39.309926329276294</v>
          </cell>
          <cell r="L91">
            <v>33.778192847987938</v>
          </cell>
          <cell r="M91">
            <v>36.931280932322302</v>
          </cell>
        </row>
        <row r="92">
          <cell r="J92">
            <v>44927</v>
          </cell>
          <cell r="K92">
            <v>38.839300000000001</v>
          </cell>
          <cell r="L92">
            <v>32.454149999999998</v>
          </cell>
          <cell r="M92">
            <v>36.093685499999999</v>
          </cell>
        </row>
        <row r="93">
          <cell r="J93">
            <v>44958</v>
          </cell>
          <cell r="K93">
            <v>39.823665012575262</v>
          </cell>
          <cell r="L93">
            <v>33.329624279289717</v>
          </cell>
          <cell r="M93">
            <v>37.031227497262478</v>
          </cell>
        </row>
        <row r="94">
          <cell r="J94">
            <v>44986</v>
          </cell>
          <cell r="K94">
            <v>35.65099948002927</v>
          </cell>
          <cell r="L94">
            <v>30.494258706310443</v>
          </cell>
          <cell r="M94">
            <v>33.433600947330177</v>
          </cell>
        </row>
        <row r="95">
          <cell r="J95">
            <v>45017</v>
          </cell>
          <cell r="K95">
            <v>32.812560873833647</v>
          </cell>
          <cell r="L95">
            <v>26.038169813757104</v>
          </cell>
          <cell r="M95">
            <v>29.899572718000734</v>
          </cell>
        </row>
        <row r="96">
          <cell r="J96">
            <v>45047</v>
          </cell>
          <cell r="K96">
            <v>29.376951248569767</v>
          </cell>
          <cell r="L96">
            <v>23.954196605579735</v>
          </cell>
          <cell r="M96">
            <v>27.04516675208405</v>
          </cell>
        </row>
        <row r="97">
          <cell r="J97">
            <v>45078</v>
          </cell>
          <cell r="K97">
            <v>34.498015359686946</v>
          </cell>
          <cell r="L97">
            <v>26.632963242854373</v>
          </cell>
          <cell r="M97">
            <v>31.116042949448939</v>
          </cell>
        </row>
        <row r="98">
          <cell r="J98">
            <v>45108</v>
          </cell>
          <cell r="K98">
            <v>38.051570833982097</v>
          </cell>
          <cell r="L98">
            <v>30.181879024783019</v>
          </cell>
          <cell r="M98">
            <v>34.66760335602649</v>
          </cell>
        </row>
        <row r="99">
          <cell r="J99">
            <v>45139</v>
          </cell>
          <cell r="K99">
            <v>41.945018870196122</v>
          </cell>
          <cell r="L99">
            <v>30.739474001794068</v>
          </cell>
          <cell r="M99">
            <v>37.126634576783239</v>
          </cell>
        </row>
        <row r="100">
          <cell r="J100">
            <v>45170</v>
          </cell>
          <cell r="K100">
            <v>42.537447508213177</v>
          </cell>
          <cell r="L100">
            <v>35.096304792867933</v>
          </cell>
          <cell r="M100">
            <v>39.337756140614715</v>
          </cell>
        </row>
        <row r="101">
          <cell r="J101">
            <v>45200</v>
          </cell>
          <cell r="K101">
            <v>38.790383420471649</v>
          </cell>
          <cell r="L101">
            <v>31.316633772310595</v>
          </cell>
          <cell r="M101">
            <v>35.576671071762391</v>
          </cell>
        </row>
        <row r="102">
          <cell r="J102">
            <v>45231</v>
          </cell>
          <cell r="K102">
            <v>41.559746118093521</v>
          </cell>
          <cell r="L102">
            <v>33.841319568510983</v>
          </cell>
          <cell r="M102">
            <v>38.240822701773027</v>
          </cell>
        </row>
        <row r="103">
          <cell r="J103">
            <v>45261</v>
          </cell>
          <cell r="K103">
            <v>43.37411324592766</v>
          </cell>
          <cell r="L103">
            <v>36.185987240182797</v>
          </cell>
          <cell r="M103">
            <v>40.283219063457366</v>
          </cell>
        </row>
        <row r="104">
          <cell r="J104">
            <v>45292</v>
          </cell>
          <cell r="K104">
            <v>44.016098507489197</v>
          </cell>
          <cell r="L104">
            <v>35.668309999999998</v>
          </cell>
          <cell r="M104">
            <v>40.42654944926884</v>
          </cell>
        </row>
        <row r="105">
          <cell r="J105">
            <v>45323</v>
          </cell>
          <cell r="K105">
            <v>46.501495022137838</v>
          </cell>
          <cell r="L105">
            <v>38.071638019323288</v>
          </cell>
          <cell r="M105">
            <v>42.876656510927582</v>
          </cell>
        </row>
        <row r="106">
          <cell r="J106">
            <v>45352</v>
          </cell>
          <cell r="K106">
            <v>39.584318608747061</v>
          </cell>
          <cell r="L106">
            <v>33.591373272340803</v>
          </cell>
          <cell r="M106">
            <v>37.00735211409237</v>
          </cell>
        </row>
        <row r="107">
          <cell r="J107">
            <v>45383</v>
          </cell>
          <cell r="K107">
            <v>37.304765604996319</v>
          </cell>
          <cell r="L107">
            <v>32.564153119809269</v>
          </cell>
          <cell r="M107">
            <v>35.266302236365888</v>
          </cell>
        </row>
        <row r="108">
          <cell r="J108">
            <v>45413</v>
          </cell>
          <cell r="K108">
            <v>31.143902803683616</v>
          </cell>
          <cell r="L108">
            <v>25.293339372187766</v>
          </cell>
          <cell r="M108">
            <v>28.628160528140398</v>
          </cell>
        </row>
        <row r="109">
          <cell r="J109">
            <v>45444</v>
          </cell>
          <cell r="K109">
            <v>35.436619293625611</v>
          </cell>
          <cell r="L109">
            <v>29.098100543118395</v>
          </cell>
          <cell r="M109">
            <v>32.711056230907502</v>
          </cell>
        </row>
        <row r="110">
          <cell r="J110">
            <v>45474</v>
          </cell>
          <cell r="K110">
            <v>41.579554678460511</v>
          </cell>
          <cell r="L110">
            <v>33.071542111134036</v>
          </cell>
          <cell r="M110">
            <v>37.921109274510123</v>
          </cell>
        </row>
        <row r="111">
          <cell r="J111">
            <v>45505</v>
          </cell>
          <cell r="K111">
            <v>46.078261526502878</v>
          </cell>
          <cell r="L111">
            <v>34.152371230279762</v>
          </cell>
          <cell r="M111">
            <v>40.950128699126935</v>
          </cell>
        </row>
        <row r="112">
          <cell r="J112">
            <v>45536</v>
          </cell>
          <cell r="K112">
            <v>47.409299647711279</v>
          </cell>
          <cell r="L112">
            <v>38.656189546906617</v>
          </cell>
          <cell r="M112">
            <v>43.645462304365267</v>
          </cell>
        </row>
        <row r="113">
          <cell r="J113">
            <v>45566</v>
          </cell>
          <cell r="K113">
            <v>43.476124543901463</v>
          </cell>
          <cell r="L113">
            <v>34.638234892380815</v>
          </cell>
          <cell r="M113">
            <v>39.675831993747579</v>
          </cell>
        </row>
        <row r="114">
          <cell r="J114">
            <v>45597</v>
          </cell>
          <cell r="K114">
            <v>46.736819671897166</v>
          </cell>
          <cell r="L114">
            <v>37.3446058505751</v>
          </cell>
          <cell r="M114">
            <v>42.698167728728677</v>
          </cell>
        </row>
        <row r="115">
          <cell r="J115">
            <v>45627</v>
          </cell>
          <cell r="K115">
            <v>46.283949604808633</v>
          </cell>
          <cell r="L115">
            <v>39.129534410403664</v>
          </cell>
          <cell r="M115">
            <v>43.207551071214496</v>
          </cell>
        </row>
        <row r="116">
          <cell r="J116">
            <v>45658</v>
          </cell>
          <cell r="K116">
            <v>46.470406459272333</v>
          </cell>
          <cell r="L116">
            <v>37.81476</v>
          </cell>
          <cell r="M116">
            <v>42.748478481785227</v>
          </cell>
        </row>
        <row r="117">
          <cell r="J117">
            <v>45689</v>
          </cell>
          <cell r="K117">
            <v>49.373502882320381</v>
          </cell>
          <cell r="L117">
            <v>41.246487853973434</v>
          </cell>
          <cell r="M117">
            <v>45.878886420131195</v>
          </cell>
        </row>
        <row r="118">
          <cell r="J118">
            <v>45717</v>
          </cell>
          <cell r="K118">
            <v>42.847235812019534</v>
          </cell>
          <cell r="L118">
            <v>36.617293273186256</v>
          </cell>
          <cell r="M118">
            <v>40.168360520321222</v>
          </cell>
        </row>
        <row r="119">
          <cell r="J119">
            <v>45748</v>
          </cell>
          <cell r="K119">
            <v>41.096437811710516</v>
          </cell>
          <cell r="L119">
            <v>35.346104339975881</v>
          </cell>
          <cell r="M119">
            <v>38.62379441886462</v>
          </cell>
        </row>
        <row r="120">
          <cell r="J120">
            <v>45778</v>
          </cell>
          <cell r="K120">
            <v>32.922851152180058</v>
          </cell>
          <cell r="L120">
            <v>27.015939072298409</v>
          </cell>
          <cell r="M120">
            <v>30.382878957830947</v>
          </cell>
        </row>
        <row r="121">
          <cell r="J121">
            <v>45809</v>
          </cell>
          <cell r="K121">
            <v>38.91532657364192</v>
          </cell>
          <cell r="L121">
            <v>30.673674589968197</v>
          </cell>
          <cell r="M121">
            <v>35.371416220662219</v>
          </cell>
        </row>
        <row r="122">
          <cell r="J122">
            <v>45839</v>
          </cell>
          <cell r="K122">
            <v>44.556760416661788</v>
          </cell>
          <cell r="L122">
            <v>35.512068953029463</v>
          </cell>
          <cell r="M122">
            <v>40.667543087299883</v>
          </cell>
        </row>
        <row r="123">
          <cell r="J123">
            <v>45870</v>
          </cell>
          <cell r="K123">
            <v>50.049413914749003</v>
          </cell>
          <cell r="L123">
            <v>37.368902804978219</v>
          </cell>
          <cell r="M123">
            <v>44.596794137547562</v>
          </cell>
        </row>
        <row r="124">
          <cell r="J124">
            <v>45901</v>
          </cell>
          <cell r="K124">
            <v>50.294362727058555</v>
          </cell>
          <cell r="L124">
            <v>40.787882448212315</v>
          </cell>
          <cell r="M124">
            <v>46.206576207154669</v>
          </cell>
        </row>
        <row r="125">
          <cell r="J125">
            <v>45931</v>
          </cell>
          <cell r="K125">
            <v>43.703257626572451</v>
          </cell>
          <cell r="L125">
            <v>35.098786708475437</v>
          </cell>
          <cell r="M125">
            <v>40.003335131790735</v>
          </cell>
        </row>
        <row r="126">
          <cell r="J126">
            <v>45962</v>
          </cell>
          <cell r="K126">
            <v>45.232729417160556</v>
          </cell>
          <cell r="L126">
            <v>36.907991397286978</v>
          </cell>
          <cell r="M126">
            <v>41.65309206861491</v>
          </cell>
        </row>
        <row r="127">
          <cell r="J127">
            <v>45992</v>
          </cell>
          <cell r="K127">
            <v>48.28031360059088</v>
          </cell>
          <cell r="L127">
            <v>40.408217981328811</v>
          </cell>
          <cell r="M127">
            <v>44.895312484308185</v>
          </cell>
        </row>
        <row r="128">
          <cell r="J128">
            <v>46023</v>
          </cell>
          <cell r="K128">
            <v>48.140925955898432</v>
          </cell>
          <cell r="L128">
            <v>39.285417608127531</v>
          </cell>
          <cell r="M128">
            <v>44.33305736635694</v>
          </cell>
        </row>
        <row r="129">
          <cell r="J129">
            <v>46054</v>
          </cell>
          <cell r="K129">
            <v>51.115393440019979</v>
          </cell>
          <cell r="L129">
            <v>41.566166363066515</v>
          </cell>
          <cell r="M129">
            <v>47.009225796929982</v>
          </cell>
        </row>
        <row r="130">
          <cell r="J130">
            <v>46082</v>
          </cell>
          <cell r="K130">
            <v>44.333059728472932</v>
          </cell>
          <cell r="L130">
            <v>38.15136394367471</v>
          </cell>
          <cell r="M130">
            <v>41.674930541009694</v>
          </cell>
        </row>
        <row r="131">
          <cell r="J131">
            <v>46113</v>
          </cell>
          <cell r="K131">
            <v>42.391578015438967</v>
          </cell>
          <cell r="L131">
            <v>36.972776057184753</v>
          </cell>
          <cell r="M131">
            <v>40.06149317338965</v>
          </cell>
        </row>
        <row r="132">
          <cell r="J132">
            <v>46143</v>
          </cell>
          <cell r="K132">
            <v>35.507920316284846</v>
          </cell>
          <cell r="L132">
            <v>29.842943559024679</v>
          </cell>
          <cell r="M132">
            <v>33.071980310662973</v>
          </cell>
        </row>
        <row r="133">
          <cell r="J133">
            <v>46174</v>
          </cell>
          <cell r="K133">
            <v>40.860492891010701</v>
          </cell>
          <cell r="L133">
            <v>32.118703674677917</v>
          </cell>
          <cell r="M133">
            <v>37.101523527987602</v>
          </cell>
        </row>
        <row r="134">
          <cell r="J134">
            <v>46204</v>
          </cell>
          <cell r="K134">
            <v>46.268081770946822</v>
          </cell>
          <cell r="L134">
            <v>36.896207981596753</v>
          </cell>
          <cell r="M134">
            <v>42.238176041526287</v>
          </cell>
        </row>
        <row r="135">
          <cell r="J135">
            <v>46235</v>
          </cell>
          <cell r="K135">
            <v>51.695684909203564</v>
          </cell>
          <cell r="L135">
            <v>39.052011427100204</v>
          </cell>
          <cell r="M135">
            <v>46.258905311899113</v>
          </cell>
        </row>
        <row r="136">
          <cell r="J136">
            <v>46266</v>
          </cell>
          <cell r="K136">
            <v>51.840473113174284</v>
          </cell>
          <cell r="L136">
            <v>42.715606623055166</v>
          </cell>
          <cell r="M136">
            <v>47.916780522423061</v>
          </cell>
        </row>
        <row r="137">
          <cell r="J137">
            <v>46296</v>
          </cell>
          <cell r="K137">
            <v>45.587909110365423</v>
          </cell>
          <cell r="L137">
            <v>36.656967656633107</v>
          </cell>
          <cell r="M137">
            <v>41.747604285260522</v>
          </cell>
        </row>
        <row r="138">
          <cell r="J138">
            <v>46327</v>
          </cell>
          <cell r="K138">
            <v>47.689317787717272</v>
          </cell>
          <cell r="L138">
            <v>38.853319780064588</v>
          </cell>
          <cell r="M138">
            <v>43.889838644426618</v>
          </cell>
        </row>
        <row r="139">
          <cell r="J139">
            <v>46357</v>
          </cell>
          <cell r="K139">
            <v>50.065482618816944</v>
          </cell>
          <cell r="L139">
            <v>41.600981852749541</v>
          </cell>
          <cell r="M139">
            <v>46.425747289407958</v>
          </cell>
        </row>
        <row r="140">
          <cell r="J140">
            <v>46388</v>
          </cell>
          <cell r="K140">
            <v>49.874085422778258</v>
          </cell>
          <cell r="L140">
            <v>41.353005127856669</v>
          </cell>
          <cell r="M140">
            <v>46.210020895961975</v>
          </cell>
        </row>
        <row r="141">
          <cell r="J141">
            <v>46419</v>
          </cell>
          <cell r="K141">
            <v>53.089020619880287</v>
          </cell>
          <cell r="L141">
            <v>43.727088253490841</v>
          </cell>
          <cell r="M141">
            <v>49.063389702332827</v>
          </cell>
        </row>
        <row r="142">
          <cell r="J142">
            <v>46447</v>
          </cell>
          <cell r="K142">
            <v>46.631665933518669</v>
          </cell>
          <cell r="L142">
            <v>39.568490242990038</v>
          </cell>
          <cell r="M142">
            <v>43.594500386591349</v>
          </cell>
        </row>
        <row r="143">
          <cell r="J143">
            <v>46478</v>
          </cell>
          <cell r="K143">
            <v>43.713280529370905</v>
          </cell>
          <cell r="L143">
            <v>38.11929513016149</v>
          </cell>
          <cell r="M143">
            <v>41.307866807710852</v>
          </cell>
        </row>
        <row r="144">
          <cell r="J144">
            <v>46508</v>
          </cell>
          <cell r="K144">
            <v>36.565368457921714</v>
          </cell>
          <cell r="L144">
            <v>30.57543637682074</v>
          </cell>
          <cell r="M144">
            <v>33.98969766304829</v>
          </cell>
        </row>
        <row r="145">
          <cell r="J145">
            <v>46539</v>
          </cell>
          <cell r="K145">
            <v>42.931237933910822</v>
          </cell>
          <cell r="L145">
            <v>33.722230975262349</v>
          </cell>
          <cell r="M145">
            <v>38.971364941691974</v>
          </cell>
        </row>
        <row r="146">
          <cell r="J146">
            <v>46569</v>
          </cell>
          <cell r="K146">
            <v>47.889451020809844</v>
          </cell>
          <cell r="L146">
            <v>38.796525477445734</v>
          </cell>
          <cell r="M146">
            <v>43.979493037163273</v>
          </cell>
        </row>
        <row r="147">
          <cell r="J147">
            <v>46600</v>
          </cell>
          <cell r="K147">
            <v>53.630394887511386</v>
          </cell>
          <cell r="L147">
            <v>40.682333045960377</v>
          </cell>
          <cell r="M147">
            <v>48.062728295644447</v>
          </cell>
        </row>
        <row r="148">
          <cell r="J148">
            <v>46631</v>
          </cell>
          <cell r="K148">
            <v>54.065577308330383</v>
          </cell>
          <cell r="L148">
            <v>45.127638042730993</v>
          </cell>
          <cell r="M148">
            <v>50.222263424122644</v>
          </cell>
        </row>
        <row r="149">
          <cell r="J149">
            <v>46661</v>
          </cell>
          <cell r="K149">
            <v>48.755895597067337</v>
          </cell>
          <cell r="L149">
            <v>39.819709083547444</v>
          </cell>
          <cell r="M149">
            <v>44.913335396253785</v>
          </cell>
        </row>
        <row r="150">
          <cell r="J150">
            <v>46692</v>
          </cell>
          <cell r="K150">
            <v>52.619911761518473</v>
          </cell>
          <cell r="L150">
            <v>42.974513484012199</v>
          </cell>
          <cell r="M150">
            <v>48.47239050219077</v>
          </cell>
        </row>
        <row r="151">
          <cell r="J151">
            <v>46722</v>
          </cell>
          <cell r="K151">
            <v>53.916010730119723</v>
          </cell>
          <cell r="L151">
            <v>45.578770744920448</v>
          </cell>
          <cell r="M151">
            <v>50.330997536484034</v>
          </cell>
        </row>
        <row r="152">
          <cell r="J152">
            <v>46753</v>
          </cell>
          <cell r="K152">
            <v>50.284267742864081</v>
          </cell>
          <cell r="L152">
            <v>41.417104181617368</v>
          </cell>
          <cell r="M152">
            <v>46.471387411527992</v>
          </cell>
        </row>
        <row r="153">
          <cell r="J153">
            <v>46784</v>
          </cell>
          <cell r="K153">
            <v>53.363420478053257</v>
          </cell>
          <cell r="L153">
            <v>44.222249371471975</v>
          </cell>
          <cell r="M153">
            <v>49.432716902223305</v>
          </cell>
        </row>
        <row r="154">
          <cell r="J154">
            <v>46813</v>
          </cell>
          <cell r="K154">
            <v>46.527773572189048</v>
          </cell>
          <cell r="L154">
            <v>39.318552054045753</v>
          </cell>
          <cell r="M154">
            <v>43.427808319387431</v>
          </cell>
        </row>
        <row r="155">
          <cell r="J155">
            <v>46844</v>
          </cell>
          <cell r="K155">
            <v>44.259854175550956</v>
          </cell>
          <cell r="L155">
            <v>38.668780086129573</v>
          </cell>
          <cell r="M155">
            <v>41.855692317099759</v>
          </cell>
        </row>
        <row r="156">
          <cell r="J156">
            <v>46874</v>
          </cell>
          <cell r="K156">
            <v>40.207148490819961</v>
          </cell>
          <cell r="L156">
            <v>31.819156477389004</v>
          </cell>
          <cell r="M156">
            <v>36.60031192504465</v>
          </cell>
        </row>
        <row r="157">
          <cell r="J157">
            <v>46905</v>
          </cell>
          <cell r="K157">
            <v>45.175658992003243</v>
          </cell>
          <cell r="L157">
            <v>35.304099955168915</v>
          </cell>
          <cell r="M157">
            <v>40.93088860616448</v>
          </cell>
        </row>
        <row r="158">
          <cell r="J158">
            <v>46935</v>
          </cell>
          <cell r="K158">
            <v>50.309605213158264</v>
          </cell>
          <cell r="L158">
            <v>41.877714441414284</v>
          </cell>
          <cell r="M158">
            <v>46.683892181308352</v>
          </cell>
        </row>
        <row r="159">
          <cell r="J159">
            <v>46966</v>
          </cell>
          <cell r="K159">
            <v>55.435636100928228</v>
          </cell>
          <cell r="L159">
            <v>41.956026878810356</v>
          </cell>
          <cell r="M159">
            <v>49.639404135417536</v>
          </cell>
        </row>
        <row r="160">
          <cell r="J160">
            <v>46997</v>
          </cell>
          <cell r="K160">
            <v>55.320409441768284</v>
          </cell>
          <cell r="L160">
            <v>46.310237792347365</v>
          </cell>
          <cell r="M160">
            <v>51.446035632517287</v>
          </cell>
        </row>
        <row r="161">
          <cell r="J161">
            <v>47027</v>
          </cell>
          <cell r="K161">
            <v>50.590372295285867</v>
          </cell>
          <cell r="L161">
            <v>41.228333953740076</v>
          </cell>
          <cell r="M161">
            <v>46.564695808421178</v>
          </cell>
        </row>
        <row r="162">
          <cell r="J162">
            <v>47058</v>
          </cell>
          <cell r="K162">
            <v>53.266304302024459</v>
          </cell>
          <cell r="L162">
            <v>43.4918905663069</v>
          </cell>
          <cell r="M162">
            <v>49.063306395665904</v>
          </cell>
        </row>
        <row r="163">
          <cell r="J163">
            <v>47088</v>
          </cell>
          <cell r="K163">
            <v>55.281535352552623</v>
          </cell>
          <cell r="L163">
            <v>46.696377648933897</v>
          </cell>
          <cell r="M163">
            <v>51.589917539996563</v>
          </cell>
        </row>
        <row r="164">
          <cell r="J164">
            <v>47119</v>
          </cell>
          <cell r="K164">
            <v>53.525858666578728</v>
          </cell>
          <cell r="L164">
            <v>43.403618755764278</v>
          </cell>
          <cell r="M164">
            <v>49.173295504928511</v>
          </cell>
        </row>
        <row r="165">
          <cell r="J165">
            <v>47150</v>
          </cell>
          <cell r="K165">
            <v>56.652654279658407</v>
          </cell>
          <cell r="L165">
            <v>47.13279230906457</v>
          </cell>
          <cell r="M165">
            <v>52.559113632303053</v>
          </cell>
        </row>
        <row r="166">
          <cell r="J166">
            <v>47178</v>
          </cell>
          <cell r="K166">
            <v>49.885501301521828</v>
          </cell>
          <cell r="L166">
            <v>42.432130820712217</v>
          </cell>
          <cell r="M166">
            <v>46.680551994773694</v>
          </cell>
        </row>
        <row r="167">
          <cell r="J167">
            <v>47209</v>
          </cell>
          <cell r="K167">
            <v>47.510819484527552</v>
          </cell>
          <cell r="L167">
            <v>41.072261999913401</v>
          </cell>
          <cell r="M167">
            <v>44.74223976614347</v>
          </cell>
        </row>
        <row r="168">
          <cell r="J168">
            <v>47239</v>
          </cell>
          <cell r="K168">
            <v>41.86086276917996</v>
          </cell>
          <cell r="L168">
            <v>33.763747843695356</v>
          </cell>
          <cell r="M168">
            <v>38.379103351221573</v>
          </cell>
        </row>
        <row r="169">
          <cell r="J169">
            <v>47270</v>
          </cell>
          <cell r="K169">
            <v>44.700553784709221</v>
          </cell>
          <cell r="L169">
            <v>36.187679597100761</v>
          </cell>
          <cell r="M169">
            <v>41.040017884037582</v>
          </cell>
        </row>
        <row r="170">
          <cell r="J170">
            <v>47300</v>
          </cell>
          <cell r="K170">
            <v>51.086735726101146</v>
          </cell>
          <cell r="L170">
            <v>42.645361611346956</v>
          </cell>
          <cell r="M170">
            <v>47.456944856756841</v>
          </cell>
        </row>
        <row r="171">
          <cell r="J171">
            <v>47331</v>
          </cell>
          <cell r="K171">
            <v>57.142495725970207</v>
          </cell>
          <cell r="L171">
            <v>43.099500005413965</v>
          </cell>
          <cell r="M171">
            <v>51.104007566131017</v>
          </cell>
        </row>
        <row r="172">
          <cell r="J172">
            <v>47362</v>
          </cell>
          <cell r="K172">
            <v>56.702697345413277</v>
          </cell>
          <cell r="L172">
            <v>47.121340359393777</v>
          </cell>
          <cell r="M172">
            <v>52.582713841424891</v>
          </cell>
        </row>
        <row r="173">
          <cell r="J173">
            <v>47392</v>
          </cell>
          <cell r="K173">
            <v>50.024641952318653</v>
          </cell>
          <cell r="L173">
            <v>40.555654059438353</v>
          </cell>
          <cell r="M173">
            <v>45.952977158380122</v>
          </cell>
        </row>
        <row r="174">
          <cell r="J174">
            <v>47423</v>
          </cell>
          <cell r="K174">
            <v>52.222414838423532</v>
          </cell>
          <cell r="L174">
            <v>42.409861657974652</v>
          </cell>
          <cell r="M174">
            <v>48.003016970830515</v>
          </cell>
        </row>
        <row r="175">
          <cell r="J175">
            <v>47453</v>
          </cell>
          <cell r="K175">
            <v>55.351038976297723</v>
          </cell>
          <cell r="L175">
            <v>47.237292996404477</v>
          </cell>
          <cell r="M175">
            <v>51.862128204943623</v>
          </cell>
        </row>
        <row r="176">
          <cell r="J176">
            <v>47484</v>
          </cell>
          <cell r="K176">
            <v>53.557960103022779</v>
          </cell>
          <cell r="L176">
            <v>43.735589771025332</v>
          </cell>
          <cell r="M176">
            <v>49.334340860263879</v>
          </cell>
        </row>
        <row r="177">
          <cell r="J177">
            <v>47515</v>
          </cell>
          <cell r="K177">
            <v>57.728520248068037</v>
          </cell>
          <cell r="L177">
            <v>47.514929029146387</v>
          </cell>
          <cell r="M177">
            <v>53.336676023931723</v>
          </cell>
        </row>
        <row r="178">
          <cell r="J178">
            <v>47543</v>
          </cell>
          <cell r="K178">
            <v>50.040581182837158</v>
          </cell>
          <cell r="L178">
            <v>43.257269985424713</v>
          </cell>
          <cell r="M178">
            <v>47.123757367949807</v>
          </cell>
        </row>
        <row r="179">
          <cell r="J179">
            <v>47574</v>
          </cell>
          <cell r="K179">
            <v>47.70105063175945</v>
          </cell>
          <cell r="L179">
            <v>41.942600002336711</v>
          </cell>
          <cell r="M179">
            <v>45.224916861107673</v>
          </cell>
        </row>
        <row r="180">
          <cell r="J180">
            <v>47604</v>
          </cell>
          <cell r="K180">
            <v>40.489496208041892</v>
          </cell>
          <cell r="L180">
            <v>33.845202346628597</v>
          </cell>
          <cell r="M180">
            <v>37.63244984763417</v>
          </cell>
        </row>
        <row r="181">
          <cell r="J181">
            <v>47635</v>
          </cell>
          <cell r="K181">
            <v>46.267166321188171</v>
          </cell>
          <cell r="L181">
            <v>37.71959682626278</v>
          </cell>
          <cell r="M181">
            <v>42.591711438370254</v>
          </cell>
        </row>
        <row r="182">
          <cell r="J182">
            <v>47665</v>
          </cell>
          <cell r="K182">
            <v>53.62671467209907</v>
          </cell>
          <cell r="L182">
            <v>42.436754348747748</v>
          </cell>
          <cell r="M182">
            <v>48.815031733057999</v>
          </cell>
        </row>
        <row r="183">
          <cell r="J183">
            <v>47696</v>
          </cell>
          <cell r="K183">
            <v>59.59512497688025</v>
          </cell>
          <cell r="L183">
            <v>44.806565925566467</v>
          </cell>
          <cell r="M183">
            <v>53.236044584815318</v>
          </cell>
        </row>
        <row r="184">
          <cell r="J184">
            <v>47727</v>
          </cell>
          <cell r="K184">
            <v>59.917975810791589</v>
          </cell>
          <cell r="L184">
            <v>49.148134747004228</v>
          </cell>
          <cell r="M184">
            <v>55.286944153363024</v>
          </cell>
        </row>
        <row r="185">
          <cell r="J185">
            <v>47757</v>
          </cell>
          <cell r="K185">
            <v>53.619155138350109</v>
          </cell>
          <cell r="L185">
            <v>44.00882983514731</v>
          </cell>
          <cell r="M185">
            <v>49.486715257972904</v>
          </cell>
        </row>
        <row r="186">
          <cell r="J186">
            <v>47788</v>
          </cell>
          <cell r="K186">
            <v>56.193561599587362</v>
          </cell>
          <cell r="L186">
            <v>45.40604516370076</v>
          </cell>
          <cell r="M186">
            <v>51.554929532156116</v>
          </cell>
        </row>
        <row r="187">
          <cell r="J187">
            <v>47818</v>
          </cell>
          <cell r="K187">
            <v>58.840111662881505</v>
          </cell>
          <cell r="L187">
            <v>49.41738393253533</v>
          </cell>
          <cell r="M187">
            <v>54.78833873883265</v>
          </cell>
        </row>
        <row r="188">
          <cell r="J188">
            <v>47849</v>
          </cell>
          <cell r="K188">
            <v>56.632269529352612</v>
          </cell>
          <cell r="L188">
            <v>45.914938935297364</v>
          </cell>
          <cell r="M188">
            <v>52.023817373908855</v>
          </cell>
        </row>
        <row r="189">
          <cell r="J189">
            <v>47880</v>
          </cell>
          <cell r="K189">
            <v>59.445930966881058</v>
          </cell>
          <cell r="L189">
            <v>50.058619530279678</v>
          </cell>
          <cell r="M189">
            <v>55.409387049142467</v>
          </cell>
        </row>
        <row r="190">
          <cell r="J190">
            <v>47908</v>
          </cell>
          <cell r="K190">
            <v>51.559197958611264</v>
          </cell>
          <cell r="L190">
            <v>44.928705112373379</v>
          </cell>
          <cell r="M190">
            <v>48.708086034728971</v>
          </cell>
        </row>
        <row r="191">
          <cell r="J191">
            <v>47939</v>
          </cell>
          <cell r="K191">
            <v>49.338096105095495</v>
          </cell>
          <cell r="L191">
            <v>43.529251510882432</v>
          </cell>
          <cell r="M191">
            <v>46.840292929583882</v>
          </cell>
        </row>
        <row r="192">
          <cell r="J192">
            <v>47969</v>
          </cell>
          <cell r="K192">
            <v>42.028169015410391</v>
          </cell>
          <cell r="L192">
            <v>34.720388262456289</v>
          </cell>
          <cell r="M192">
            <v>38.885823291640122</v>
          </cell>
        </row>
        <row r="193">
          <cell r="J193">
            <v>48000</v>
          </cell>
          <cell r="K193">
            <v>48.578151811927825</v>
          </cell>
          <cell r="L193">
            <v>39.47863810161288</v>
          </cell>
          <cell r="M193">
            <v>44.665360916492396</v>
          </cell>
        </row>
        <row r="194">
          <cell r="J194">
            <v>48030</v>
          </cell>
          <cell r="K194">
            <v>55.766909213528933</v>
          </cell>
          <cell r="L194">
            <v>45.12854318524505</v>
          </cell>
          <cell r="M194">
            <v>51.192411821366861</v>
          </cell>
        </row>
        <row r="195">
          <cell r="J195">
            <v>48061</v>
          </cell>
          <cell r="K195">
            <v>61.51445326107568</v>
          </cell>
          <cell r="L195">
            <v>47.014636938064513</v>
          </cell>
          <cell r="M195">
            <v>55.279532242180878</v>
          </cell>
        </row>
        <row r="196">
          <cell r="J196">
            <v>48092</v>
          </cell>
          <cell r="K196">
            <v>61.206249598991441</v>
          </cell>
          <cell r="L196">
            <v>49.844723426331704</v>
          </cell>
          <cell r="M196">
            <v>56.320793344747749</v>
          </cell>
        </row>
        <row r="197">
          <cell r="J197">
            <v>48122</v>
          </cell>
          <cell r="K197">
            <v>54.397291725905589</v>
          </cell>
          <cell r="L197">
            <v>45.385373744312069</v>
          </cell>
          <cell r="M197">
            <v>50.522166993820377</v>
          </cell>
        </row>
        <row r="198">
          <cell r="J198">
            <v>48153</v>
          </cell>
          <cell r="K198">
            <v>56.22134191177571</v>
          </cell>
          <cell r="L198">
            <v>46.532415840790321</v>
          </cell>
          <cell r="M198">
            <v>52.055103701251994</v>
          </cell>
        </row>
        <row r="199">
          <cell r="J199">
            <v>48183</v>
          </cell>
          <cell r="K199">
            <v>60.678854484303443</v>
          </cell>
          <cell r="L199">
            <v>50.474985475286957</v>
          </cell>
          <cell r="M199">
            <v>56.291190810426343</v>
          </cell>
        </row>
        <row r="200">
          <cell r="J200">
            <v>48214</v>
          </cell>
          <cell r="K200">
            <v>58.766204228865853</v>
          </cell>
          <cell r="L200">
            <v>48.035510548961113</v>
          </cell>
          <cell r="M200">
            <v>54.152005946506819</v>
          </cell>
        </row>
        <row r="201">
          <cell r="J201">
            <v>48245</v>
          </cell>
          <cell r="K201">
            <v>60.895732768683771</v>
          </cell>
          <cell r="L201">
            <v>51.921575322661788</v>
          </cell>
          <cell r="M201">
            <v>57.036845066894315</v>
          </cell>
        </row>
        <row r="202">
          <cell r="J202">
            <v>48274</v>
          </cell>
          <cell r="K202">
            <v>52.877523922678009</v>
          </cell>
          <cell r="L202">
            <v>46.49555628631451</v>
          </cell>
          <cell r="M202">
            <v>50.133277839041703</v>
          </cell>
        </row>
        <row r="203">
          <cell r="J203">
            <v>48305</v>
          </cell>
          <cell r="K203">
            <v>50.968017912132026</v>
          </cell>
          <cell r="L203">
            <v>45.394357754746451</v>
          </cell>
          <cell r="M203">
            <v>48.571344044456225</v>
          </cell>
        </row>
        <row r="204">
          <cell r="J204">
            <v>48335</v>
          </cell>
          <cell r="K204">
            <v>43.533310979840984</v>
          </cell>
          <cell r="L204">
            <v>37.381979938542159</v>
          </cell>
          <cell r="M204">
            <v>40.888238632082484</v>
          </cell>
        </row>
        <row r="205">
          <cell r="J205">
            <v>48366</v>
          </cell>
          <cell r="K205">
            <v>49.268085092162003</v>
          </cell>
          <cell r="L205">
            <v>40.355032912469419</v>
          </cell>
          <cell r="M205">
            <v>45.435472654894191</v>
          </cell>
        </row>
        <row r="206">
          <cell r="J206">
            <v>48396</v>
          </cell>
          <cell r="K206">
            <v>55.626537493639944</v>
          </cell>
          <cell r="L206">
            <v>44.796918876839371</v>
          </cell>
          <cell r="M206">
            <v>50.969801488415698</v>
          </cell>
        </row>
        <row r="207">
          <cell r="J207">
            <v>48427</v>
          </cell>
          <cell r="K207">
            <v>62.713284305493623</v>
          </cell>
          <cell r="L207">
            <v>47.468817942555845</v>
          </cell>
          <cell r="M207">
            <v>56.158163769430374</v>
          </cell>
        </row>
        <row r="208">
          <cell r="J208">
            <v>48458</v>
          </cell>
          <cell r="K208">
            <v>61.299003341064044</v>
          </cell>
          <cell r="L208">
            <v>50.274170476314559</v>
          </cell>
          <cell r="M208">
            <v>56.558325209221763</v>
          </cell>
        </row>
        <row r="209">
          <cell r="J209">
            <v>48488</v>
          </cell>
          <cell r="K209">
            <v>54.682758316669663</v>
          </cell>
          <cell r="L209">
            <v>46.042315164955781</v>
          </cell>
          <cell r="M209">
            <v>50.967367761432691</v>
          </cell>
        </row>
        <row r="210">
          <cell r="J210">
            <v>48519</v>
          </cell>
          <cell r="K210">
            <v>58.043741205306247</v>
          </cell>
          <cell r="L210">
            <v>47.766040660018461</v>
          </cell>
          <cell r="M210">
            <v>53.624329970832498</v>
          </cell>
        </row>
        <row r="211">
          <cell r="J211">
            <v>48549</v>
          </cell>
          <cell r="K211">
            <v>61.426433592032424</v>
          </cell>
          <cell r="L211">
            <v>52.094343435872545</v>
          </cell>
          <cell r="M211">
            <v>57.413634824883673</v>
          </cell>
        </row>
        <row r="212">
          <cell r="J212">
            <v>48580</v>
          </cell>
          <cell r="K212">
            <v>59.736834010134366</v>
          </cell>
          <cell r="L212">
            <v>49.599579136122642</v>
          </cell>
          <cell r="M212">
            <v>55.37781441430932</v>
          </cell>
        </row>
        <row r="213">
          <cell r="J213">
            <v>48611</v>
          </cell>
          <cell r="K213">
            <v>62.833529532078884</v>
          </cell>
          <cell r="L213">
            <v>52.760198102011685</v>
          </cell>
          <cell r="M213">
            <v>58.501997017149982</v>
          </cell>
        </row>
        <row r="214">
          <cell r="J214">
            <v>48639</v>
          </cell>
          <cell r="K214">
            <v>53.619110001621038</v>
          </cell>
          <cell r="L214">
            <v>47.40131570668386</v>
          </cell>
          <cell r="M214">
            <v>50.945458454798043</v>
          </cell>
        </row>
        <row r="215">
          <cell r="J215">
            <v>48670</v>
          </cell>
          <cell r="K215">
            <v>51.733186304036444</v>
          </cell>
          <cell r="L215">
            <v>46.2366074029689</v>
          </cell>
          <cell r="M215">
            <v>49.369657376577393</v>
          </cell>
        </row>
        <row r="216">
          <cell r="J216">
            <v>48700</v>
          </cell>
          <cell r="K216">
            <v>43.918045696574616</v>
          </cell>
          <cell r="L216">
            <v>37.703038460273859</v>
          </cell>
          <cell r="M216">
            <v>41.245592584965287</v>
          </cell>
        </row>
        <row r="217">
          <cell r="J217">
            <v>48731</v>
          </cell>
          <cell r="K217">
            <v>50.435244852084153</v>
          </cell>
          <cell r="L217">
            <v>41.219604619713166</v>
          </cell>
          <cell r="M217">
            <v>46.472519552164627</v>
          </cell>
        </row>
        <row r="218">
          <cell r="J218">
            <v>48761</v>
          </cell>
          <cell r="K218">
            <v>57.362704250761929</v>
          </cell>
          <cell r="L218">
            <v>45.875693124542472</v>
          </cell>
          <cell r="M218">
            <v>52.42328946648756</v>
          </cell>
        </row>
        <row r="219">
          <cell r="J219">
            <v>48792</v>
          </cell>
          <cell r="K219">
            <v>64.034959643313641</v>
          </cell>
          <cell r="L219">
            <v>48.549475390823609</v>
          </cell>
          <cell r="M219">
            <v>57.376201414742923</v>
          </cell>
        </row>
        <row r="220">
          <cell r="J220">
            <v>48823</v>
          </cell>
          <cell r="K220">
            <v>62.315847715300514</v>
          </cell>
          <cell r="L220">
            <v>51.65015014933855</v>
          </cell>
          <cell r="M220">
            <v>57.729597761936866</v>
          </cell>
        </row>
        <row r="221">
          <cell r="J221">
            <v>48853</v>
          </cell>
          <cell r="K221">
            <v>56.820014446370578</v>
          </cell>
          <cell r="L221">
            <v>48.021675947587539</v>
          </cell>
          <cell r="M221">
            <v>53.036728891893873</v>
          </cell>
        </row>
        <row r="222">
          <cell r="J222">
            <v>48884</v>
          </cell>
          <cell r="K222">
            <v>61.298780910145069</v>
          </cell>
          <cell r="L222">
            <v>49.721542799780963</v>
          </cell>
          <cell r="M222">
            <v>56.320568522688504</v>
          </cell>
        </row>
        <row r="223">
          <cell r="J223">
            <v>48914</v>
          </cell>
          <cell r="K223">
            <v>63.391271282241512</v>
          </cell>
          <cell r="L223">
            <v>54.45208256935264</v>
          </cell>
          <cell r="M223">
            <v>59.547420135699291</v>
          </cell>
        </row>
        <row r="224">
          <cell r="J224">
            <v>48945</v>
          </cell>
          <cell r="K224">
            <v>62.605622978283328</v>
          </cell>
          <cell r="L224">
            <v>56.69746</v>
          </cell>
          <cell r="M224">
            <v>60.065112897621489</v>
          </cell>
        </row>
        <row r="225">
          <cell r="J225">
            <v>48976</v>
          </cell>
          <cell r="K225">
            <v>65.577901958277536</v>
          </cell>
          <cell r="L225">
            <v>54.830052154369071</v>
          </cell>
          <cell r="M225">
            <v>60.956326542596891</v>
          </cell>
        </row>
        <row r="226">
          <cell r="J226">
            <v>49004</v>
          </cell>
          <cell r="K226">
            <v>55.438512562371663</v>
          </cell>
          <cell r="L226">
            <v>49.203246255742968</v>
          </cell>
          <cell r="M226">
            <v>52.757348050521315</v>
          </cell>
        </row>
        <row r="227">
          <cell r="J227">
            <v>49035</v>
          </cell>
          <cell r="K227">
            <v>53.078281803554418</v>
          </cell>
          <cell r="L227">
            <v>47.366859645919071</v>
          </cell>
          <cell r="M227">
            <v>50.622370275771218</v>
          </cell>
        </row>
        <row r="228">
          <cell r="J228">
            <v>49065</v>
          </cell>
          <cell r="K228">
            <v>45.887095754857135</v>
          </cell>
          <cell r="L228">
            <v>39.058957134754991</v>
          </cell>
          <cell r="M228">
            <v>42.950996148213207</v>
          </cell>
        </row>
        <row r="229">
          <cell r="J229">
            <v>49096</v>
          </cell>
          <cell r="K229">
            <v>52.797276090452634</v>
          </cell>
          <cell r="L229">
            <v>43.323963733655596</v>
          </cell>
          <cell r="M229">
            <v>48.723751777029904</v>
          </cell>
        </row>
        <row r="230">
          <cell r="J230">
            <v>49126</v>
          </cell>
          <cell r="K230">
            <v>58.552716698465673</v>
          </cell>
          <cell r="L230">
            <v>47.317360500859117</v>
          </cell>
          <cell r="M230">
            <v>53.721513533494857</v>
          </cell>
        </row>
        <row r="231">
          <cell r="J231">
            <v>49157</v>
          </cell>
          <cell r="K231">
            <v>65.753107825175505</v>
          </cell>
          <cell r="L231">
            <v>49.980436572614352</v>
          </cell>
          <cell r="M231">
            <v>58.970859186574202</v>
          </cell>
        </row>
        <row r="232">
          <cell r="J232">
            <v>49188</v>
          </cell>
          <cell r="K232">
            <v>63.98905889528497</v>
          </cell>
          <cell r="L232">
            <v>52.545177334173147</v>
          </cell>
          <cell r="M232">
            <v>59.068189824006879</v>
          </cell>
        </row>
        <row r="233">
          <cell r="J233">
            <v>49218</v>
          </cell>
          <cell r="K233">
            <v>57.687279534964958</v>
          </cell>
          <cell r="L233">
            <v>48.920922266364045</v>
          </cell>
          <cell r="M233">
            <v>53.917745909466561</v>
          </cell>
        </row>
        <row r="234">
          <cell r="J234">
            <v>49249</v>
          </cell>
          <cell r="K234">
            <v>61.036932327875</v>
          </cell>
          <cell r="L234">
            <v>50.352167216516946</v>
          </cell>
          <cell r="M234">
            <v>56.442483329991035</v>
          </cell>
        </row>
        <row r="235">
          <cell r="J235">
            <v>49279</v>
          </cell>
          <cell r="K235">
            <v>64.386787072032121</v>
          </cell>
          <cell r="L235">
            <v>54.602984396253198</v>
          </cell>
          <cell r="M235">
            <v>60.179751921447178</v>
          </cell>
        </row>
        <row r="236">
          <cell r="J236">
            <v>49310</v>
          </cell>
          <cell r="K236">
            <v>61.636735163529906</v>
          </cell>
          <cell r="L236">
            <v>51.29504</v>
          </cell>
          <cell r="M236">
            <v>57.18980624321204</v>
          </cell>
        </row>
        <row r="237">
          <cell r="J237">
            <v>49341</v>
          </cell>
          <cell r="K237">
            <v>65.555015644778621</v>
          </cell>
          <cell r="L237">
            <v>55.765751964332807</v>
          </cell>
          <cell r="M237">
            <v>61.345632262186918</v>
          </cell>
        </row>
        <row r="238">
          <cell r="J238">
            <v>49369</v>
          </cell>
          <cell r="K238">
            <v>56.070656605306432</v>
          </cell>
          <cell r="L238">
            <v>49.759729914248027</v>
          </cell>
          <cell r="M238">
            <v>53.356958128151312</v>
          </cell>
        </row>
        <row r="239">
          <cell r="J239">
            <v>49400</v>
          </cell>
          <cell r="K239">
            <v>54.232953353339468</v>
          </cell>
          <cell r="L239">
            <v>48.05858357723131</v>
          </cell>
          <cell r="M239">
            <v>51.577974349612958</v>
          </cell>
        </row>
        <row r="240">
          <cell r="J240">
            <v>49430</v>
          </cell>
          <cell r="K240">
            <v>47.532946165131698</v>
          </cell>
          <cell r="L240">
            <v>41.34593671761759</v>
          </cell>
          <cell r="M240">
            <v>44.872532102700632</v>
          </cell>
        </row>
        <row r="241">
          <cell r="J241">
            <v>49461</v>
          </cell>
          <cell r="K241">
            <v>52.415407484039818</v>
          </cell>
          <cell r="L241">
            <v>43.370610498563586</v>
          </cell>
          <cell r="M241">
            <v>48.526144780285037</v>
          </cell>
        </row>
        <row r="242">
          <cell r="J242">
            <v>49491</v>
          </cell>
          <cell r="K242">
            <v>59.619164285647159</v>
          </cell>
          <cell r="L242">
            <v>48.942749976991841</v>
          </cell>
          <cell r="M242">
            <v>55.028306132925366</v>
          </cell>
        </row>
        <row r="243">
          <cell r="J243">
            <v>49522</v>
          </cell>
          <cell r="K243">
            <v>66.82626452951142</v>
          </cell>
          <cell r="L243">
            <v>51.42627752557712</v>
          </cell>
          <cell r="M243">
            <v>60.204270117819661</v>
          </cell>
        </row>
        <row r="244">
          <cell r="J244">
            <v>49553</v>
          </cell>
          <cell r="K244">
            <v>65.007038608785621</v>
          </cell>
          <cell r="L244">
            <v>54.211204250258632</v>
          </cell>
          <cell r="M244">
            <v>60.364829834619009</v>
          </cell>
        </row>
        <row r="245">
          <cell r="J245">
            <v>49583</v>
          </cell>
          <cell r="K245">
            <v>57.440620176873018</v>
          </cell>
          <cell r="L245">
            <v>48.743040000000001</v>
          </cell>
          <cell r="M245">
            <v>53.700660700817622</v>
          </cell>
        </row>
        <row r="246">
          <cell r="J246">
            <v>49614</v>
          </cell>
          <cell r="K246">
            <v>59.044964883238727</v>
          </cell>
          <cell r="L246">
            <v>49.885510076471014</v>
          </cell>
          <cell r="M246">
            <v>55.106399316328606</v>
          </cell>
        </row>
        <row r="247">
          <cell r="J247">
            <v>49644</v>
          </cell>
          <cell r="K247">
            <v>65.281999847030477</v>
          </cell>
          <cell r="L247">
            <v>55.147105458351206</v>
          </cell>
          <cell r="M247">
            <v>60.92399525989839</v>
          </cell>
        </row>
        <row r="248">
          <cell r="J248">
            <v>49675</v>
          </cell>
          <cell r="K248">
            <v>63.903992079769218</v>
          </cell>
          <cell r="L248">
            <v>53.603452845248448</v>
          </cell>
          <cell r="M248">
            <v>59.474760208925289</v>
          </cell>
        </row>
        <row r="249">
          <cell r="J249">
            <v>49706</v>
          </cell>
          <cell r="K249">
            <v>67.120365925574475</v>
          </cell>
          <cell r="L249">
            <v>54.776707017559289</v>
          </cell>
          <cell r="M249">
            <v>61.812592595127938</v>
          </cell>
        </row>
        <row r="250">
          <cell r="J250">
            <v>49735</v>
          </cell>
          <cell r="K250">
            <v>57.626091248134983</v>
          </cell>
          <cell r="L250">
            <v>51.956317976854365</v>
          </cell>
          <cell r="M250">
            <v>55.188088741484314</v>
          </cell>
        </row>
        <row r="251">
          <cell r="J251">
            <v>49766</v>
          </cell>
          <cell r="K251">
            <v>55.735731129102462</v>
          </cell>
          <cell r="L251">
            <v>48.872466046738992</v>
          </cell>
          <cell r="M251">
            <v>52.784527143686162</v>
          </cell>
        </row>
        <row r="252">
          <cell r="J252">
            <v>49796</v>
          </cell>
          <cell r="K252">
            <v>48.91201077382361</v>
          </cell>
          <cell r="L252">
            <v>42.369559511300949</v>
          </cell>
          <cell r="M252">
            <v>46.09875673093886</v>
          </cell>
        </row>
        <row r="253">
          <cell r="J253">
            <v>49827</v>
          </cell>
          <cell r="K253">
            <v>54.075017851420441</v>
          </cell>
          <cell r="L253">
            <v>45.896204527745866</v>
          </cell>
          <cell r="M253">
            <v>50.558128122240376</v>
          </cell>
        </row>
        <row r="254">
          <cell r="J254">
            <v>49857</v>
          </cell>
          <cell r="K254">
            <v>62.403336086355104</v>
          </cell>
          <cell r="L254">
            <v>49.735745917103188</v>
          </cell>
          <cell r="M254">
            <v>56.956272313576775</v>
          </cell>
        </row>
        <row r="255">
          <cell r="J255">
            <v>49888</v>
          </cell>
          <cell r="K255">
            <v>68.873570278611993</v>
          </cell>
          <cell r="L255">
            <v>53.473076104054087</v>
          </cell>
          <cell r="M255">
            <v>62.251357783552095</v>
          </cell>
        </row>
        <row r="256">
          <cell r="J256">
            <v>49919</v>
          </cell>
          <cell r="K256">
            <v>67.961060732816051</v>
          </cell>
          <cell r="L256">
            <v>55.612318248011178</v>
          </cell>
          <cell r="M256">
            <v>62.651101464349949</v>
          </cell>
        </row>
        <row r="257">
          <cell r="J257">
            <v>49949</v>
          </cell>
          <cell r="K257">
            <v>60.644875290182355</v>
          </cell>
          <cell r="L257">
            <v>50.542336744088786</v>
          </cell>
          <cell r="M257">
            <v>56.300783715362115</v>
          </cell>
        </row>
        <row r="258">
          <cell r="J258">
            <v>49980</v>
          </cell>
          <cell r="K258">
            <v>63.262875545045361</v>
          </cell>
          <cell r="L258">
            <v>52.884826835882585</v>
          </cell>
          <cell r="M258">
            <v>58.800314600105366</v>
          </cell>
        </row>
        <row r="259">
          <cell r="J259">
            <v>50010</v>
          </cell>
          <cell r="K259">
            <v>67.475973111555049</v>
          </cell>
          <cell r="L259">
            <v>56.065212754997575</v>
          </cell>
          <cell r="M259">
            <v>62.569346158235334</v>
          </cell>
        </row>
        <row r="260">
          <cell r="J260">
            <v>50041</v>
          </cell>
          <cell r="K260">
            <v>66.505485541096192</v>
          </cell>
          <cell r="L260">
            <v>56.235302144417162</v>
          </cell>
          <cell r="M260">
            <v>62.089306680524203</v>
          </cell>
        </row>
        <row r="261">
          <cell r="J261">
            <v>50072</v>
          </cell>
          <cell r="K261">
            <v>68.507779497560406</v>
          </cell>
          <cell r="L261">
            <v>59.08146986655516</v>
          </cell>
          <cell r="M261">
            <v>64.454466356228153</v>
          </cell>
        </row>
        <row r="262">
          <cell r="J262">
            <v>50100</v>
          </cell>
          <cell r="K262">
            <v>58.780391537223302</v>
          </cell>
          <cell r="L262">
            <v>53.823880528522061</v>
          </cell>
          <cell r="M262">
            <v>56.649091803481767</v>
          </cell>
        </row>
        <row r="263">
          <cell r="J263">
            <v>50131</v>
          </cell>
          <cell r="K263">
            <v>56.848377011151698</v>
          </cell>
          <cell r="L263">
            <v>51.077772762377897</v>
          </cell>
          <cell r="M263">
            <v>54.367017184178962</v>
          </cell>
        </row>
        <row r="264">
          <cell r="J264">
            <v>50161</v>
          </cell>
          <cell r="K264">
            <v>51.444842518089295</v>
          </cell>
          <cell r="L264">
            <v>44.512852670284651</v>
          </cell>
          <cell r="M264">
            <v>48.464086883533298</v>
          </cell>
        </row>
        <row r="265">
          <cell r="J265">
            <v>50192</v>
          </cell>
          <cell r="K265">
            <v>56.588897660624077</v>
          </cell>
          <cell r="L265">
            <v>47.501124968918248</v>
          </cell>
          <cell r="M265">
            <v>52.681155403190566</v>
          </cell>
        </row>
        <row r="266">
          <cell r="J266">
            <v>50222</v>
          </cell>
          <cell r="K266">
            <v>65.410865552352178</v>
          </cell>
          <cell r="L266">
            <v>52.144715366911178</v>
          </cell>
          <cell r="M266">
            <v>59.706420972612548</v>
          </cell>
        </row>
        <row r="267">
          <cell r="J267">
            <v>50253</v>
          </cell>
          <cell r="K267">
            <v>70.671429469859021</v>
          </cell>
          <cell r="L267">
            <v>54.956669876209801</v>
          </cell>
          <cell r="M267">
            <v>63.914082844589849</v>
          </cell>
        </row>
        <row r="268">
          <cell r="J268">
            <v>50284</v>
          </cell>
          <cell r="K268">
            <v>68.466620849135225</v>
          </cell>
          <cell r="L268">
            <v>56.647577082999241</v>
          </cell>
          <cell r="M268">
            <v>63.384432029696747</v>
          </cell>
        </row>
        <row r="269">
          <cell r="J269">
            <v>50314</v>
          </cell>
          <cell r="K269">
            <v>60.79419962737699</v>
          </cell>
          <cell r="L269">
            <v>51.4503561040733</v>
          </cell>
          <cell r="M269">
            <v>56.776346912356402</v>
          </cell>
        </row>
        <row r="270">
          <cell r="J270">
            <v>50345</v>
          </cell>
          <cell r="K270">
            <v>65.148416989295001</v>
          </cell>
          <cell r="L270">
            <v>54.12919614070212</v>
          </cell>
          <cell r="M270">
            <v>60.410152024400062</v>
          </cell>
        </row>
        <row r="271">
          <cell r="J271">
            <v>50375</v>
          </cell>
          <cell r="K271">
            <v>70.243518282058915</v>
          </cell>
          <cell r="L271">
            <v>59.603867317016437</v>
          </cell>
          <cell r="M271">
            <v>65.66846836709064</v>
          </cell>
        </row>
        <row r="272">
          <cell r="J272">
            <v>50406</v>
          </cell>
          <cell r="K272">
            <v>69.612738213193211</v>
          </cell>
          <cell r="L272">
            <v>60.012957862200487</v>
          </cell>
          <cell r="M272">
            <v>65.484832662266342</v>
          </cell>
        </row>
        <row r="273">
          <cell r="J273">
            <v>50437</v>
          </cell>
          <cell r="K273">
            <v>73.258658152167854</v>
          </cell>
          <cell r="L273">
            <v>62.114678625943178</v>
          </cell>
          <cell r="M273">
            <v>68.466746955891239</v>
          </cell>
        </row>
        <row r="274">
          <cell r="J274">
            <v>50465</v>
          </cell>
          <cell r="K274">
            <v>61.544663524941328</v>
          </cell>
          <cell r="L274">
            <v>55.682163865806245</v>
          </cell>
          <cell r="M274">
            <v>59.023788671513238</v>
          </cell>
        </row>
        <row r="275">
          <cell r="J275">
            <v>50496</v>
          </cell>
          <cell r="K275">
            <v>59.91902606256906</v>
          </cell>
          <cell r="L275">
            <v>54.240010173427002</v>
          </cell>
          <cell r="M275">
            <v>57.477049230237967</v>
          </cell>
        </row>
        <row r="276">
          <cell r="J276">
            <v>50526</v>
          </cell>
          <cell r="K276">
            <v>54.30079057790104</v>
          </cell>
          <cell r="L276">
            <v>48.075841381244658</v>
          </cell>
          <cell r="M276">
            <v>51.624062423338799</v>
          </cell>
        </row>
        <row r="277">
          <cell r="J277">
            <v>50557</v>
          </cell>
          <cell r="K277">
            <v>59.548702651687137</v>
          </cell>
          <cell r="L277">
            <v>50.094934827902186</v>
          </cell>
          <cell r="M277">
            <v>55.4835824874596</v>
          </cell>
        </row>
        <row r="278">
          <cell r="J278">
            <v>50587</v>
          </cell>
          <cell r="K278">
            <v>68.313597979855075</v>
          </cell>
          <cell r="L278">
            <v>54.492962278467232</v>
          </cell>
          <cell r="M278">
            <v>62.370724628258294</v>
          </cell>
        </row>
        <row r="279">
          <cell r="J279">
            <v>50618</v>
          </cell>
          <cell r="K279">
            <v>74.397007067451142</v>
          </cell>
          <cell r="L279">
            <v>57.468040198697842</v>
          </cell>
          <cell r="M279">
            <v>67.117551313887219</v>
          </cell>
        </row>
        <row r="280">
          <cell r="J280">
            <v>50649</v>
          </cell>
          <cell r="K280">
            <v>71.144245182997309</v>
          </cell>
          <cell r="L280">
            <v>59.370635700678051</v>
          </cell>
          <cell r="M280">
            <v>66.081593105600021</v>
          </cell>
        </row>
        <row r="281">
          <cell r="J281">
            <v>50679</v>
          </cell>
          <cell r="K281">
            <v>63.730823727896386</v>
          </cell>
          <cell r="L281">
            <v>54.418934085278558</v>
          </cell>
          <cell r="M281">
            <v>59.726711181570721</v>
          </cell>
        </row>
        <row r="282">
          <cell r="J282">
            <v>50710</v>
          </cell>
          <cell r="K282">
            <v>69.782369081020164</v>
          </cell>
          <cell r="L282">
            <v>56.851564460541539</v>
          </cell>
          <cell r="M282">
            <v>64.222123094214354</v>
          </cell>
        </row>
        <row r="283">
          <cell r="J283">
            <v>50740</v>
          </cell>
          <cell r="K283">
            <v>73.95508119156024</v>
          </cell>
          <cell r="L283">
            <v>62.843497508639764</v>
          </cell>
          <cell r="M283">
            <v>69.177100207904431</v>
          </cell>
        </row>
        <row r="284">
          <cell r="J284">
            <v>0</v>
          </cell>
          <cell r="K284">
            <v>0</v>
          </cell>
          <cell r="L284">
            <v>0</v>
          </cell>
          <cell r="M284">
            <v>0</v>
          </cell>
        </row>
        <row r="285">
          <cell r="J285">
            <v>0</v>
          </cell>
          <cell r="K285">
            <v>0</v>
          </cell>
          <cell r="L285">
            <v>0</v>
          </cell>
          <cell r="M285">
            <v>0</v>
          </cell>
        </row>
        <row r="286">
          <cell r="J286">
            <v>0</v>
          </cell>
          <cell r="K286">
            <v>0</v>
          </cell>
          <cell r="L286">
            <v>0</v>
          </cell>
          <cell r="M286">
            <v>0</v>
          </cell>
        </row>
        <row r="287">
          <cell r="J287">
            <v>0</v>
          </cell>
          <cell r="K287">
            <v>0</v>
          </cell>
          <cell r="L287">
            <v>0</v>
          </cell>
          <cell r="M287">
            <v>0</v>
          </cell>
        </row>
        <row r="288">
          <cell r="J288">
            <v>0</v>
          </cell>
          <cell r="K288">
            <v>0</v>
          </cell>
          <cell r="L288">
            <v>0</v>
          </cell>
          <cell r="M288">
            <v>0</v>
          </cell>
        </row>
        <row r="289">
          <cell r="J289">
            <v>0</v>
          </cell>
          <cell r="K289">
            <v>0</v>
          </cell>
          <cell r="L289">
            <v>0</v>
          </cell>
          <cell r="M289">
            <v>0</v>
          </cell>
        </row>
        <row r="290">
          <cell r="J290">
            <v>0</v>
          </cell>
          <cell r="K290">
            <v>0</v>
          </cell>
          <cell r="L290">
            <v>0</v>
          </cell>
          <cell r="M290">
            <v>0</v>
          </cell>
        </row>
        <row r="291">
          <cell r="J291">
            <v>0</v>
          </cell>
          <cell r="K291">
            <v>0</v>
          </cell>
          <cell r="L291">
            <v>0</v>
          </cell>
          <cell r="M291">
            <v>0</v>
          </cell>
        </row>
        <row r="292">
          <cell r="J292">
            <v>0</v>
          </cell>
          <cell r="K292">
            <v>0</v>
          </cell>
          <cell r="L292">
            <v>0</v>
          </cell>
          <cell r="M292">
            <v>0</v>
          </cell>
        </row>
        <row r="293">
          <cell r="J293">
            <v>0</v>
          </cell>
          <cell r="K293">
            <v>0</v>
          </cell>
          <cell r="L293">
            <v>0</v>
          </cell>
          <cell r="M293">
            <v>0</v>
          </cell>
        </row>
        <row r="294">
          <cell r="J294">
            <v>0</v>
          </cell>
          <cell r="K294">
            <v>0</v>
          </cell>
          <cell r="L294">
            <v>0</v>
          </cell>
          <cell r="M294">
            <v>0</v>
          </cell>
        </row>
        <row r="295">
          <cell r="J295">
            <v>0</v>
          </cell>
          <cell r="K295">
            <v>0</v>
          </cell>
          <cell r="L295">
            <v>0</v>
          </cell>
          <cell r="M295">
            <v>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rtPPA_2015"/>
      <sheetName val="Scenario Desc"/>
      <sheetName val="Exhibit 1- Std Base Load"/>
      <sheetName val="Exhibit 2- Std Wind "/>
      <sheetName val="Exhibit 3- Std FixedSolar"/>
      <sheetName val="Exhibit 4- Std TrackingSolar"/>
      <sheetName val="Exhibit 5 - Renewable BaseLoad"/>
      <sheetName val="Exhibit 6- Renewable Wind"/>
      <sheetName val="Exhibit 7- Renewable FixedS"/>
      <sheetName val="Exhibit 8- Renewable TrackingS"/>
      <sheetName val="Exhibit 9 - Blending"/>
      <sheetName val="Table 1"/>
      <sheetName val="Table 2"/>
      <sheetName val="Tables 3 to 6"/>
      <sheetName val="Table 7 to 8"/>
      <sheetName val="Table 9"/>
      <sheetName val="Table 10"/>
      <sheetName val="Table 11"/>
      <sheetName val="Table 12"/>
      <sheetName val="XX Support Pages - Do Not Print"/>
      <sheetName val="Tariff Page 1"/>
      <sheetName val="OFPC Source"/>
    </sheetNames>
    <sheetDataSet>
      <sheetData sheetId="0"/>
      <sheetData sheetId="1">
        <row r="6">
          <cell r="B6">
            <v>2.2999999999999998</v>
          </cell>
        </row>
      </sheetData>
      <sheetData sheetId="2"/>
      <sheetData sheetId="3">
        <row r="45">
          <cell r="L45">
            <v>3.06</v>
          </cell>
        </row>
      </sheetData>
      <sheetData sheetId="4">
        <row r="53">
          <cell r="G53">
            <v>0.32200000000000001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43">
          <cell r="AE43">
            <v>6.6600000000000006E-2</v>
          </cell>
        </row>
      </sheetData>
      <sheetData sheetId="15"/>
      <sheetData sheetId="16"/>
      <sheetData sheetId="17"/>
      <sheetData sheetId="18"/>
      <sheetData sheetId="19"/>
      <sheetData sheetId="20"/>
      <sheetData sheetId="21">
        <row r="8">
          <cell r="J8">
            <v>42370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Exhibit 1- Std Base Load QF"/>
      <sheetName val="Exhibit 2- Std Wind QF "/>
      <sheetName val="Exhibit 3- Std Solar QF"/>
      <sheetName val="Exhibit 4 - Renewable Wind"/>
      <sheetName val="Exhibit 5 - Renewable BaseLoad"/>
      <sheetName val="Exhibit 6 - Renewable Solar"/>
      <sheetName val="Exhibit 7 - Blending"/>
      <sheetName val="Table 1"/>
      <sheetName val="Table 2"/>
      <sheetName val="Tables 3 to 6"/>
      <sheetName val="Table 7(16-30)"/>
      <sheetName val="Table 9"/>
      <sheetName val="Table 10"/>
      <sheetName val="Table 11"/>
      <sheetName val="Table 12"/>
      <sheetName val="XX Support Pages - Do Not Print"/>
      <sheetName val="Tariff Page 1"/>
      <sheetName val="OFPC Sourc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>
        <row r="5">
          <cell r="P5" t="str">
            <v>Annual Price</v>
          </cell>
          <cell r="Q5">
            <v>0</v>
          </cell>
          <cell r="R5">
            <v>0</v>
          </cell>
          <cell r="S5">
            <v>0</v>
          </cell>
          <cell r="T5" t="str">
            <v>HLH/LLH Factors</v>
          </cell>
          <cell r="U5">
            <v>0</v>
          </cell>
        </row>
        <row r="6">
          <cell r="P6" t="str">
            <v>Year</v>
          </cell>
          <cell r="Q6" t="str">
            <v>HLH</v>
          </cell>
          <cell r="R6" t="str">
            <v>LLH</v>
          </cell>
          <cell r="S6" t="str">
            <v>Flat</v>
          </cell>
          <cell r="T6" t="str">
            <v>HLH</v>
          </cell>
          <cell r="U6" t="str">
            <v>LLH</v>
          </cell>
        </row>
        <row r="7">
          <cell r="P7">
            <v>0</v>
          </cell>
          <cell r="Q7" t="str">
            <v>(a)</v>
          </cell>
          <cell r="R7" t="str">
            <v>(b)</v>
          </cell>
          <cell r="S7" t="str">
            <v>(c)</v>
          </cell>
          <cell r="T7" t="str">
            <v>(d)</v>
          </cell>
          <cell r="U7" t="str">
            <v>(e)</v>
          </cell>
        </row>
        <row r="8">
          <cell r="J8">
            <v>42005</v>
          </cell>
          <cell r="K8">
            <v>23.785487297579181</v>
          </cell>
          <cell r="L8">
            <v>19.806235531190044</v>
          </cell>
          <cell r="M8">
            <v>22.074409038031853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 t="str">
            <v>(a)/(c)</v>
          </cell>
          <cell r="U8" t="str">
            <v>(b)/(c)</v>
          </cell>
        </row>
        <row r="9">
          <cell r="J9">
            <v>42036</v>
          </cell>
          <cell r="K9">
            <v>21.291715830258994</v>
          </cell>
          <cell r="L9">
            <v>12.085937206859114</v>
          </cell>
          <cell r="M9">
            <v>17.333231022197044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</row>
        <row r="10">
          <cell r="J10">
            <v>42064</v>
          </cell>
          <cell r="K10">
            <v>19.925449308740411</v>
          </cell>
          <cell r="L10">
            <v>15.339238234216703</v>
          </cell>
          <cell r="M10">
            <v>17.953378546695216</v>
          </cell>
          <cell r="P10">
            <v>2024</v>
          </cell>
          <cell r="Q10">
            <v>40.234360833333334</v>
          </cell>
          <cell r="R10">
            <v>32.53317666666667</v>
          </cell>
          <cell r="S10">
            <v>36.851123230456444</v>
          </cell>
          <cell r="T10">
            <v>1.0918082627147911</v>
          </cell>
          <cell r="U10">
            <v>0.88282727403486283</v>
          </cell>
        </row>
        <row r="11">
          <cell r="J11">
            <v>42095</v>
          </cell>
          <cell r="K11">
            <v>20.381100118446795</v>
          </cell>
          <cell r="L11">
            <v>17.068839018130912</v>
          </cell>
          <cell r="M11">
            <v>18.956827845310965</v>
          </cell>
          <cell r="P11">
            <v>2025</v>
          </cell>
          <cell r="Q11">
            <v>42.701166666666666</v>
          </cell>
          <cell r="R11">
            <v>34.631223333333331</v>
          </cell>
          <cell r="S11">
            <v>39.149629846800622</v>
          </cell>
          <cell r="T11">
            <v>1.0907169961443781</v>
          </cell>
          <cell r="U11">
            <v>0.88458622645607099</v>
          </cell>
        </row>
        <row r="12">
          <cell r="J12">
            <v>42125</v>
          </cell>
          <cell r="K12">
            <v>26.676991265709848</v>
          </cell>
          <cell r="L12">
            <v>23.173832127312963</v>
          </cell>
          <cell r="M12">
            <v>25.170632836199186</v>
          </cell>
          <cell r="P12">
            <v>2026</v>
          </cell>
          <cell r="Q12">
            <v>44.195540833333325</v>
          </cell>
          <cell r="R12">
            <v>35.783108333333338</v>
          </cell>
          <cell r="S12">
            <v>40.50154561194838</v>
          </cell>
          <cell r="T12">
            <v>1.0912062778240044</v>
          </cell>
          <cell r="U12">
            <v>0.88349982186301912</v>
          </cell>
        </row>
        <row r="13">
          <cell r="J13">
            <v>42156</v>
          </cell>
          <cell r="K13">
            <v>37.322733874632789</v>
          </cell>
          <cell r="L13">
            <v>24.615597772880243</v>
          </cell>
          <cell r="M13">
            <v>31.858665350879193</v>
          </cell>
          <cell r="P13">
            <v>2027</v>
          </cell>
          <cell r="Q13">
            <v>46.313721666666673</v>
          </cell>
          <cell r="R13">
            <v>37.58096333333333</v>
          </cell>
          <cell r="S13">
            <v>42.47817612083913</v>
          </cell>
          <cell r="T13">
            <v>1.0902944969886756</v>
          </cell>
          <cell r="U13">
            <v>0.88471226322018792</v>
          </cell>
        </row>
        <row r="14">
          <cell r="J14">
            <v>42186</v>
          </cell>
          <cell r="K14">
            <v>40.152853906114792</v>
          </cell>
          <cell r="L14">
            <v>24.660463542903482</v>
          </cell>
          <cell r="M14">
            <v>33.491126049933925</v>
          </cell>
          <cell r="P14">
            <v>2028</v>
          </cell>
          <cell r="Q14">
            <v>48.839144999999995</v>
          </cell>
          <cell r="R14">
            <v>40.069640833333331</v>
          </cell>
          <cell r="S14">
            <v>44.981869826716185</v>
          </cell>
          <cell r="T14">
            <v>1.0857517748404681</v>
          </cell>
          <cell r="U14">
            <v>0.89079535794518439</v>
          </cell>
        </row>
        <row r="15">
          <cell r="J15">
            <v>42217</v>
          </cell>
          <cell r="K15">
            <v>31.865750733301777</v>
          </cell>
          <cell r="L15">
            <v>23.31645309587072</v>
          </cell>
          <cell r="M15">
            <v>28.18955274920642</v>
          </cell>
          <cell r="P15">
            <v>2029</v>
          </cell>
          <cell r="Q15">
            <v>50.089875833333338</v>
          </cell>
          <cell r="R15">
            <v>41.34504583333333</v>
          </cell>
          <cell r="S15">
            <v>46.251120536987266</v>
          </cell>
          <cell r="T15">
            <v>1.0829981036519147</v>
          </cell>
          <cell r="U15">
            <v>0.89392527907014663</v>
          </cell>
        </row>
        <row r="16">
          <cell r="J16">
            <v>42248</v>
          </cell>
          <cell r="K16">
            <v>27.384399892172524</v>
          </cell>
          <cell r="L16">
            <v>23.254535731877322</v>
          </cell>
          <cell r="M16">
            <v>25.608558303245587</v>
          </cell>
          <cell r="P16">
            <v>2030</v>
          </cell>
          <cell r="Q16">
            <v>52.187535000000004</v>
          </cell>
          <cell r="R16">
            <v>42.983530833333326</v>
          </cell>
          <cell r="S16">
            <v>48.144015076549067</v>
          </cell>
          <cell r="T16">
            <v>1.0839880080010305</v>
          </cell>
          <cell r="U16">
            <v>0.8928115107348118</v>
          </cell>
        </row>
        <row r="17">
          <cell r="J17">
            <v>42278</v>
          </cell>
          <cell r="K17">
            <v>23.691494432537873</v>
          </cell>
          <cell r="L17">
            <v>21.501935483870966</v>
          </cell>
          <cell r="M17">
            <v>22.7499840846111</v>
          </cell>
          <cell r="P17">
            <v>2031</v>
          </cell>
          <cell r="Q17">
            <v>55.338625000000008</v>
          </cell>
          <cell r="R17">
            <v>45.840923333333329</v>
          </cell>
          <cell r="S17">
            <v>51.194747550238823</v>
          </cell>
          <cell r="T17">
            <v>1.080943410174934</v>
          </cell>
          <cell r="U17">
            <v>0.89542239247001587</v>
          </cell>
        </row>
        <row r="18">
          <cell r="J18">
            <v>42309</v>
          </cell>
          <cell r="K18">
            <v>22.096778999141115</v>
          </cell>
          <cell r="L18">
            <v>20.605492353584257</v>
          </cell>
          <cell r="M18">
            <v>21.455525741551668</v>
          </cell>
          <cell r="P18">
            <v>2032</v>
          </cell>
          <cell r="Q18">
            <v>56.463290833333325</v>
          </cell>
          <cell r="R18">
            <v>46.926939166666678</v>
          </cell>
          <cell r="S18">
            <v>52.272130315868509</v>
          </cell>
          <cell r="T18">
            <v>1.0801796385978262</v>
          </cell>
          <cell r="U18">
            <v>0.89774300154016939</v>
          </cell>
        </row>
        <row r="19">
          <cell r="J19">
            <v>42339</v>
          </cell>
          <cell r="K19">
            <v>21.549683426272821</v>
          </cell>
          <cell r="L19">
            <v>19.276005748613887</v>
          </cell>
          <cell r="M19">
            <v>20.572002024879481</v>
          </cell>
          <cell r="P19">
            <v>2033</v>
          </cell>
          <cell r="Q19">
            <v>57.682872500000009</v>
          </cell>
          <cell r="R19">
            <v>47.963200000000001</v>
          </cell>
          <cell r="S19">
            <v>53.414606383734444</v>
          </cell>
          <cell r="T19">
            <v>1.0799082199651913</v>
          </cell>
          <cell r="U19">
            <v>0.89794165392568581</v>
          </cell>
        </row>
        <row r="20">
          <cell r="J20">
            <v>42370</v>
          </cell>
          <cell r="K20">
            <v>24.486294135896966</v>
          </cell>
          <cell r="L20">
            <v>21.978847441981479</v>
          </cell>
          <cell r="M20">
            <v>23.408092057513304</v>
          </cell>
          <cell r="P20">
            <v>2034</v>
          </cell>
          <cell r="Q20">
            <v>58.91801916666666</v>
          </cell>
          <cell r="R20">
            <v>49.562219999999996</v>
          </cell>
          <cell r="S20">
            <v>54.796306650984356</v>
          </cell>
          <cell r="T20">
            <v>1.0752188015505286</v>
          </cell>
          <cell r="U20">
            <v>0.9044810321921517</v>
          </cell>
        </row>
        <row r="21">
          <cell r="J21">
            <v>42401</v>
          </cell>
          <cell r="K21">
            <v>23.801406379794031</v>
          </cell>
          <cell r="L21">
            <v>20.851882653228785</v>
          </cell>
          <cell r="M21">
            <v>22.533111177370973</v>
          </cell>
          <cell r="P21">
            <v>2035</v>
          </cell>
          <cell r="Q21">
            <v>60.59161666666666</v>
          </cell>
          <cell r="R21">
            <v>50.87018333333333</v>
          </cell>
          <cell r="S21">
            <v>56.322083962256833</v>
          </cell>
          <cell r="T21">
            <v>1.0758056592378751</v>
          </cell>
          <cell r="U21">
            <v>0.90320136888796598</v>
          </cell>
        </row>
        <row r="22">
          <cell r="J22">
            <v>42430</v>
          </cell>
          <cell r="K22">
            <v>20.131875236863209</v>
          </cell>
          <cell r="L22">
            <v>17.543107525038899</v>
          </cell>
          <cell r="M22">
            <v>19.018705120778755</v>
          </cell>
          <cell r="P22">
            <v>2036</v>
          </cell>
          <cell r="Q22">
            <v>61.740465</v>
          </cell>
          <cell r="R22">
            <v>52.053042500000004</v>
          </cell>
          <cell r="S22">
            <v>57.482592700318101</v>
          </cell>
          <cell r="T22">
            <v>1.0740723773870127</v>
          </cell>
          <cell r="U22">
            <v>0.90554444493092512</v>
          </cell>
        </row>
        <row r="23">
          <cell r="J23">
            <v>42461</v>
          </cell>
          <cell r="K23">
            <v>18.681027162944986</v>
          </cell>
          <cell r="L23">
            <v>13.759514434837946</v>
          </cell>
          <cell r="M23">
            <v>16.564776689858959</v>
          </cell>
          <cell r="P23">
            <v>2037</v>
          </cell>
          <cell r="Q23">
            <v>63.823340000000002</v>
          </cell>
          <cell r="R23">
            <v>53.978084166666662</v>
          </cell>
          <cell r="S23">
            <v>59.495757520429883</v>
          </cell>
          <cell r="T23">
            <v>1.072737665002149</v>
          </cell>
          <cell r="U23">
            <v>0.90725938144634022</v>
          </cell>
        </row>
        <row r="24">
          <cell r="J24">
            <v>42491</v>
          </cell>
          <cell r="K24">
            <v>17.449270932402698</v>
          </cell>
          <cell r="L24">
            <v>10.617283069648192</v>
          </cell>
          <cell r="M24">
            <v>14.51151615141826</v>
          </cell>
          <cell r="P24">
            <v>2038</v>
          </cell>
          <cell r="Q24">
            <v>65.349897499999997</v>
          </cell>
          <cell r="R24">
            <v>56.089000833333337</v>
          </cell>
          <cell r="S24">
            <v>61.274502831085613</v>
          </cell>
          <cell r="T24">
            <v>1.0665104485653512</v>
          </cell>
          <cell r="U24">
            <v>0.91537259776636526</v>
          </cell>
        </row>
        <row r="25">
          <cell r="J25">
            <v>42522</v>
          </cell>
          <cell r="K25">
            <v>17.609162795046313</v>
          </cell>
          <cell r="L25">
            <v>9.2684269105661343</v>
          </cell>
          <cell r="M25">
            <v>14.022646364719835</v>
          </cell>
          <cell r="P25">
            <v>2039</v>
          </cell>
          <cell r="Q25">
            <v>67.611695833333329</v>
          </cell>
          <cell r="R25">
            <v>57.579707500000005</v>
          </cell>
          <cell r="S25">
            <v>63.202639845701789</v>
          </cell>
          <cell r="T25">
            <v>1.069760630226767</v>
          </cell>
          <cell r="U25">
            <v>0.91103326760671399</v>
          </cell>
        </row>
        <row r="26">
          <cell r="J26">
            <v>42552</v>
          </cell>
          <cell r="K26">
            <v>26.008863468110295</v>
          </cell>
          <cell r="L26">
            <v>18.483082449120843</v>
          </cell>
          <cell r="M26">
            <v>22.77277762994483</v>
          </cell>
          <cell r="P26">
            <v>2040</v>
          </cell>
          <cell r="Q26">
            <v>69.93328666666666</v>
          </cell>
          <cell r="R26">
            <v>59.893374166666682</v>
          </cell>
          <cell r="S26">
            <v>65.508768065849026</v>
          </cell>
          <cell r="T26">
            <v>1.0675408610397028</v>
          </cell>
          <cell r="U26">
            <v>0.91428027018401903</v>
          </cell>
        </row>
        <row r="27">
          <cell r="J27">
            <v>42583</v>
          </cell>
          <cell r="K27">
            <v>27.594859252770931</v>
          </cell>
          <cell r="L27">
            <v>21.295809914983657</v>
          </cell>
          <cell r="M27">
            <v>24.886268037522399</v>
          </cell>
          <cell r="P27">
            <v>2041</v>
          </cell>
          <cell r="Q27">
            <v>71.541750833333325</v>
          </cell>
          <cell r="R27">
            <v>61.270920833333328</v>
          </cell>
          <cell r="S27">
            <v>67.034807714218019</v>
          </cell>
          <cell r="T27">
            <v>1.0672328790488854</v>
          </cell>
          <cell r="U27">
            <v>0.91401650758129682</v>
          </cell>
        </row>
        <row r="28">
          <cell r="J28">
            <v>42614</v>
          </cell>
          <cell r="K28">
            <v>26.462973856690652</v>
          </cell>
          <cell r="L28">
            <v>22.793451325123435</v>
          </cell>
          <cell r="M28">
            <v>24.885079168116746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J29">
            <v>42644</v>
          </cell>
          <cell r="K29">
            <v>23.542702132769868</v>
          </cell>
          <cell r="L29">
            <v>20.381485696162081</v>
          </cell>
          <cell r="M29">
            <v>22.183379065028518</v>
          </cell>
        </row>
        <row r="30">
          <cell r="J30">
            <v>42675</v>
          </cell>
          <cell r="K30">
            <v>25.164109673371399</v>
          </cell>
          <cell r="L30">
            <v>21.607856200235972</v>
          </cell>
          <cell r="M30">
            <v>23.634920679923162</v>
          </cell>
        </row>
        <row r="31">
          <cell r="J31">
            <v>42705</v>
          </cell>
          <cell r="K31">
            <v>28.258211271957393</v>
          </cell>
          <cell r="L31">
            <v>22.713748413878509</v>
          </cell>
          <cell r="M31">
            <v>25.874092242983473</v>
          </cell>
        </row>
        <row r="32">
          <cell r="J32">
            <v>42736</v>
          </cell>
          <cell r="K32">
            <v>26.610427810878129</v>
          </cell>
          <cell r="L32">
            <v>23.797296426295663</v>
          </cell>
          <cell r="M32">
            <v>25.400781315507665</v>
          </cell>
        </row>
        <row r="33">
          <cell r="J33">
            <v>42767</v>
          </cell>
          <cell r="K33">
            <v>25.909545443119729</v>
          </cell>
          <cell r="L33">
            <v>22.747854371096416</v>
          </cell>
          <cell r="M33">
            <v>24.550018282149704</v>
          </cell>
        </row>
        <row r="34">
          <cell r="J34">
            <v>42795</v>
          </cell>
          <cell r="K34">
            <v>23.361212127504707</v>
          </cell>
          <cell r="L34">
            <v>21.215682896887287</v>
          </cell>
          <cell r="M34">
            <v>22.438634558339217</v>
          </cell>
        </row>
        <row r="35">
          <cell r="J35">
            <v>42826</v>
          </cell>
          <cell r="K35">
            <v>21.901474569356903</v>
          </cell>
          <cell r="L35">
            <v>15.885975890491896</v>
          </cell>
          <cell r="M35">
            <v>19.314810137444951</v>
          </cell>
        </row>
        <row r="36">
          <cell r="J36">
            <v>42856</v>
          </cell>
          <cell r="K36">
            <v>20.317396454533743</v>
          </cell>
          <cell r="L36">
            <v>11.858997179712611</v>
          </cell>
          <cell r="M36">
            <v>16.680284766360653</v>
          </cell>
        </row>
        <row r="37">
          <cell r="J37">
            <v>42887</v>
          </cell>
          <cell r="K37">
            <v>19.567108149355487</v>
          </cell>
          <cell r="L37">
            <v>11.220612353632701</v>
          </cell>
          <cell r="M37">
            <v>15.978114957194688</v>
          </cell>
        </row>
        <row r="38">
          <cell r="J38">
            <v>42917</v>
          </cell>
          <cell r="K38">
            <v>25.948742376905493</v>
          </cell>
          <cell r="L38">
            <v>17.806195909471736</v>
          </cell>
          <cell r="M38">
            <v>22.447447395908974</v>
          </cell>
        </row>
        <row r="39">
          <cell r="J39">
            <v>42948</v>
          </cell>
          <cell r="K39">
            <v>30.533541998786063</v>
          </cell>
          <cell r="L39">
            <v>22.35372369365761</v>
          </cell>
          <cell r="M39">
            <v>27.01622012758083</v>
          </cell>
        </row>
        <row r="40">
          <cell r="J40">
            <v>42979</v>
          </cell>
          <cell r="K40">
            <v>28.60406750542068</v>
          </cell>
          <cell r="L40">
            <v>24.625492661231061</v>
          </cell>
          <cell r="M40">
            <v>26.893280322419145</v>
          </cell>
        </row>
        <row r="41">
          <cell r="J41">
            <v>43009</v>
          </cell>
          <cell r="K41">
            <v>25.989913440328895</v>
          </cell>
          <cell r="L41">
            <v>23.628670382113711</v>
          </cell>
          <cell r="M41">
            <v>24.974578925296363</v>
          </cell>
        </row>
        <row r="42">
          <cell r="J42">
            <v>43040</v>
          </cell>
          <cell r="K42">
            <v>28.113163745580781</v>
          </cell>
          <cell r="L42">
            <v>24.546063644682789</v>
          </cell>
          <cell r="M42">
            <v>26.579310702194643</v>
          </cell>
        </row>
        <row r="43">
          <cell r="J43">
            <v>43070</v>
          </cell>
          <cell r="K43">
            <v>31.139757935734512</v>
          </cell>
          <cell r="L43">
            <v>25.554573205839706</v>
          </cell>
          <cell r="M43">
            <v>28.738128501879743</v>
          </cell>
        </row>
        <row r="44">
          <cell r="J44">
            <v>43101</v>
          </cell>
          <cell r="K44">
            <v>28.630777287719543</v>
          </cell>
          <cell r="L44">
            <v>25.311396386863883</v>
          </cell>
          <cell r="M44">
            <v>27.203443500351611</v>
          </cell>
        </row>
        <row r="45">
          <cell r="J45">
            <v>43132</v>
          </cell>
          <cell r="K45">
            <v>28.147454865511023</v>
          </cell>
          <cell r="L45">
            <v>24.544171124776078</v>
          </cell>
          <cell r="M45">
            <v>26.598042856994997</v>
          </cell>
        </row>
        <row r="46">
          <cell r="J46">
            <v>43160</v>
          </cell>
          <cell r="K46">
            <v>25.928937124008492</v>
          </cell>
          <cell r="L46">
            <v>23.163109089975052</v>
          </cell>
          <cell r="M46">
            <v>24.739631069374113</v>
          </cell>
        </row>
        <row r="47">
          <cell r="J47">
            <v>43191</v>
          </cell>
          <cell r="K47">
            <v>23.926099349564026</v>
          </cell>
          <cell r="L47">
            <v>17.808535582575868</v>
          </cell>
          <cell r="M47">
            <v>21.295546929759116</v>
          </cell>
          <cell r="U47">
            <v>0.84603740708183717</v>
          </cell>
          <cell r="V47">
            <v>0.15396259291816258</v>
          </cell>
        </row>
        <row r="48">
          <cell r="J48">
            <v>43221</v>
          </cell>
          <cell r="K48">
            <v>21.869745354539877</v>
          </cell>
          <cell r="L48">
            <v>14.506227195892377</v>
          </cell>
          <cell r="M48">
            <v>18.703432546321451</v>
          </cell>
        </row>
        <row r="49">
          <cell r="J49">
            <v>43252</v>
          </cell>
          <cell r="K49">
            <v>21.290968532515009</v>
          </cell>
          <cell r="L49">
            <v>13.740978319677208</v>
          </cell>
          <cell r="M49">
            <v>18.044472740994753</v>
          </cell>
        </row>
        <row r="50">
          <cell r="J50">
            <v>43282</v>
          </cell>
          <cell r="K50">
            <v>27.951055392666483</v>
          </cell>
          <cell r="L50">
            <v>19.022420599461491</v>
          </cell>
          <cell r="M50">
            <v>24.111742431588333</v>
          </cell>
        </row>
        <row r="51">
          <cell r="J51">
            <v>43313</v>
          </cell>
          <cell r="K51">
            <v>32.966684945847746</v>
          </cell>
          <cell r="L51">
            <v>22.908998099040591</v>
          </cell>
          <cell r="M51">
            <v>28.641879601720667</v>
          </cell>
        </row>
        <row r="52">
          <cell r="J52">
            <v>43344</v>
          </cell>
          <cell r="K52">
            <v>31.760542160779163</v>
          </cell>
          <cell r="L52">
            <v>27.527968507046641</v>
          </cell>
          <cell r="M52">
            <v>29.940535489674176</v>
          </cell>
        </row>
        <row r="53">
          <cell r="J53">
            <v>43374</v>
          </cell>
          <cell r="K53">
            <v>29.468658276207591</v>
          </cell>
          <cell r="L53">
            <v>26.133247323853649</v>
          </cell>
          <cell r="M53">
            <v>28.034431566695392</v>
          </cell>
        </row>
        <row r="54">
          <cell r="J54">
            <v>43405</v>
          </cell>
          <cell r="K54">
            <v>30.088737614669448</v>
          </cell>
          <cell r="L54">
            <v>26.33275976271338</v>
          </cell>
          <cell r="M54">
            <v>28.473667138328338</v>
          </cell>
        </row>
        <row r="55">
          <cell r="J55">
            <v>43435</v>
          </cell>
          <cell r="K55">
            <v>32.941209887940651</v>
          </cell>
          <cell r="L55">
            <v>27.872458924115442</v>
          </cell>
          <cell r="M55">
            <v>30.761646973495807</v>
          </cell>
        </row>
        <row r="56">
          <cell r="J56">
            <v>43466</v>
          </cell>
          <cell r="K56">
            <v>31.712489275242294</v>
          </cell>
          <cell r="L56">
            <v>26.936354878696161</v>
          </cell>
          <cell r="M56">
            <v>29.658751484727457</v>
          </cell>
        </row>
        <row r="57">
          <cell r="J57">
            <v>43497</v>
          </cell>
          <cell r="K57">
            <v>30.835402592959074</v>
          </cell>
          <cell r="L57">
            <v>26.812465517997179</v>
          </cell>
          <cell r="M57">
            <v>29.105539650725458</v>
          </cell>
        </row>
        <row r="58">
          <cell r="J58">
            <v>43525</v>
          </cell>
          <cell r="K58">
            <v>28.621915429574734</v>
          </cell>
          <cell r="L58">
            <v>25.577164974680983</v>
          </cell>
          <cell r="M58">
            <v>27.312672733970423</v>
          </cell>
        </row>
        <row r="59">
          <cell r="J59">
            <v>43556</v>
          </cell>
          <cell r="K59">
            <v>26.443074228179981</v>
          </cell>
          <cell r="L59">
            <v>19.292340728291087</v>
          </cell>
          <cell r="M59">
            <v>23.368258823227755</v>
          </cell>
        </row>
        <row r="60">
          <cell r="J60">
            <v>43586</v>
          </cell>
          <cell r="K60">
            <v>24.299465802918718</v>
          </cell>
          <cell r="L60">
            <v>16.136886504276422</v>
          </cell>
          <cell r="M60">
            <v>20.78955670450253</v>
          </cell>
        </row>
        <row r="61">
          <cell r="J61">
            <v>43617</v>
          </cell>
          <cell r="K61">
            <v>23.568072974269327</v>
          </cell>
          <cell r="L61">
            <v>15.659599382441499</v>
          </cell>
          <cell r="M61">
            <v>20.16742932978336</v>
          </cell>
        </row>
        <row r="62">
          <cell r="J62">
            <v>43647</v>
          </cell>
          <cell r="K62">
            <v>30.925149995339424</v>
          </cell>
          <cell r="L62">
            <v>19.937564650654554</v>
          </cell>
          <cell r="M62">
            <v>26.200488297124927</v>
          </cell>
        </row>
        <row r="63">
          <cell r="J63">
            <v>43678</v>
          </cell>
          <cell r="K63">
            <v>35.687791799189093</v>
          </cell>
          <cell r="L63">
            <v>23.767526389997087</v>
          </cell>
          <cell r="M63">
            <v>30.56207767323653</v>
          </cell>
        </row>
        <row r="64">
          <cell r="J64">
            <v>43709</v>
          </cell>
          <cell r="K64">
            <v>34.144843329282288</v>
          </cell>
          <cell r="L64">
            <v>27.917181599591359</v>
          </cell>
          <cell r="M64">
            <v>31.466948785515186</v>
          </cell>
        </row>
        <row r="65">
          <cell r="J65">
            <v>43739</v>
          </cell>
          <cell r="K65">
            <v>31.67789688175851</v>
          </cell>
          <cell r="L65">
            <v>27.132996379069681</v>
          </cell>
          <cell r="M65">
            <v>29.723589665602312</v>
          </cell>
        </row>
        <row r="66">
          <cell r="J66">
            <v>43770</v>
          </cell>
          <cell r="K66">
            <v>32.046545081261456</v>
          </cell>
          <cell r="L66">
            <v>27.40725949635403</v>
          </cell>
          <cell r="M66">
            <v>30.051652279751259</v>
          </cell>
        </row>
        <row r="67">
          <cell r="J67">
            <v>43800</v>
          </cell>
          <cell r="K67">
            <v>34.720098114991757</v>
          </cell>
          <cell r="L67">
            <v>28.352324326223467</v>
          </cell>
          <cell r="M67">
            <v>31.98195538582139</v>
          </cell>
        </row>
        <row r="68">
          <cell r="J68">
            <v>43831</v>
          </cell>
          <cell r="K68">
            <v>33.680304825844352</v>
          </cell>
          <cell r="L68">
            <v>28.662613580203033</v>
          </cell>
          <cell r="M68">
            <v>31.522697590218584</v>
          </cell>
        </row>
        <row r="69">
          <cell r="J69">
            <v>43862</v>
          </cell>
          <cell r="K69">
            <v>32.626697410422061</v>
          </cell>
          <cell r="L69">
            <v>28.634476412077113</v>
          </cell>
          <cell r="M69">
            <v>30.910042381133728</v>
          </cell>
        </row>
        <row r="70">
          <cell r="J70">
            <v>43891</v>
          </cell>
          <cell r="K70">
            <v>30.1830872836004</v>
          </cell>
          <cell r="L70">
            <v>27.179074268941818</v>
          </cell>
          <cell r="M70">
            <v>28.891361687297209</v>
          </cell>
        </row>
        <row r="71">
          <cell r="J71">
            <v>43922</v>
          </cell>
          <cell r="K71">
            <v>28.227572776912108</v>
          </cell>
          <cell r="L71">
            <v>20.355298064007044</v>
          </cell>
          <cell r="M71">
            <v>24.84249465036293</v>
          </cell>
        </row>
        <row r="72">
          <cell r="J72">
            <v>43952</v>
          </cell>
          <cell r="K72">
            <v>26.219011682208333</v>
          </cell>
          <cell r="L72">
            <v>16.92278350651835</v>
          </cell>
          <cell r="M72">
            <v>22.221633566661637</v>
          </cell>
        </row>
        <row r="73">
          <cell r="J73">
            <v>43983</v>
          </cell>
          <cell r="K73">
            <v>25.352232329581003</v>
          </cell>
          <cell r="L73">
            <v>16.319116204521151</v>
          </cell>
          <cell r="M73">
            <v>21.467992395805265</v>
          </cell>
        </row>
        <row r="74">
          <cell r="J74">
            <v>44013</v>
          </cell>
          <cell r="K74">
            <v>32.682881930752835</v>
          </cell>
          <cell r="L74">
            <v>22.026076777313772</v>
          </cell>
          <cell r="M74">
            <v>28.100455714774036</v>
          </cell>
        </row>
        <row r="75">
          <cell r="J75">
            <v>44044</v>
          </cell>
          <cell r="K75">
            <v>37.49153538475948</v>
          </cell>
          <cell r="L75">
            <v>25.653514055433138</v>
          </cell>
          <cell r="M75">
            <v>32.401186213149153</v>
          </cell>
        </row>
        <row r="76">
          <cell r="J76">
            <v>44075</v>
          </cell>
          <cell r="K76">
            <v>35.780428169965511</v>
          </cell>
          <cell r="L76">
            <v>29.905186853097064</v>
          </cell>
          <cell r="M76">
            <v>33.254074403712075</v>
          </cell>
        </row>
        <row r="77">
          <cell r="J77">
            <v>44105</v>
          </cell>
          <cell r="K77">
            <v>33.248582910570228</v>
          </cell>
          <cell r="L77">
            <v>29.146776520440923</v>
          </cell>
          <cell r="M77">
            <v>31.484806162814621</v>
          </cell>
        </row>
        <row r="78">
          <cell r="J78">
            <v>44136</v>
          </cell>
          <cell r="K78">
            <v>33.389774009721847</v>
          </cell>
          <cell r="L78">
            <v>29.373481254676303</v>
          </cell>
          <cell r="M78">
            <v>31.66276812505226</v>
          </cell>
        </row>
        <row r="79">
          <cell r="J79">
            <v>44166</v>
          </cell>
          <cell r="K79">
            <v>36.306635332501514</v>
          </cell>
          <cell r="L79">
            <v>30.354003815839409</v>
          </cell>
          <cell r="M79">
            <v>33.747003780336811</v>
          </cell>
        </row>
        <row r="80">
          <cell r="J80">
            <v>44197</v>
          </cell>
          <cell r="K80">
            <v>35.538718570509147</v>
          </cell>
          <cell r="L80">
            <v>30.098243272510238</v>
          </cell>
          <cell r="M80">
            <v>33.199314192369613</v>
          </cell>
        </row>
        <row r="81">
          <cell r="J81">
            <v>44228</v>
          </cell>
          <cell r="K81">
            <v>34.441695203358556</v>
          </cell>
          <cell r="L81">
            <v>29.266855297094285</v>
          </cell>
          <cell r="M81">
            <v>32.216514043664915</v>
          </cell>
        </row>
        <row r="82">
          <cell r="J82">
            <v>44256</v>
          </cell>
          <cell r="K82">
            <v>32.174954296098456</v>
          </cell>
          <cell r="L82">
            <v>27.807837773181667</v>
          </cell>
          <cell r="M82">
            <v>30.297094191244234</v>
          </cell>
        </row>
        <row r="83">
          <cell r="J83">
            <v>44287</v>
          </cell>
          <cell r="K83">
            <v>29.973960033500305</v>
          </cell>
          <cell r="L83">
            <v>21.911895091694056</v>
          </cell>
          <cell r="M83">
            <v>26.507272108523615</v>
          </cell>
        </row>
        <row r="84">
          <cell r="J84">
            <v>44317</v>
          </cell>
          <cell r="K84">
            <v>27.525178333472443</v>
          </cell>
          <cell r="L84">
            <v>18.357493208260159</v>
          </cell>
          <cell r="M84">
            <v>23.58307372963116</v>
          </cell>
        </row>
        <row r="85">
          <cell r="J85">
            <v>44348</v>
          </cell>
          <cell r="K85">
            <v>27.148949163651803</v>
          </cell>
          <cell r="L85">
            <v>17.976941919717138</v>
          </cell>
          <cell r="M85">
            <v>23.204986048759896</v>
          </cell>
        </row>
        <row r="86">
          <cell r="J86">
            <v>44378</v>
          </cell>
          <cell r="K86">
            <v>34.103562032452118</v>
          </cell>
          <cell r="L86">
            <v>24.110537683068614</v>
          </cell>
          <cell r="M86">
            <v>29.806561562217212</v>
          </cell>
        </row>
        <row r="87">
          <cell r="J87">
            <v>44409</v>
          </cell>
          <cell r="K87">
            <v>38.986344837767028</v>
          </cell>
          <cell r="L87">
            <v>26.922711793453164</v>
          </cell>
          <cell r="M87">
            <v>33.798982628712068</v>
          </cell>
        </row>
        <row r="88">
          <cell r="J88">
            <v>44440</v>
          </cell>
          <cell r="K88">
            <v>37.434497047942614</v>
          </cell>
          <cell r="L88">
            <v>31.399048309734081</v>
          </cell>
          <cell r="M88">
            <v>34.839254090512938</v>
          </cell>
        </row>
        <row r="89">
          <cell r="J89">
            <v>44470</v>
          </cell>
          <cell r="K89">
            <v>35.647784095250337</v>
          </cell>
          <cell r="L89">
            <v>29.725523730625895</v>
          </cell>
          <cell r="M89">
            <v>33.101212138461825</v>
          </cell>
        </row>
        <row r="90">
          <cell r="J90">
            <v>44501</v>
          </cell>
          <cell r="K90">
            <v>36.403057562461079</v>
          </cell>
          <cell r="L90">
            <v>31.150655795282983</v>
          </cell>
          <cell r="M90">
            <v>34.144524802574495</v>
          </cell>
        </row>
        <row r="91">
          <cell r="J91">
            <v>44531</v>
          </cell>
          <cell r="K91">
            <v>38.736995802618729</v>
          </cell>
          <cell r="L91">
            <v>32.31878590676704</v>
          </cell>
          <cell r="M91">
            <v>35.9771655474025</v>
          </cell>
        </row>
        <row r="92">
          <cell r="J92">
            <v>44562</v>
          </cell>
          <cell r="K92">
            <v>36.642906570315489</v>
          </cell>
          <cell r="L92">
            <v>30.80779615640035</v>
          </cell>
          <cell r="M92">
            <v>34.133809092331973</v>
          </cell>
        </row>
        <row r="93">
          <cell r="J93">
            <v>44593</v>
          </cell>
          <cell r="K93">
            <v>37.789078190321604</v>
          </cell>
          <cell r="L93">
            <v>32.723480241446438</v>
          </cell>
          <cell r="M93">
            <v>35.610871072305279</v>
          </cell>
        </row>
        <row r="94">
          <cell r="J94">
            <v>44621</v>
          </cell>
          <cell r="K94">
            <v>34.413280873518538</v>
          </cell>
          <cell r="L94">
            <v>29.732066425870883</v>
          </cell>
          <cell r="M94">
            <v>32.40035866103004</v>
          </cell>
        </row>
        <row r="95">
          <cell r="J95">
            <v>44652</v>
          </cell>
          <cell r="K95">
            <v>32.281156421295059</v>
          </cell>
          <cell r="L95">
            <v>25.778563568510648</v>
          </cell>
          <cell r="M95">
            <v>29.485041494597759</v>
          </cell>
        </row>
        <row r="96">
          <cell r="J96">
            <v>44682</v>
          </cell>
          <cell r="K96">
            <v>28.087133212673201</v>
          </cell>
          <cell r="L96">
            <v>21.099312090687899</v>
          </cell>
          <cell r="M96">
            <v>25.082370130219516</v>
          </cell>
        </row>
        <row r="97">
          <cell r="J97">
            <v>44713</v>
          </cell>
          <cell r="K97">
            <v>31.400920122474496</v>
          </cell>
          <cell r="L97">
            <v>23.378934903575974</v>
          </cell>
          <cell r="M97">
            <v>27.951466478348131</v>
          </cell>
        </row>
        <row r="98">
          <cell r="J98">
            <v>44743</v>
          </cell>
          <cell r="K98">
            <v>36.810354687735604</v>
          </cell>
          <cell r="L98">
            <v>28.071772035855652</v>
          </cell>
          <cell r="M98">
            <v>33.052764147427226</v>
          </cell>
        </row>
        <row r="99">
          <cell r="J99">
            <v>44774</v>
          </cell>
          <cell r="K99">
            <v>41.017683573369155</v>
          </cell>
          <cell r="L99">
            <v>29.08573020960409</v>
          </cell>
          <cell r="M99">
            <v>35.88694362695017</v>
          </cell>
        </row>
        <row r="100">
          <cell r="J100">
            <v>44805</v>
          </cell>
          <cell r="K100">
            <v>40.564012509539012</v>
          </cell>
          <cell r="L100">
            <v>33.300715795969332</v>
          </cell>
          <cell r="M100">
            <v>37.440794922704043</v>
          </cell>
        </row>
        <row r="101">
          <cell r="J101">
            <v>44835</v>
          </cell>
          <cell r="K101">
            <v>37.165669764638032</v>
          </cell>
          <cell r="L101">
            <v>30.66791463373421</v>
          </cell>
          <cell r="M101">
            <v>34.371635058349383</v>
          </cell>
        </row>
        <row r="102">
          <cell r="J102">
            <v>44866</v>
          </cell>
          <cell r="K102">
            <v>39.178441632257979</v>
          </cell>
          <cell r="L102">
            <v>32.890363279523093</v>
          </cell>
          <cell r="M102">
            <v>36.474567940581977</v>
          </cell>
        </row>
        <row r="103">
          <cell r="J103">
            <v>44896</v>
          </cell>
          <cell r="K103">
            <v>40.751413667041909</v>
          </cell>
          <cell r="L103">
            <v>33.857530686768882</v>
          </cell>
          <cell r="M103">
            <v>37.787043985524505</v>
          </cell>
        </row>
        <row r="104">
          <cell r="J104">
            <v>44927</v>
          </cell>
          <cell r="K104">
            <v>38.843501451160016</v>
          </cell>
          <cell r="L104">
            <v>32.087272152164815</v>
          </cell>
          <cell r="M104">
            <v>35.93832285259208</v>
          </cell>
        </row>
        <row r="105">
          <cell r="J105">
            <v>44958</v>
          </cell>
          <cell r="K105">
            <v>41.156463107277766</v>
          </cell>
          <cell r="L105">
            <v>34.370859266865054</v>
          </cell>
          <cell r="M105">
            <v>38.238653455900298</v>
          </cell>
        </row>
        <row r="106">
          <cell r="J106">
            <v>44986</v>
          </cell>
          <cell r="K106">
            <v>36.732416869008915</v>
          </cell>
          <cell r="L106">
            <v>30.979502500219109</v>
          </cell>
          <cell r="M106">
            <v>34.258663690429294</v>
          </cell>
        </row>
        <row r="107">
          <cell r="J107">
            <v>45017</v>
          </cell>
          <cell r="K107">
            <v>34.416551281509193</v>
          </cell>
          <cell r="L107">
            <v>29.927829116374568</v>
          </cell>
          <cell r="M107">
            <v>32.486400750501303</v>
          </cell>
        </row>
        <row r="108">
          <cell r="J108">
            <v>45047</v>
          </cell>
          <cell r="K108">
            <v>29.128795378427412</v>
          </cell>
          <cell r="L108">
            <v>23.736550097014991</v>
          </cell>
          <cell r="M108">
            <v>26.81012990742007</v>
          </cell>
        </row>
        <row r="109">
          <cell r="J109">
            <v>45078</v>
          </cell>
          <cell r="K109">
            <v>35.715943045208022</v>
          </cell>
          <cell r="L109">
            <v>27.719390633160792</v>
          </cell>
          <cell r="M109">
            <v>32.277425508027711</v>
          </cell>
        </row>
        <row r="110">
          <cell r="J110">
            <v>45108</v>
          </cell>
          <cell r="K110">
            <v>39.236040117156229</v>
          </cell>
          <cell r="L110">
            <v>32.231272345796256</v>
          </cell>
          <cell r="M110">
            <v>36.22398997547144</v>
          </cell>
        </row>
        <row r="111">
          <cell r="J111">
            <v>45139</v>
          </cell>
          <cell r="K111">
            <v>43.006934596979001</v>
          </cell>
          <cell r="L111">
            <v>31.495990979044613</v>
          </cell>
          <cell r="M111">
            <v>38.057228841267211</v>
          </cell>
        </row>
        <row r="112">
          <cell r="J112">
            <v>45170</v>
          </cell>
          <cell r="K112">
            <v>43.715377693574894</v>
          </cell>
          <cell r="L112">
            <v>35.558959443075601</v>
          </cell>
          <cell r="M112">
            <v>40.208117845860194</v>
          </cell>
        </row>
        <row r="113">
          <cell r="J113">
            <v>45200</v>
          </cell>
          <cell r="K113">
            <v>38.642350558557489</v>
          </cell>
          <cell r="L113">
            <v>33.017904923299113</v>
          </cell>
          <cell r="M113">
            <v>36.223838935396387</v>
          </cell>
        </row>
        <row r="114">
          <cell r="J114">
            <v>45231</v>
          </cell>
          <cell r="K114">
            <v>41.519414993400837</v>
          </cell>
          <cell r="L114">
            <v>34.515504521730442</v>
          </cell>
          <cell r="M114">
            <v>38.507733490582567</v>
          </cell>
        </row>
        <row r="115">
          <cell r="J115">
            <v>45261</v>
          </cell>
          <cell r="K115">
            <v>42.637692545421054</v>
          </cell>
          <cell r="L115">
            <v>35.103204867404365</v>
          </cell>
          <cell r="M115">
            <v>39.397862843873881</v>
          </cell>
        </row>
        <row r="116">
          <cell r="J116">
            <v>45292</v>
          </cell>
          <cell r="K116">
            <v>41.487269100000006</v>
          </cell>
          <cell r="L116">
            <v>35.154567799999995</v>
          </cell>
          <cell r="M116">
            <v>38.764207540999998</v>
          </cell>
        </row>
        <row r="117">
          <cell r="J117">
            <v>45323</v>
          </cell>
          <cell r="K117">
            <v>43.029638499999997</v>
          </cell>
          <cell r="L117">
            <v>36.714207399999999</v>
          </cell>
          <cell r="M117">
            <v>40.314003126999999</v>
          </cell>
        </row>
        <row r="118">
          <cell r="J118">
            <v>45352</v>
          </cell>
          <cell r="K118">
            <v>38.720404199999997</v>
          </cell>
          <cell r="L118">
            <v>34.101708500000001</v>
          </cell>
          <cell r="M118">
            <v>36.734365048999997</v>
          </cell>
        </row>
        <row r="119">
          <cell r="J119">
            <v>45383</v>
          </cell>
          <cell r="K119">
            <v>36.958962700000001</v>
          </cell>
          <cell r="L119">
            <v>33.048196799999999</v>
          </cell>
          <cell r="M119">
            <v>35.277333362999997</v>
          </cell>
        </row>
        <row r="120">
          <cell r="J120">
            <v>45413</v>
          </cell>
          <cell r="K120">
            <v>29.738377499999999</v>
          </cell>
          <cell r="L120">
            <v>25.972135999999999</v>
          </cell>
          <cell r="M120">
            <v>28.118893654999994</v>
          </cell>
        </row>
        <row r="121">
          <cell r="J121">
            <v>45444</v>
          </cell>
          <cell r="K121">
            <v>35.975518199999996</v>
          </cell>
          <cell r="L121">
            <v>29.846802000000004</v>
          </cell>
          <cell r="M121">
            <v>33.340170233999999</v>
          </cell>
        </row>
        <row r="122">
          <cell r="J122">
            <v>45474</v>
          </cell>
          <cell r="K122">
            <v>41.237815200000007</v>
          </cell>
          <cell r="L122">
            <v>32.739345</v>
          </cell>
          <cell r="M122">
            <v>37.583473013999999</v>
          </cell>
        </row>
        <row r="123">
          <cell r="J123">
            <v>45505</v>
          </cell>
          <cell r="K123">
            <v>45.936894000000002</v>
          </cell>
          <cell r="L123">
            <v>35.334221100000008</v>
          </cell>
          <cell r="M123">
            <v>41.377744653000008</v>
          </cell>
        </row>
        <row r="124">
          <cell r="J124">
            <v>45536</v>
          </cell>
          <cell r="K124">
            <v>47.369253999999998</v>
          </cell>
          <cell r="L124">
            <v>37.765206400000004</v>
          </cell>
          <cell r="M124">
            <v>43.239513532000004</v>
          </cell>
        </row>
        <row r="125">
          <cell r="J125">
            <v>45566</v>
          </cell>
          <cell r="K125">
            <v>41.234943000000001</v>
          </cell>
          <cell r="L125">
            <v>35.24537740000001</v>
          </cell>
          <cell r="M125">
            <v>38.659429791999997</v>
          </cell>
        </row>
        <row r="126">
          <cell r="J126">
            <v>45597</v>
          </cell>
          <cell r="K126">
            <v>44.069286000000005</v>
          </cell>
          <cell r="L126">
            <v>36.526226900000005</v>
          </cell>
          <cell r="M126">
            <v>40.825770587000001</v>
          </cell>
        </row>
        <row r="127">
          <cell r="J127">
            <v>45627</v>
          </cell>
          <cell r="K127">
            <v>45.411766400000005</v>
          </cell>
          <cell r="L127">
            <v>38.222541800000002</v>
          </cell>
          <cell r="M127">
            <v>42.320399821999999</v>
          </cell>
        </row>
        <row r="128">
          <cell r="J128">
            <v>45658</v>
          </cell>
          <cell r="K128">
            <v>43.957384599999997</v>
          </cell>
          <cell r="L128">
            <v>37.208582100000001</v>
          </cell>
          <cell r="M128">
            <v>41.055399524999999</v>
          </cell>
        </row>
        <row r="129">
          <cell r="J129">
            <v>45689</v>
          </cell>
          <cell r="K129">
            <v>46.293465099999999</v>
          </cell>
          <cell r="L129">
            <v>39.351360200000002</v>
          </cell>
          <cell r="M129">
            <v>43.308359992999996</v>
          </cell>
        </row>
        <row r="130">
          <cell r="J130">
            <v>45717</v>
          </cell>
          <cell r="K130">
            <v>41.290517100000002</v>
          </cell>
          <cell r="L130">
            <v>36.165576300000005</v>
          </cell>
          <cell r="M130">
            <v>39.086792556000006</v>
          </cell>
        </row>
        <row r="131">
          <cell r="J131">
            <v>45748</v>
          </cell>
          <cell r="K131">
            <v>39.274839699999994</v>
          </cell>
          <cell r="L131">
            <v>34.974193999999997</v>
          </cell>
          <cell r="M131">
            <v>37.425562048999993</v>
          </cell>
        </row>
        <row r="132">
          <cell r="J132">
            <v>45778</v>
          </cell>
          <cell r="K132">
            <v>31.515341400000001</v>
          </cell>
          <cell r="L132">
            <v>27.459721400000006</v>
          </cell>
          <cell r="M132">
            <v>29.771424799999998</v>
          </cell>
        </row>
        <row r="133">
          <cell r="J133">
            <v>45809</v>
          </cell>
          <cell r="K133">
            <v>38.891174999999997</v>
          </cell>
          <cell r="L133">
            <v>31.539093700000002</v>
          </cell>
          <cell r="M133">
            <v>35.729780040999998</v>
          </cell>
        </row>
        <row r="134">
          <cell r="J134">
            <v>45839</v>
          </cell>
          <cell r="K134">
            <v>43.936765799999996</v>
          </cell>
          <cell r="L134">
            <v>35.139003700000004</v>
          </cell>
          <cell r="M134">
            <v>40.153728096999998</v>
          </cell>
        </row>
        <row r="135">
          <cell r="J135">
            <v>45870</v>
          </cell>
          <cell r="K135">
            <v>49.365698000000009</v>
          </cell>
          <cell r="L135">
            <v>38.682619600000002</v>
          </cell>
          <cell r="M135">
            <v>44.771974288000003</v>
          </cell>
        </row>
        <row r="136">
          <cell r="J136">
            <v>45901</v>
          </cell>
          <cell r="K136">
            <v>50.630898899999998</v>
          </cell>
          <cell r="L136">
            <v>40.352653500000002</v>
          </cell>
          <cell r="M136">
            <v>46.211253377999995</v>
          </cell>
        </row>
        <row r="137">
          <cell r="J137">
            <v>45931</v>
          </cell>
          <cell r="K137">
            <v>43.418008100000002</v>
          </cell>
          <cell r="L137">
            <v>37.470909599999999</v>
          </cell>
          <cell r="M137">
            <v>40.860755744999999</v>
          </cell>
        </row>
        <row r="138">
          <cell r="J138">
            <v>45962</v>
          </cell>
          <cell r="K138">
            <v>45.1162414</v>
          </cell>
          <cell r="L138">
            <v>37.974275599999999</v>
          </cell>
          <cell r="M138">
            <v>42.045196105999999</v>
          </cell>
        </row>
        <row r="139">
          <cell r="J139">
            <v>45992</v>
          </cell>
          <cell r="K139">
            <v>47.259897600000002</v>
          </cell>
          <cell r="L139">
            <v>39.545180800000004</v>
          </cell>
          <cell r="M139">
            <v>43.942569376000002</v>
          </cell>
        </row>
        <row r="140">
          <cell r="J140">
            <v>46023</v>
          </cell>
          <cell r="K140">
            <v>45.733458299999995</v>
          </cell>
          <cell r="L140">
            <v>38.534884699999999</v>
          </cell>
          <cell r="M140">
            <v>42.638071651999994</v>
          </cell>
        </row>
        <row r="141">
          <cell r="J141">
            <v>46054</v>
          </cell>
          <cell r="K141">
            <v>48.238484800000002</v>
          </cell>
          <cell r="L141">
            <v>40.829286000000003</v>
          </cell>
          <cell r="M141">
            <v>45.052529316000005</v>
          </cell>
        </row>
        <row r="142">
          <cell r="J142">
            <v>46082</v>
          </cell>
          <cell r="K142">
            <v>42.420858500000001</v>
          </cell>
          <cell r="L142">
            <v>37.228261600000003</v>
          </cell>
          <cell r="M142">
            <v>40.188041833</v>
          </cell>
        </row>
        <row r="143">
          <cell r="J143">
            <v>46113</v>
          </cell>
          <cell r="K143">
            <v>40.291051899999999</v>
          </cell>
          <cell r="L143">
            <v>35.793675300000004</v>
          </cell>
          <cell r="M143">
            <v>38.357179962000004</v>
          </cell>
        </row>
        <row r="144">
          <cell r="J144">
            <v>46143</v>
          </cell>
          <cell r="K144">
            <v>32.983024499999999</v>
          </cell>
          <cell r="L144">
            <v>30.604773000000002</v>
          </cell>
          <cell r="M144">
            <v>31.960376354999998</v>
          </cell>
        </row>
        <row r="145">
          <cell r="J145">
            <v>46174</v>
          </cell>
          <cell r="K145">
            <v>39.840611700000004</v>
          </cell>
          <cell r="L145">
            <v>31.895895400000004</v>
          </cell>
          <cell r="M145">
            <v>36.424383691000003</v>
          </cell>
        </row>
        <row r="146">
          <cell r="J146">
            <v>46204</v>
          </cell>
          <cell r="K146">
            <v>45.275484499999997</v>
          </cell>
          <cell r="L146">
            <v>36.562843599999994</v>
          </cell>
          <cell r="M146">
            <v>41.529048912999997</v>
          </cell>
        </row>
        <row r="147">
          <cell r="J147">
            <v>46235</v>
          </cell>
          <cell r="K147">
            <v>50.605581999999998</v>
          </cell>
          <cell r="L147">
            <v>39.651285000000001</v>
          </cell>
          <cell r="M147">
            <v>45.895234289999998</v>
          </cell>
        </row>
        <row r="148">
          <cell r="J148">
            <v>46266</v>
          </cell>
          <cell r="K148">
            <v>51.933137000000002</v>
          </cell>
          <cell r="L148">
            <v>41.286541100000001</v>
          </cell>
          <cell r="M148">
            <v>47.355100762999996</v>
          </cell>
        </row>
        <row r="149">
          <cell r="J149">
            <v>46296</v>
          </cell>
          <cell r="K149">
            <v>44.782392199999997</v>
          </cell>
          <cell r="L149">
            <v>38.274518800000003</v>
          </cell>
          <cell r="M149">
            <v>41.984006637999997</v>
          </cell>
        </row>
        <row r="150">
          <cell r="J150">
            <v>46327</v>
          </cell>
          <cell r="K150">
            <v>47.6637147</v>
          </cell>
          <cell r="L150">
            <v>39.7684827</v>
          </cell>
          <cell r="M150">
            <v>44.268764939999997</v>
          </cell>
        </row>
        <row r="151">
          <cell r="J151">
            <v>46357</v>
          </cell>
          <cell r="K151">
            <v>49.076920999999999</v>
          </cell>
          <cell r="L151">
            <v>40.995555500000009</v>
          </cell>
          <cell r="M151">
            <v>45.601933834999997</v>
          </cell>
        </row>
        <row r="152">
          <cell r="J152">
            <v>46388</v>
          </cell>
          <cell r="K152">
            <v>47.100335100000002</v>
          </cell>
          <cell r="L152">
            <v>40.214018700000004</v>
          </cell>
          <cell r="M152">
            <v>44.139219048000001</v>
          </cell>
        </row>
        <row r="153">
          <cell r="J153">
            <v>46419</v>
          </cell>
          <cell r="K153">
            <v>49.329792699999999</v>
          </cell>
          <cell r="L153">
            <v>41.793924099999998</v>
          </cell>
          <cell r="M153">
            <v>46.089369201999993</v>
          </cell>
        </row>
        <row r="154">
          <cell r="J154">
            <v>46447</v>
          </cell>
          <cell r="K154">
            <v>44.452130199999999</v>
          </cell>
          <cell r="L154">
            <v>38.501808100000005</v>
          </cell>
          <cell r="M154">
            <v>41.893491697000002</v>
          </cell>
        </row>
        <row r="155">
          <cell r="J155">
            <v>46478</v>
          </cell>
          <cell r="K155">
            <v>41.314754000000008</v>
          </cell>
          <cell r="L155">
            <v>36.900202900000004</v>
          </cell>
          <cell r="M155">
            <v>39.416497027000005</v>
          </cell>
        </row>
        <row r="156">
          <cell r="J156">
            <v>46508</v>
          </cell>
          <cell r="K156">
            <v>33.7668605</v>
          </cell>
          <cell r="L156">
            <v>31.383099700000002</v>
          </cell>
          <cell r="M156">
            <v>32.741843355999997</v>
          </cell>
        </row>
        <row r="157">
          <cell r="J157">
            <v>46539</v>
          </cell>
          <cell r="K157">
            <v>41.960735</v>
          </cell>
          <cell r="L157">
            <v>33.5107128</v>
          </cell>
          <cell r="M157">
            <v>38.327225454000001</v>
          </cell>
        </row>
        <row r="158">
          <cell r="J158">
            <v>46569</v>
          </cell>
          <cell r="K158">
            <v>47.055763800000001</v>
          </cell>
          <cell r="L158">
            <v>37.995721000000003</v>
          </cell>
          <cell r="M158">
            <v>43.159945395999998</v>
          </cell>
        </row>
        <row r="159">
          <cell r="J159">
            <v>46600</v>
          </cell>
          <cell r="K159">
            <v>52.807780000000008</v>
          </cell>
          <cell r="L159">
            <v>41.227066200000003</v>
          </cell>
          <cell r="M159">
            <v>47.828073066000002</v>
          </cell>
        </row>
        <row r="160">
          <cell r="J160">
            <v>46631</v>
          </cell>
          <cell r="K160">
            <v>54.180534899999998</v>
          </cell>
          <cell r="L160">
            <v>43.433305700000005</v>
          </cell>
          <cell r="M160">
            <v>49.559226343999995</v>
          </cell>
        </row>
        <row r="161">
          <cell r="J161">
            <v>46661</v>
          </cell>
          <cell r="K161">
            <v>48.207409600000005</v>
          </cell>
          <cell r="L161">
            <v>41.3009348</v>
          </cell>
          <cell r="M161">
            <v>45.237625436000002</v>
          </cell>
        </row>
        <row r="162">
          <cell r="J162">
            <v>46692</v>
          </cell>
          <cell r="K162">
            <v>51.874747800000002</v>
          </cell>
          <cell r="L162">
            <v>42.938152500000001</v>
          </cell>
          <cell r="M162">
            <v>48.032011820999998</v>
          </cell>
        </row>
        <row r="163">
          <cell r="J163">
            <v>46722</v>
          </cell>
          <cell r="K163">
            <v>52.146987000000003</v>
          </cell>
          <cell r="L163">
            <v>43.475775999999996</v>
          </cell>
          <cell r="M163">
            <v>48.418366269999993</v>
          </cell>
        </row>
        <row r="164">
          <cell r="J164">
            <v>46753</v>
          </cell>
          <cell r="K164">
            <v>49.686568399999999</v>
          </cell>
          <cell r="L164">
            <v>42.936942600000002</v>
          </cell>
          <cell r="M164">
            <v>46.784229306</v>
          </cell>
        </row>
        <row r="165">
          <cell r="J165">
            <v>46784</v>
          </cell>
          <cell r="K165">
            <v>52.209170299999997</v>
          </cell>
          <cell r="L165">
            <v>44.736397100000005</v>
          </cell>
          <cell r="M165">
            <v>48.995877823999997</v>
          </cell>
        </row>
        <row r="166">
          <cell r="J166">
            <v>46813</v>
          </cell>
          <cell r="K166">
            <v>46.7954206</v>
          </cell>
          <cell r="L166">
            <v>40.934911600000007</v>
          </cell>
          <cell r="M166">
            <v>44.275401729999999</v>
          </cell>
        </row>
        <row r="167">
          <cell r="J167">
            <v>46844</v>
          </cell>
          <cell r="K167">
            <v>43.869229799999999</v>
          </cell>
          <cell r="L167">
            <v>39.497403599999998</v>
          </cell>
          <cell r="M167">
            <v>41.989344533999997</v>
          </cell>
        </row>
        <row r="168">
          <cell r="J168">
            <v>46874</v>
          </cell>
          <cell r="K168">
            <v>36.995133699999997</v>
          </cell>
          <cell r="L168">
            <v>33.570160700000002</v>
          </cell>
          <cell r="M168">
            <v>35.52239531</v>
          </cell>
        </row>
        <row r="169">
          <cell r="J169">
            <v>46905</v>
          </cell>
          <cell r="K169">
            <v>45.315703899999995</v>
          </cell>
          <cell r="L169">
            <v>36.225361500000005</v>
          </cell>
          <cell r="M169">
            <v>41.406856667999996</v>
          </cell>
        </row>
        <row r="170">
          <cell r="J170">
            <v>46935</v>
          </cell>
          <cell r="K170">
            <v>50.056565599999999</v>
          </cell>
          <cell r="L170">
            <v>41.258343800000006</v>
          </cell>
          <cell r="M170">
            <v>46.273330225999999</v>
          </cell>
        </row>
        <row r="171">
          <cell r="J171">
            <v>46966</v>
          </cell>
          <cell r="K171">
            <v>55.534950999999992</v>
          </cell>
          <cell r="L171">
            <v>43.535669100000007</v>
          </cell>
          <cell r="M171">
            <v>50.375259782999997</v>
          </cell>
        </row>
        <row r="172">
          <cell r="J172">
            <v>46997</v>
          </cell>
          <cell r="K172">
            <v>56.395310500000001</v>
          </cell>
          <cell r="L172">
            <v>46.142777699999996</v>
          </cell>
          <cell r="M172">
            <v>51.986721395999993</v>
          </cell>
        </row>
        <row r="173">
          <cell r="J173">
            <v>47027</v>
          </cell>
          <cell r="K173">
            <v>50.706861799999999</v>
          </cell>
          <cell r="L173">
            <v>43.7123864</v>
          </cell>
          <cell r="M173">
            <v>47.699237377999992</v>
          </cell>
        </row>
        <row r="174">
          <cell r="J174">
            <v>47058</v>
          </cell>
          <cell r="K174">
            <v>53.140662399999997</v>
          </cell>
          <cell r="L174">
            <v>44.327889900000002</v>
          </cell>
          <cell r="M174">
            <v>49.351170224999997</v>
          </cell>
        </row>
        <row r="175">
          <cell r="J175">
            <v>47088</v>
          </cell>
          <cell r="K175">
            <v>53.983687799999998</v>
          </cell>
          <cell r="L175">
            <v>46.047636400000002</v>
          </cell>
          <cell r="M175">
            <v>50.571185697999994</v>
          </cell>
        </row>
        <row r="176">
          <cell r="J176">
            <v>47119</v>
          </cell>
          <cell r="K176">
            <v>51.938376400000003</v>
          </cell>
          <cell r="L176">
            <v>44.2995892</v>
          </cell>
          <cell r="M176">
            <v>48.653697903999998</v>
          </cell>
        </row>
        <row r="177">
          <cell r="J177">
            <v>47150</v>
          </cell>
          <cell r="K177">
            <v>55.065736099999995</v>
          </cell>
          <cell r="L177">
            <v>46.872014100000001</v>
          </cell>
          <cell r="M177">
            <v>51.542435639999994</v>
          </cell>
        </row>
        <row r="178">
          <cell r="J178">
            <v>47178</v>
          </cell>
          <cell r="K178">
            <v>48.856930599999998</v>
          </cell>
          <cell r="L178">
            <v>43.179939400000002</v>
          </cell>
          <cell r="M178">
            <v>46.415824383999997</v>
          </cell>
        </row>
        <row r="179">
          <cell r="J179">
            <v>47209</v>
          </cell>
          <cell r="K179">
            <v>46.855847300000008</v>
          </cell>
          <cell r="L179">
            <v>42.254471600000002</v>
          </cell>
          <cell r="M179">
            <v>44.877255749</v>
          </cell>
        </row>
        <row r="180">
          <cell r="J180">
            <v>47239</v>
          </cell>
          <cell r="K180">
            <v>39.566498000000003</v>
          </cell>
          <cell r="L180">
            <v>36.183833199999995</v>
          </cell>
          <cell r="M180">
            <v>38.111952135999999</v>
          </cell>
        </row>
        <row r="181">
          <cell r="J181">
            <v>47270</v>
          </cell>
          <cell r="K181">
            <v>44.747074400000002</v>
          </cell>
          <cell r="L181">
            <v>37.092243800000006</v>
          </cell>
          <cell r="M181">
            <v>41.455497242</v>
          </cell>
        </row>
        <row r="182">
          <cell r="J182">
            <v>47300</v>
          </cell>
          <cell r="K182">
            <v>50.818523700000007</v>
          </cell>
          <cell r="L182">
            <v>42.057327199999996</v>
          </cell>
          <cell r="M182">
            <v>47.051209204999999</v>
          </cell>
        </row>
        <row r="183">
          <cell r="J183">
            <v>47331</v>
          </cell>
          <cell r="K183">
            <v>57.280957999999998</v>
          </cell>
          <cell r="L183">
            <v>44.6713053</v>
          </cell>
          <cell r="M183">
            <v>51.858807338999995</v>
          </cell>
        </row>
        <row r="184">
          <cell r="J184">
            <v>47362</v>
          </cell>
          <cell r="K184">
            <v>57.686473800000002</v>
          </cell>
          <cell r="L184">
            <v>47.595587000000002</v>
          </cell>
          <cell r="M184">
            <v>53.347392475999996</v>
          </cell>
        </row>
        <row r="185">
          <cell r="J185">
            <v>47392</v>
          </cell>
          <cell r="K185">
            <v>50.278776599999993</v>
          </cell>
          <cell r="L185">
            <v>43.644951400000004</v>
          </cell>
          <cell r="M185">
            <v>47.426231763999994</v>
          </cell>
        </row>
        <row r="186">
          <cell r="J186">
            <v>47423</v>
          </cell>
          <cell r="K186">
            <v>51.896645400000004</v>
          </cell>
          <cell r="L186">
            <v>44.086376900000005</v>
          </cell>
          <cell r="M186">
            <v>48.538229944999998</v>
          </cell>
        </row>
        <row r="187">
          <cell r="J187">
            <v>47453</v>
          </cell>
          <cell r="K187">
            <v>53.808254300000002</v>
          </cell>
          <cell r="L187">
            <v>46.158712700000002</v>
          </cell>
          <cell r="M187">
            <v>50.518951412</v>
          </cell>
        </row>
        <row r="188">
          <cell r="J188">
            <v>47484</v>
          </cell>
          <cell r="K188">
            <v>52.580855499999998</v>
          </cell>
          <cell r="L188">
            <v>44.5947137</v>
          </cell>
          <cell r="M188">
            <v>49.146814526</v>
          </cell>
        </row>
        <row r="189">
          <cell r="J189">
            <v>47515</v>
          </cell>
          <cell r="K189">
            <v>55.874215599999999</v>
          </cell>
          <cell r="L189">
            <v>47.684077800000004</v>
          </cell>
          <cell r="M189">
            <v>52.352456345999997</v>
          </cell>
        </row>
        <row r="190">
          <cell r="J190">
            <v>47543</v>
          </cell>
          <cell r="K190">
            <v>50.140831899999995</v>
          </cell>
          <cell r="L190">
            <v>44.401868800000003</v>
          </cell>
          <cell r="M190">
            <v>47.673077766999995</v>
          </cell>
        </row>
        <row r="191">
          <cell r="J191">
            <v>47574</v>
          </cell>
          <cell r="K191">
            <v>47.55602240000001</v>
          </cell>
          <cell r="L191">
            <v>42.721305300000004</v>
          </cell>
          <cell r="M191">
            <v>45.477094047000008</v>
          </cell>
        </row>
        <row r="192">
          <cell r="J192">
            <v>47604</v>
          </cell>
          <cell r="K192">
            <v>39.645007999999997</v>
          </cell>
          <cell r="L192">
            <v>36.481392700000001</v>
          </cell>
          <cell r="M192">
            <v>38.284653420999994</v>
          </cell>
        </row>
        <row r="193">
          <cell r="J193">
            <v>47635</v>
          </cell>
          <cell r="K193">
            <v>46.165172500000004</v>
          </cell>
          <cell r="L193">
            <v>38.981926300000005</v>
          </cell>
          <cell r="M193">
            <v>43.076376633999999</v>
          </cell>
        </row>
        <row r="194">
          <cell r="J194">
            <v>47665</v>
          </cell>
          <cell r="K194">
            <v>52.565380300000001</v>
          </cell>
          <cell r="L194">
            <v>43.246337400000002</v>
          </cell>
          <cell r="M194">
            <v>48.558191852999997</v>
          </cell>
        </row>
        <row r="195">
          <cell r="J195">
            <v>47696</v>
          </cell>
          <cell r="K195">
            <v>59.745545999999997</v>
          </cell>
          <cell r="L195">
            <v>46.645657800000002</v>
          </cell>
          <cell r="M195">
            <v>54.112594074</v>
          </cell>
        </row>
        <row r="196">
          <cell r="J196">
            <v>47727</v>
          </cell>
          <cell r="K196">
            <v>61.246085799999996</v>
          </cell>
          <cell r="L196">
            <v>49.965252899999996</v>
          </cell>
          <cell r="M196">
            <v>56.395327652999988</v>
          </cell>
        </row>
        <row r="197">
          <cell r="J197">
            <v>47757</v>
          </cell>
          <cell r="K197">
            <v>53.880208500000009</v>
          </cell>
          <cell r="L197">
            <v>46.895398</v>
          </cell>
          <cell r="M197">
            <v>50.876739985</v>
          </cell>
        </row>
        <row r="198">
          <cell r="J198">
            <v>47788</v>
          </cell>
          <cell r="K198">
            <v>56.029132600000004</v>
          </cell>
          <cell r="L198">
            <v>47.564411800000002</v>
          </cell>
          <cell r="M198">
            <v>52.389302655999998</v>
          </cell>
        </row>
        <row r="199">
          <cell r="J199">
            <v>47818</v>
          </cell>
          <cell r="K199">
            <v>57.411308699999999</v>
          </cell>
          <cell r="L199">
            <v>49.261281400000001</v>
          </cell>
          <cell r="M199">
            <v>53.906796960999998</v>
          </cell>
        </row>
        <row r="200">
          <cell r="J200">
            <v>47849</v>
          </cell>
          <cell r="K200">
            <v>56.755923200000012</v>
          </cell>
          <cell r="L200">
            <v>48.333595099999997</v>
          </cell>
          <cell r="M200">
            <v>53.134322117000004</v>
          </cell>
        </row>
        <row r="201">
          <cell r="J201">
            <v>47880</v>
          </cell>
          <cell r="K201">
            <v>60.366960399999996</v>
          </cell>
          <cell r="L201">
            <v>51.204324800000002</v>
          </cell>
          <cell r="M201">
            <v>56.427027091999996</v>
          </cell>
        </row>
        <row r="202">
          <cell r="J202">
            <v>47908</v>
          </cell>
          <cell r="K202">
            <v>52.907917799999993</v>
          </cell>
          <cell r="L202">
            <v>47.496288800000002</v>
          </cell>
          <cell r="M202">
            <v>50.580917329999991</v>
          </cell>
        </row>
        <row r="203">
          <cell r="J203">
            <v>47939</v>
          </cell>
          <cell r="K203">
            <v>51.038848999999999</v>
          </cell>
          <cell r="L203">
            <v>45.598187500000009</v>
          </cell>
          <cell r="M203">
            <v>48.699364555000002</v>
          </cell>
        </row>
        <row r="204">
          <cell r="J204">
            <v>47969</v>
          </cell>
          <cell r="K204">
            <v>42.353491199999993</v>
          </cell>
          <cell r="L204">
            <v>38.718935899999998</v>
          </cell>
          <cell r="M204">
            <v>40.790632420999991</v>
          </cell>
        </row>
        <row r="205">
          <cell r="J205">
            <v>48000</v>
          </cell>
          <cell r="K205">
            <v>49.546510499999997</v>
          </cell>
          <cell r="L205">
            <v>41.413231300000007</v>
          </cell>
          <cell r="M205">
            <v>46.049200443999993</v>
          </cell>
        </row>
        <row r="206">
          <cell r="J206">
            <v>48030</v>
          </cell>
          <cell r="K206">
            <v>56.384673999999997</v>
          </cell>
          <cell r="L206">
            <v>46.336682400000001</v>
          </cell>
          <cell r="M206">
            <v>52.064037611999993</v>
          </cell>
        </row>
        <row r="207">
          <cell r="J207">
            <v>48061</v>
          </cell>
          <cell r="K207">
            <v>62.116803000000004</v>
          </cell>
          <cell r="L207">
            <v>49.222441500000002</v>
          </cell>
          <cell r="M207">
            <v>56.572227554999998</v>
          </cell>
        </row>
        <row r="208">
          <cell r="J208">
            <v>48092</v>
          </cell>
          <cell r="K208">
            <v>64.460986299999988</v>
          </cell>
          <cell r="L208">
            <v>52.929933300000002</v>
          </cell>
          <cell r="M208">
            <v>59.502633509999995</v>
          </cell>
        </row>
        <row r="209">
          <cell r="J209">
            <v>48122</v>
          </cell>
          <cell r="K209">
            <v>56.266817700000004</v>
          </cell>
          <cell r="L209">
            <v>49.166473199999999</v>
          </cell>
          <cell r="M209">
            <v>53.213669565000004</v>
          </cell>
        </row>
        <row r="210">
          <cell r="J210">
            <v>48153</v>
          </cell>
          <cell r="K210">
            <v>57.717466599999995</v>
          </cell>
          <cell r="L210">
            <v>49.301496900000004</v>
          </cell>
          <cell r="M210">
            <v>54.098599628999992</v>
          </cell>
        </row>
        <row r="211">
          <cell r="J211">
            <v>48183</v>
          </cell>
          <cell r="K211">
            <v>60.116765299999997</v>
          </cell>
          <cell r="L211">
            <v>51.053019100000007</v>
          </cell>
          <cell r="M211">
            <v>56.219354433999996</v>
          </cell>
        </row>
        <row r="212">
          <cell r="J212">
            <v>48214</v>
          </cell>
          <cell r="K212">
            <v>58.739466099999994</v>
          </cell>
          <cell r="L212">
            <v>50.051509300000006</v>
          </cell>
          <cell r="M212">
            <v>55.003644675999993</v>
          </cell>
        </row>
        <row r="213">
          <cell r="J213">
            <v>48245</v>
          </cell>
          <cell r="K213">
            <v>62.0126609</v>
          </cell>
          <cell r="L213">
            <v>52.043059700000001</v>
          </cell>
          <cell r="M213">
            <v>57.725732383999997</v>
          </cell>
        </row>
        <row r="214">
          <cell r="J214">
            <v>48274</v>
          </cell>
          <cell r="K214">
            <v>54.466053099999996</v>
          </cell>
          <cell r="L214">
            <v>48.4401984</v>
          </cell>
          <cell r="M214">
            <v>51.874935578999995</v>
          </cell>
        </row>
        <row r="215">
          <cell r="J215">
            <v>48305</v>
          </cell>
          <cell r="K215">
            <v>52.590111299999997</v>
          </cell>
          <cell r="L215">
            <v>47.573576200000005</v>
          </cell>
          <cell r="M215">
            <v>50.433001207000004</v>
          </cell>
        </row>
        <row r="216">
          <cell r="J216">
            <v>48335</v>
          </cell>
          <cell r="K216">
            <v>44.063074499999999</v>
          </cell>
          <cell r="L216">
            <v>40.719888600000004</v>
          </cell>
          <cell r="M216">
            <v>42.625504562999993</v>
          </cell>
        </row>
        <row r="217">
          <cell r="J217">
            <v>48366</v>
          </cell>
          <cell r="K217">
            <v>50.820445599999999</v>
          </cell>
          <cell r="L217">
            <v>42.400638200000003</v>
          </cell>
          <cell r="M217">
            <v>47.199928417999999</v>
          </cell>
        </row>
        <row r="218">
          <cell r="J218">
            <v>48396</v>
          </cell>
          <cell r="K218">
            <v>56.9818979</v>
          </cell>
          <cell r="L218">
            <v>46.959916700000001</v>
          </cell>
          <cell r="M218">
            <v>52.672445983999999</v>
          </cell>
        </row>
        <row r="219">
          <cell r="J219">
            <v>48427</v>
          </cell>
          <cell r="K219">
            <v>63.303275999999997</v>
          </cell>
          <cell r="L219">
            <v>49.969761900000002</v>
          </cell>
          <cell r="M219">
            <v>57.569864936999998</v>
          </cell>
        </row>
        <row r="220">
          <cell r="J220">
            <v>48458</v>
          </cell>
          <cell r="K220">
            <v>64.376925999999997</v>
          </cell>
          <cell r="L220">
            <v>53.287614699999999</v>
          </cell>
          <cell r="M220">
            <v>59.608522140999995</v>
          </cell>
        </row>
        <row r="221">
          <cell r="J221">
            <v>48488</v>
          </cell>
          <cell r="K221">
            <v>56.427455599999995</v>
          </cell>
          <cell r="L221">
            <v>49.748735600000003</v>
          </cell>
          <cell r="M221">
            <v>53.555605999999997</v>
          </cell>
        </row>
        <row r="222">
          <cell r="J222">
            <v>48519</v>
          </cell>
          <cell r="K222">
            <v>59.011456299999999</v>
          </cell>
          <cell r="L222">
            <v>49.850075900000007</v>
          </cell>
          <cell r="M222">
            <v>55.072062727999999</v>
          </cell>
        </row>
        <row r="223">
          <cell r="J223">
            <v>48549</v>
          </cell>
          <cell r="K223">
            <v>60.6399744</v>
          </cell>
          <cell r="L223">
            <v>51.675192200000005</v>
          </cell>
          <cell r="M223">
            <v>56.785118054000002</v>
          </cell>
        </row>
        <row r="224">
          <cell r="J224">
            <v>48580</v>
          </cell>
          <cell r="K224">
            <v>59.116253599999993</v>
          </cell>
          <cell r="L224">
            <v>50.701051300000003</v>
          </cell>
          <cell r="M224">
            <v>55.497716611000001</v>
          </cell>
        </row>
        <row r="225">
          <cell r="J225">
            <v>48611</v>
          </cell>
          <cell r="K225">
            <v>62.699695000000006</v>
          </cell>
          <cell r="L225">
            <v>52.776666300000002</v>
          </cell>
          <cell r="M225">
            <v>58.432792659</v>
          </cell>
        </row>
        <row r="226">
          <cell r="J226">
            <v>48639</v>
          </cell>
          <cell r="K226">
            <v>54.953842399999999</v>
          </cell>
          <cell r="L226">
            <v>49.212685200000003</v>
          </cell>
          <cell r="M226">
            <v>52.485144804000001</v>
          </cell>
        </row>
        <row r="227">
          <cell r="J227">
            <v>48670</v>
          </cell>
          <cell r="K227">
            <v>52.5939993</v>
          </cell>
          <cell r="L227">
            <v>47.625693200000001</v>
          </cell>
          <cell r="M227">
            <v>50.457627676999998</v>
          </cell>
        </row>
        <row r="228">
          <cell r="J228">
            <v>48700</v>
          </cell>
          <cell r="K228">
            <v>43.609824200000006</v>
          </cell>
          <cell r="L228">
            <v>40.555333900000001</v>
          </cell>
          <cell r="M228">
            <v>42.296393371000001</v>
          </cell>
        </row>
        <row r="229">
          <cell r="J229">
            <v>48731</v>
          </cell>
          <cell r="K229">
            <v>51.245702700000002</v>
          </cell>
          <cell r="L229">
            <v>43.146857199999999</v>
          </cell>
          <cell r="M229">
            <v>47.763199134999994</v>
          </cell>
        </row>
        <row r="230">
          <cell r="J230">
            <v>48761</v>
          </cell>
          <cell r="K230">
            <v>58.016458899999996</v>
          </cell>
          <cell r="L230">
            <v>48.287817000000004</v>
          </cell>
          <cell r="M230">
            <v>53.833142882999994</v>
          </cell>
        </row>
        <row r="231">
          <cell r="J231">
            <v>48792</v>
          </cell>
          <cell r="K231">
            <v>64.768613999999999</v>
          </cell>
          <cell r="L231">
            <v>50.513313199999999</v>
          </cell>
          <cell r="M231">
            <v>58.638834656</v>
          </cell>
        </row>
        <row r="232">
          <cell r="J232">
            <v>48823</v>
          </cell>
          <cell r="K232">
            <v>65.842453599999999</v>
          </cell>
          <cell r="L232">
            <v>54.6044743</v>
          </cell>
          <cell r="M232">
            <v>61.010122500999998</v>
          </cell>
        </row>
        <row r="233">
          <cell r="J233">
            <v>48853</v>
          </cell>
          <cell r="K233">
            <v>59.0664838</v>
          </cell>
          <cell r="L233">
            <v>51.869668900000001</v>
          </cell>
          <cell r="M233">
            <v>55.971853392999989</v>
          </cell>
        </row>
        <row r="234">
          <cell r="J234">
            <v>48884</v>
          </cell>
          <cell r="K234">
            <v>62.920305500000005</v>
          </cell>
          <cell r="L234">
            <v>52.105343200000007</v>
          </cell>
          <cell r="M234">
            <v>58.269871711</v>
          </cell>
        </row>
        <row r="235">
          <cell r="J235">
            <v>48914</v>
          </cell>
          <cell r="K235">
            <v>63.331136199999996</v>
          </cell>
          <cell r="L235">
            <v>53.720479500000003</v>
          </cell>
          <cell r="M235">
            <v>59.198553818999997</v>
          </cell>
        </row>
        <row r="236">
          <cell r="J236">
            <v>48945</v>
          </cell>
          <cell r="K236">
            <v>61.408858099999996</v>
          </cell>
          <cell r="L236">
            <v>52.676151400000002</v>
          </cell>
          <cell r="M236">
            <v>57.653794218999998</v>
          </cell>
        </row>
        <row r="237">
          <cell r="J237">
            <v>48976</v>
          </cell>
          <cell r="K237">
            <v>64.409637599999996</v>
          </cell>
          <cell r="L237">
            <v>54.8559676</v>
          </cell>
          <cell r="M237">
            <v>60.301559499999996</v>
          </cell>
        </row>
        <row r="238">
          <cell r="J238">
            <v>49004</v>
          </cell>
          <cell r="K238">
            <v>56.390015499999997</v>
          </cell>
          <cell r="L238">
            <v>51.105920900000001</v>
          </cell>
          <cell r="M238">
            <v>54.117854821999998</v>
          </cell>
        </row>
        <row r="239">
          <cell r="J239">
            <v>49035</v>
          </cell>
          <cell r="K239">
            <v>54.391248099999999</v>
          </cell>
          <cell r="L239">
            <v>49.400650600000006</v>
          </cell>
          <cell r="M239">
            <v>52.245291174999998</v>
          </cell>
        </row>
        <row r="240">
          <cell r="J240">
            <v>49065</v>
          </cell>
          <cell r="K240">
            <v>46.424303800000004</v>
          </cell>
          <cell r="L240">
            <v>42.547345700000008</v>
          </cell>
          <cell r="M240">
            <v>44.757211817000005</v>
          </cell>
        </row>
        <row r="241">
          <cell r="J241">
            <v>49096</v>
          </cell>
          <cell r="K241">
            <v>53.7490709</v>
          </cell>
          <cell r="L241">
            <v>45.398245500000002</v>
          </cell>
          <cell r="M241">
            <v>50.158215978000001</v>
          </cell>
        </row>
        <row r="242">
          <cell r="J242">
            <v>49126</v>
          </cell>
          <cell r="K242">
            <v>60.253444499999993</v>
          </cell>
          <cell r="L242">
            <v>50.479268000000005</v>
          </cell>
          <cell r="M242">
            <v>56.050548604999996</v>
          </cell>
        </row>
        <row r="243">
          <cell r="J243">
            <v>49157</v>
          </cell>
          <cell r="K243">
            <v>66.447493000000009</v>
          </cell>
          <cell r="L243">
            <v>52.585804700000004</v>
          </cell>
          <cell r="M243">
            <v>60.486967030999999</v>
          </cell>
        </row>
        <row r="244">
          <cell r="J244">
            <v>49188</v>
          </cell>
          <cell r="K244">
            <v>66.522777300000001</v>
          </cell>
          <cell r="L244">
            <v>56.085793200000005</v>
          </cell>
          <cell r="M244">
            <v>62.034874137000003</v>
          </cell>
        </row>
        <row r="245">
          <cell r="J245">
            <v>49218</v>
          </cell>
          <cell r="K245">
            <v>59.7805623</v>
          </cell>
          <cell r="L245">
            <v>52.483503500000005</v>
          </cell>
          <cell r="M245">
            <v>56.642827015999998</v>
          </cell>
        </row>
        <row r="246">
          <cell r="J246">
            <v>49249</v>
          </cell>
          <cell r="K246">
            <v>61.996063199999995</v>
          </cell>
          <cell r="L246">
            <v>51.825818099999999</v>
          </cell>
          <cell r="M246">
            <v>57.622857806999988</v>
          </cell>
        </row>
        <row r="247">
          <cell r="J247">
            <v>49279</v>
          </cell>
          <cell r="K247">
            <v>62.932901500000007</v>
          </cell>
          <cell r="L247">
            <v>54.603294999999996</v>
          </cell>
          <cell r="M247">
            <v>59.351170705000001</v>
          </cell>
        </row>
        <row r="248">
          <cell r="J248">
            <v>49310</v>
          </cell>
          <cell r="K248">
            <v>62.705987800000003</v>
          </cell>
          <cell r="L248">
            <v>52.772507999999995</v>
          </cell>
          <cell r="M248">
            <v>58.434591485999988</v>
          </cell>
        </row>
        <row r="249">
          <cell r="J249">
            <v>49341</v>
          </cell>
          <cell r="K249">
            <v>66.237489699999998</v>
          </cell>
          <cell r="L249">
            <v>55.836169900000002</v>
          </cell>
          <cell r="M249">
            <v>61.764922185999993</v>
          </cell>
        </row>
        <row r="250">
          <cell r="J250">
            <v>49369</v>
          </cell>
          <cell r="K250">
            <v>57.9699411</v>
          </cell>
          <cell r="L250">
            <v>52.233265200000005</v>
          </cell>
          <cell r="M250">
            <v>55.503170463000004</v>
          </cell>
        </row>
        <row r="251">
          <cell r="J251">
            <v>49400</v>
          </cell>
          <cell r="K251">
            <v>56.143072599999996</v>
          </cell>
          <cell r="L251">
            <v>50.952322700000011</v>
          </cell>
          <cell r="M251">
            <v>53.911050142999997</v>
          </cell>
        </row>
        <row r="252">
          <cell r="J252">
            <v>49430</v>
          </cell>
          <cell r="K252">
            <v>48.933395300000001</v>
          </cell>
          <cell r="L252">
            <v>45.214203100000006</v>
          </cell>
          <cell r="M252">
            <v>47.334142654000004</v>
          </cell>
        </row>
        <row r="253">
          <cell r="J253">
            <v>49461</v>
          </cell>
          <cell r="K253">
            <v>53.4976214</v>
          </cell>
          <cell r="L253">
            <v>45.964795800000005</v>
          </cell>
          <cell r="M253">
            <v>50.258506392000001</v>
          </cell>
        </row>
        <row r="254">
          <cell r="J254">
            <v>49491</v>
          </cell>
          <cell r="K254">
            <v>61.218121500000002</v>
          </cell>
          <cell r="L254">
            <v>50.377049300000003</v>
          </cell>
          <cell r="M254">
            <v>56.556460453999996</v>
          </cell>
        </row>
        <row r="255">
          <cell r="J255">
            <v>49522</v>
          </cell>
          <cell r="K255">
            <v>70.079791</v>
          </cell>
          <cell r="L255">
            <v>54.693744100000004</v>
          </cell>
          <cell r="M255">
            <v>63.463790832999997</v>
          </cell>
        </row>
        <row r="256">
          <cell r="J256">
            <v>49553</v>
          </cell>
          <cell r="K256">
            <v>69.136037700000003</v>
          </cell>
          <cell r="L256">
            <v>57.845614200000007</v>
          </cell>
          <cell r="M256">
            <v>64.281155595000001</v>
          </cell>
        </row>
        <row r="257">
          <cell r="J257">
            <v>49583</v>
          </cell>
          <cell r="K257">
            <v>60.425364699999996</v>
          </cell>
          <cell r="L257">
            <v>53.218449400000004</v>
          </cell>
          <cell r="M257">
            <v>57.326391121</v>
          </cell>
        </row>
        <row r="258">
          <cell r="J258">
            <v>49614</v>
          </cell>
          <cell r="K258">
            <v>62.519111500000001</v>
          </cell>
          <cell r="L258">
            <v>52.878708899999999</v>
          </cell>
          <cell r="M258">
            <v>58.373738381999999</v>
          </cell>
        </row>
        <row r="259">
          <cell r="J259">
            <v>49644</v>
          </cell>
          <cell r="K259">
            <v>65.534979799999988</v>
          </cell>
          <cell r="L259">
            <v>56.348725999999999</v>
          </cell>
          <cell r="M259">
            <v>61.584890665999986</v>
          </cell>
        </row>
        <row r="260">
          <cell r="J260">
            <v>49675</v>
          </cell>
          <cell r="K260">
            <v>64.293732199999994</v>
          </cell>
          <cell r="L260">
            <v>54.329472599999995</v>
          </cell>
          <cell r="M260">
            <v>60.009100571999994</v>
          </cell>
        </row>
        <row r="261">
          <cell r="J261">
            <v>49706</v>
          </cell>
          <cell r="K261">
            <v>66.346242700000005</v>
          </cell>
          <cell r="L261">
            <v>55.689722000000003</v>
          </cell>
          <cell r="M261">
            <v>61.763938799000002</v>
          </cell>
        </row>
        <row r="262">
          <cell r="J262">
            <v>49735</v>
          </cell>
          <cell r="K262">
            <v>58.493513599999993</v>
          </cell>
          <cell r="L262">
            <v>54.097972600000006</v>
          </cell>
          <cell r="M262">
            <v>56.603430969999991</v>
          </cell>
        </row>
        <row r="263">
          <cell r="J263">
            <v>49766</v>
          </cell>
          <cell r="K263">
            <v>56.839399400000005</v>
          </cell>
          <cell r="L263">
            <v>51.916784499999991</v>
          </cell>
          <cell r="M263">
            <v>54.722674992999998</v>
          </cell>
        </row>
        <row r="264">
          <cell r="J264">
            <v>49796</v>
          </cell>
          <cell r="K264">
            <v>48.605054600000003</v>
          </cell>
          <cell r="L264">
            <v>45.416220100000004</v>
          </cell>
          <cell r="M264">
            <v>47.233855765000001</v>
          </cell>
        </row>
        <row r="265">
          <cell r="J265">
            <v>49827</v>
          </cell>
          <cell r="K265">
            <v>54.8854726</v>
          </cell>
          <cell r="L265">
            <v>47.686254099999999</v>
          </cell>
          <cell r="M265">
            <v>51.789808644999994</v>
          </cell>
        </row>
        <row r="266">
          <cell r="J266">
            <v>49857</v>
          </cell>
          <cell r="K266">
            <v>62.097633600000002</v>
          </cell>
          <cell r="L266">
            <v>50.6867643</v>
          </cell>
          <cell r="M266">
            <v>57.190959800999998</v>
          </cell>
        </row>
        <row r="267">
          <cell r="J267">
            <v>49888</v>
          </cell>
          <cell r="K267">
            <v>69.800436000000005</v>
          </cell>
          <cell r="L267">
            <v>56.285028100000005</v>
          </cell>
          <cell r="M267">
            <v>63.988810603000005</v>
          </cell>
        </row>
        <row r="268">
          <cell r="J268">
            <v>49919</v>
          </cell>
          <cell r="K268">
            <v>70.657094499999999</v>
          </cell>
          <cell r="L268">
            <v>58.439846199999998</v>
          </cell>
          <cell r="M268">
            <v>65.403677731000002</v>
          </cell>
        </row>
        <row r="269">
          <cell r="J269">
            <v>49949</v>
          </cell>
          <cell r="K269">
            <v>62.764903499999996</v>
          </cell>
          <cell r="L269">
            <v>53.730384899999997</v>
          </cell>
          <cell r="M269">
            <v>58.880060501999992</v>
          </cell>
        </row>
        <row r="270">
          <cell r="J270">
            <v>49980</v>
          </cell>
          <cell r="K270">
            <v>65.958199799999988</v>
          </cell>
          <cell r="L270">
            <v>55.8952405</v>
          </cell>
          <cell r="M270">
            <v>61.631127300999992</v>
          </cell>
        </row>
        <row r="271">
          <cell r="J271">
            <v>50010</v>
          </cell>
          <cell r="K271">
            <v>67.034925400000006</v>
          </cell>
          <cell r="L271">
            <v>57.315294099999996</v>
          </cell>
          <cell r="M271">
            <v>62.855483940999996</v>
          </cell>
        </row>
        <row r="272">
          <cell r="J272">
            <v>50041</v>
          </cell>
          <cell r="K272">
            <v>66.924730800000006</v>
          </cell>
          <cell r="L272">
            <v>56.648552300000006</v>
          </cell>
          <cell r="M272">
            <v>62.505974045000002</v>
          </cell>
        </row>
        <row r="273">
          <cell r="J273">
            <v>50072</v>
          </cell>
          <cell r="K273">
            <v>70.479227499999993</v>
          </cell>
          <cell r="L273">
            <v>58.928873599999996</v>
          </cell>
          <cell r="M273">
            <v>65.512575322999993</v>
          </cell>
        </row>
        <row r="274">
          <cell r="J274">
            <v>50100</v>
          </cell>
          <cell r="K274">
            <v>60.629319500000001</v>
          </cell>
          <cell r="L274">
            <v>56.366080000000004</v>
          </cell>
          <cell r="M274">
            <v>58.796126514999997</v>
          </cell>
        </row>
        <row r="275">
          <cell r="J275">
            <v>50131</v>
          </cell>
          <cell r="K275">
            <v>58.100565000000003</v>
          </cell>
          <cell r="L275">
            <v>53.805372800000001</v>
          </cell>
          <cell r="M275">
            <v>56.253632353999997</v>
          </cell>
        </row>
        <row r="276">
          <cell r="J276">
            <v>50161</v>
          </cell>
          <cell r="K276">
            <v>50.509577200000003</v>
          </cell>
          <cell r="L276">
            <v>47.472485600000006</v>
          </cell>
          <cell r="M276">
            <v>49.203627812000001</v>
          </cell>
        </row>
        <row r="277">
          <cell r="J277">
            <v>50192</v>
          </cell>
          <cell r="K277">
            <v>57.184662100000004</v>
          </cell>
          <cell r="L277">
            <v>49.731109100000005</v>
          </cell>
          <cell r="M277">
            <v>53.979634309999994</v>
          </cell>
        </row>
        <row r="278">
          <cell r="J278">
            <v>50222</v>
          </cell>
          <cell r="K278">
            <v>63.939491400000001</v>
          </cell>
          <cell r="L278">
            <v>52.707802900000004</v>
          </cell>
          <cell r="M278">
            <v>59.109865345000003</v>
          </cell>
        </row>
        <row r="279">
          <cell r="J279">
            <v>50253</v>
          </cell>
          <cell r="K279">
            <v>71.586652000000001</v>
          </cell>
          <cell r="L279">
            <v>57.801442599999994</v>
          </cell>
          <cell r="M279">
            <v>65.659011957999994</v>
          </cell>
        </row>
        <row r="280">
          <cell r="J280">
            <v>50284</v>
          </cell>
          <cell r="K280">
            <v>72.085360800000004</v>
          </cell>
          <cell r="L280">
            <v>59.946230300000003</v>
          </cell>
          <cell r="M280">
            <v>66.865534685</v>
          </cell>
        </row>
        <row r="281">
          <cell r="J281">
            <v>50314</v>
          </cell>
          <cell r="K281">
            <v>63.081788099999997</v>
          </cell>
          <cell r="L281">
            <v>55.124746500000001</v>
          </cell>
          <cell r="M281">
            <v>59.660260211999997</v>
          </cell>
        </row>
        <row r="282">
          <cell r="J282">
            <v>50345</v>
          </cell>
          <cell r="K282">
            <v>66.945594299999996</v>
          </cell>
          <cell r="L282">
            <v>56.781755499999996</v>
          </cell>
          <cell r="M282">
            <v>62.575143615999991</v>
          </cell>
        </row>
        <row r="283">
          <cell r="J283">
            <v>50375</v>
          </cell>
          <cell r="K283">
            <v>70.105582799999993</v>
          </cell>
          <cell r="L283">
            <v>59.805390200000005</v>
          </cell>
          <cell r="M283">
            <v>65.676499981999996</v>
          </cell>
        </row>
        <row r="284">
          <cell r="J284">
            <v>50406</v>
          </cell>
          <cell r="K284">
            <v>68.146930900000001</v>
          </cell>
          <cell r="L284">
            <v>58.908076399999999</v>
          </cell>
          <cell r="M284">
            <v>64.174223464999997</v>
          </cell>
        </row>
        <row r="285">
          <cell r="J285">
            <v>50437</v>
          </cell>
          <cell r="K285">
            <v>70.769483799999989</v>
          </cell>
          <cell r="L285">
            <v>60.174825999999996</v>
          </cell>
          <cell r="M285">
            <v>66.213780945999986</v>
          </cell>
        </row>
        <row r="286">
          <cell r="J286">
            <v>50465</v>
          </cell>
          <cell r="K286">
            <v>61.984895399999999</v>
          </cell>
          <cell r="L286">
            <v>56.688409399999998</v>
          </cell>
          <cell r="M286">
            <v>59.707406419999998</v>
          </cell>
        </row>
        <row r="287">
          <cell r="J287">
            <v>50496</v>
          </cell>
          <cell r="K287">
            <v>60.081553200000002</v>
          </cell>
          <cell r="L287">
            <v>56.271184300000002</v>
          </cell>
          <cell r="M287">
            <v>58.443094572999996</v>
          </cell>
        </row>
        <row r="288">
          <cell r="J288">
            <v>50526</v>
          </cell>
          <cell r="K288">
            <v>53.759611399999997</v>
          </cell>
          <cell r="L288">
            <v>50.985618500000001</v>
          </cell>
          <cell r="M288">
            <v>52.566794452999993</v>
          </cell>
        </row>
        <row r="289">
          <cell r="J289">
            <v>50557</v>
          </cell>
          <cell r="K289">
            <v>59.532894900000002</v>
          </cell>
          <cell r="L289">
            <v>52.154442899999999</v>
          </cell>
          <cell r="M289">
            <v>56.360160539999995</v>
          </cell>
        </row>
        <row r="290">
          <cell r="J290">
            <v>50587</v>
          </cell>
          <cell r="K290">
            <v>65.904366899999999</v>
          </cell>
          <cell r="L290">
            <v>54.754697300000004</v>
          </cell>
          <cell r="M290">
            <v>61.110008972000003</v>
          </cell>
        </row>
        <row r="291">
          <cell r="J291">
            <v>50618</v>
          </cell>
          <cell r="K291">
            <v>73.829679999999996</v>
          </cell>
          <cell r="L291">
            <v>60.070921700000007</v>
          </cell>
          <cell r="M291">
            <v>67.913413930999994</v>
          </cell>
        </row>
        <row r="292">
          <cell r="J292">
            <v>50649</v>
          </cell>
          <cell r="K292">
            <v>72.098239100000001</v>
          </cell>
          <cell r="L292">
            <v>61.373144600000003</v>
          </cell>
          <cell r="M292">
            <v>67.486448464999995</v>
          </cell>
        </row>
        <row r="293">
          <cell r="J293">
            <v>50679</v>
          </cell>
          <cell r="K293">
            <v>64.5289334</v>
          </cell>
          <cell r="L293">
            <v>57.265215900000001</v>
          </cell>
          <cell r="M293">
            <v>61.405534875000001</v>
          </cell>
        </row>
        <row r="294">
          <cell r="J294">
            <v>50710</v>
          </cell>
          <cell r="K294">
            <v>69.394672499999999</v>
          </cell>
          <cell r="L294">
            <v>59.076160399999999</v>
          </cell>
          <cell r="M294">
            <v>64.957712297</v>
          </cell>
        </row>
        <row r="295">
          <cell r="J295">
            <v>50740</v>
          </cell>
          <cell r="K295">
            <v>71.531839300000001</v>
          </cell>
          <cell r="L295">
            <v>61.678030500000006</v>
          </cell>
          <cell r="M295">
            <v>67.294701516000003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DOC"/>
      <sheetName val="Other Cost Input"/>
      <sheetName val="IndexedSTF_Source"/>
      <sheetName val="Market_Price"/>
      <sheetName val="PacifiCorpSTF"/>
      <sheetName val="PacifiCorp STF_Raw Data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DC81"/>
  <sheetViews>
    <sheetView tabSelected="1" view="pageBreakPreview" topLeftCell="A26" zoomScale="80" zoomScaleNormal="70" zoomScaleSheetLayoutView="80" workbookViewId="0">
      <selection activeCell="A55" sqref="A55"/>
    </sheetView>
  </sheetViews>
  <sheetFormatPr defaultRowHeight="13.2"/>
  <cols>
    <col min="1" max="1" width="12.44140625" style="3" customWidth="1"/>
    <col min="2" max="2" width="10.77734375" style="3" customWidth="1"/>
    <col min="3" max="3" width="14.109375" style="3" customWidth="1"/>
    <col min="4" max="4" width="6.44140625" style="3" customWidth="1"/>
    <col min="5" max="5" width="18.77734375" style="3" customWidth="1"/>
    <col min="6" max="6" width="3.44140625" style="3" bestFit="1" customWidth="1"/>
    <col min="7" max="7" width="20" style="3" customWidth="1"/>
    <col min="8" max="8" width="9.33203125" style="3" customWidth="1"/>
    <col min="9" max="9" width="9.6640625" style="3" customWidth="1"/>
    <col min="10" max="10" width="4.77734375" customWidth="1"/>
    <col min="11" max="11" width="16.6640625" customWidth="1"/>
    <col min="12" max="12" width="19.109375" customWidth="1"/>
    <col min="16" max="17" width="17.6640625" customWidth="1"/>
    <col min="18" max="18" width="12.77734375" customWidth="1"/>
    <col min="19" max="19" width="12.44140625" customWidth="1"/>
    <col min="20" max="21" width="12.77734375" customWidth="1"/>
    <col min="22" max="22" width="11.77734375" customWidth="1"/>
    <col min="23" max="23" width="13.109375" customWidth="1"/>
    <col min="24" max="24" width="12" customWidth="1"/>
    <col min="25" max="25" width="13.33203125" customWidth="1"/>
    <col min="26" max="26" width="14.109375" customWidth="1"/>
    <col min="27" max="27" width="14.6640625" customWidth="1"/>
    <col min="28" max="28" width="14.77734375" customWidth="1"/>
    <col min="29" max="29" width="15.109375" customWidth="1"/>
    <col min="30" max="30" width="15" customWidth="1"/>
    <col min="31" max="31" width="14.6640625" customWidth="1"/>
    <col min="32" max="32" width="17.6640625" customWidth="1"/>
    <col min="33" max="33" width="15.44140625" customWidth="1"/>
    <col min="34" max="34" width="10.77734375" customWidth="1"/>
    <col min="35" max="35" width="14" customWidth="1"/>
    <col min="36" max="36" width="12.44140625" customWidth="1"/>
    <col min="38" max="39" width="10" customWidth="1"/>
    <col min="40" max="54" width="15.33203125" customWidth="1"/>
    <col min="55" max="55" width="14.109375" customWidth="1"/>
    <col min="56" max="58" width="9" customWidth="1"/>
    <col min="59" max="59" width="10.6640625" customWidth="1"/>
    <col min="60" max="62" width="16.109375" customWidth="1"/>
    <col min="63" max="63" width="14.77734375" customWidth="1"/>
    <col min="64" max="64" width="17.77734375" customWidth="1"/>
    <col min="65" max="65" width="14.33203125" customWidth="1"/>
    <col min="66" max="66" width="16.6640625" customWidth="1"/>
    <col min="67" max="76" width="16" customWidth="1"/>
    <col min="77" max="77" width="20.6640625" customWidth="1"/>
    <col min="78" max="78" width="11.6640625" customWidth="1"/>
    <col min="79" max="79" width="13.33203125" customWidth="1"/>
    <col min="80" max="80" width="12.109375" customWidth="1"/>
    <col min="82" max="103" width="15.33203125" customWidth="1"/>
    <col min="106" max="106" width="17.33203125" customWidth="1"/>
    <col min="107" max="107" width="16.6640625" customWidth="1"/>
    <col min="108" max="108" width="15" customWidth="1"/>
  </cols>
  <sheetData>
    <row r="1" spans="2:107" customFormat="1" ht="15.6" hidden="1">
      <c r="B1" s="1" t="s">
        <v>35</v>
      </c>
      <c r="C1" s="2"/>
      <c r="D1" s="2"/>
      <c r="E1" s="2"/>
      <c r="F1" s="2"/>
      <c r="G1" s="11"/>
      <c r="H1" s="36"/>
      <c r="I1" s="5"/>
    </row>
    <row r="2" spans="2:107" customFormat="1" ht="5.25" customHeight="1">
      <c r="B2" s="1"/>
      <c r="C2" s="2"/>
      <c r="D2" s="2"/>
      <c r="E2" s="2"/>
      <c r="F2" s="3"/>
      <c r="G2" s="11"/>
      <c r="H2" s="36"/>
      <c r="I2" s="5"/>
    </row>
    <row r="3" spans="2:107" customFormat="1" ht="15.6">
      <c r="B3" s="1" t="s">
        <v>20</v>
      </c>
      <c r="C3" s="2"/>
      <c r="D3" s="2"/>
      <c r="E3" s="2"/>
      <c r="F3" s="2"/>
      <c r="G3" s="11"/>
      <c r="H3" s="36"/>
      <c r="I3" s="3"/>
      <c r="K3">
        <f>MATCH('Table 5'!K5,'Table 5'!$B$12:$B$264,FALSE)+ROW('Table 5'!B11)</f>
        <v>13</v>
      </c>
      <c r="DB3" s="197">
        <v>0</v>
      </c>
      <c r="DC3" t="s">
        <v>87</v>
      </c>
    </row>
    <row r="4" spans="2:107" customFormat="1" ht="15.6">
      <c r="B4" s="4" t="s">
        <v>17</v>
      </c>
      <c r="C4" s="4"/>
      <c r="D4" s="4"/>
      <c r="E4" s="4"/>
      <c r="F4" s="4"/>
      <c r="G4" s="1"/>
      <c r="H4" s="36"/>
      <c r="I4" s="3"/>
      <c r="K4">
        <v>252</v>
      </c>
      <c r="P4" s="169" t="s">
        <v>57</v>
      </c>
      <c r="Q4" s="169"/>
      <c r="R4" s="169"/>
      <c r="DB4">
        <v>1700</v>
      </c>
      <c r="DC4" t="s">
        <v>88</v>
      </c>
    </row>
    <row r="5" spans="2:107" customFormat="1" ht="15.6">
      <c r="B5" s="4" t="str">
        <f ca="1">'Table 5'!M4&amp; " - "&amp;TEXT(Study_MW,"#.0")&amp;" MW and "&amp;TEXT(Study_CF,"#.0%")&amp;" CF"</f>
        <v>QF - Sch37 - UT - Solar T - 10.0 MW and 32.2% CF</v>
      </c>
      <c r="C5" s="4"/>
      <c r="D5" s="4"/>
      <c r="E5" s="4"/>
      <c r="F5" s="4"/>
      <c r="G5" s="1"/>
      <c r="H5" s="36"/>
      <c r="I5" s="5"/>
      <c r="P5" s="170">
        <v>0.19110185946338937</v>
      </c>
      <c r="Q5" s="170">
        <v>0.17942392948633207</v>
      </c>
      <c r="R5" s="170">
        <v>0.1271079447656262</v>
      </c>
      <c r="S5" s="170">
        <v>0.76028737403417868</v>
      </c>
      <c r="T5" s="170">
        <v>0.76028737403417868</v>
      </c>
      <c r="U5" s="170">
        <v>0.38371436341206699</v>
      </c>
      <c r="V5" s="170">
        <v>0.3269329984960806</v>
      </c>
      <c r="W5" s="170">
        <v>0.3269329984960806</v>
      </c>
      <c r="X5" s="170">
        <v>0.35161226356897352</v>
      </c>
      <c r="Y5" s="170">
        <v>0.35161226356897352</v>
      </c>
      <c r="Z5" s="170">
        <v>0.30222943999568985</v>
      </c>
      <c r="AA5" s="170">
        <v>0.31403713524649896</v>
      </c>
      <c r="AB5" s="170">
        <v>0.31403713524649896</v>
      </c>
      <c r="AC5" s="170">
        <v>0.31403713524649896</v>
      </c>
      <c r="AD5" s="170">
        <v>0.30222943999568985</v>
      </c>
      <c r="AE5" s="170">
        <v>0.30222943999568985</v>
      </c>
      <c r="AF5" s="170">
        <v>0.30222943999568985</v>
      </c>
      <c r="AG5" s="170">
        <v>1</v>
      </c>
      <c r="AH5" s="170"/>
      <c r="AI5" s="170"/>
      <c r="AJ5" s="170"/>
      <c r="AK5" s="170"/>
      <c r="DB5" s="178">
        <f>$DB$3*$DB$4</f>
        <v>0</v>
      </c>
      <c r="DC5" t="s">
        <v>84</v>
      </c>
    </row>
    <row r="6" spans="2:107" customFormat="1" ht="13.8" hidden="1">
      <c r="B6" s="20"/>
      <c r="C6" s="4"/>
      <c r="D6" s="4"/>
      <c r="E6" s="4"/>
      <c r="F6" s="4"/>
      <c r="G6" s="11"/>
      <c r="H6" s="36"/>
      <c r="I6" s="5"/>
    </row>
    <row r="7" spans="2:107" customFormat="1" ht="39.6">
      <c r="B7" s="3"/>
      <c r="C7" s="7"/>
      <c r="D7" s="7"/>
      <c r="E7" s="3"/>
      <c r="F7" s="3"/>
      <c r="G7" s="3"/>
      <c r="H7" s="36"/>
      <c r="I7" s="49"/>
      <c r="AL7" s="217" t="s">
        <v>73</v>
      </c>
      <c r="AM7" s="217"/>
    </row>
    <row r="8" spans="2:107" s="214" customFormat="1" ht="40.5" customHeight="1">
      <c r="B8" s="205"/>
      <c r="C8" s="205"/>
      <c r="D8" s="205"/>
      <c r="E8" s="207"/>
      <c r="F8" s="208"/>
      <c r="G8" s="206" t="s">
        <v>14</v>
      </c>
      <c r="H8" s="210"/>
      <c r="I8" s="216"/>
      <c r="K8"/>
      <c r="L8"/>
      <c r="M8"/>
      <c r="P8" s="217"/>
      <c r="Q8" s="217"/>
      <c r="R8" s="217"/>
      <c r="S8" s="214" t="s">
        <v>207</v>
      </c>
      <c r="T8" s="222" t="s">
        <v>208</v>
      </c>
      <c r="U8" s="219"/>
      <c r="V8" s="222" t="s">
        <v>209</v>
      </c>
      <c r="W8" s="222" t="s">
        <v>210</v>
      </c>
      <c r="X8" s="222" t="s">
        <v>212</v>
      </c>
      <c r="Y8" s="222" t="s">
        <v>213</v>
      </c>
      <c r="Z8" s="219" t="s">
        <v>215</v>
      </c>
      <c r="AA8" s="214" t="s">
        <v>217</v>
      </c>
      <c r="AB8" s="222" t="s">
        <v>218</v>
      </c>
      <c r="AC8" s="222" t="s">
        <v>219</v>
      </c>
      <c r="AD8" s="214" t="s">
        <v>221</v>
      </c>
      <c r="AE8" s="222" t="s">
        <v>222</v>
      </c>
      <c r="AF8" s="222" t="s">
        <v>223</v>
      </c>
      <c r="AG8" s="222" t="s">
        <v>174</v>
      </c>
      <c r="AL8" s="222">
        <f>P8</f>
        <v>0</v>
      </c>
      <c r="AM8" s="222"/>
      <c r="AN8" s="222">
        <f t="shared" ref="AN8" si="0">R8</f>
        <v>0</v>
      </c>
      <c r="AO8" s="222" t="str">
        <f t="shared" ref="AO8" si="1">S8</f>
        <v>IRP19Wind_wS_YK_T 2029</v>
      </c>
      <c r="AP8" s="222" t="str">
        <f t="shared" ref="AP8" si="2">T8</f>
        <v>IRP19Wind_wS_YK_T 2037</v>
      </c>
      <c r="AQ8" s="222">
        <f t="shared" ref="AQ8" si="3">U8</f>
        <v>0</v>
      </c>
      <c r="AR8" s="222" t="str">
        <f t="shared" ref="AR8" si="4">V8</f>
        <v>IRP19Solar_wS_YK_T 2024</v>
      </c>
      <c r="AS8" s="222" t="str">
        <f t="shared" ref="AS8" si="5">W8</f>
        <v>IRP19Solar_wS_YK_T 2036</v>
      </c>
      <c r="AT8" s="222" t="str">
        <f t="shared" ref="AT8" si="6">X8</f>
        <v>IRP19Solar_wS_OR_T 2024</v>
      </c>
      <c r="AU8" s="222" t="str">
        <f t="shared" ref="AU8" si="7">Y8</f>
        <v>IRP19Solar_wS_OR_T 2033</v>
      </c>
      <c r="AV8" s="222" t="str">
        <f t="shared" ref="AV8" si="8">Z8</f>
        <v>IRP19Solar_wS_UT_UTN_T 2024</v>
      </c>
      <c r="AW8" s="222" t="str">
        <f t="shared" ref="AW8" si="9">AA8</f>
        <v>IRP19Solar_wS_WY_JB_T 2024</v>
      </c>
      <c r="AX8" s="222" t="str">
        <f t="shared" ref="AX8" si="10">AB8</f>
        <v>IRP19Solar_wS_WY_JB_T 2029</v>
      </c>
      <c r="AY8" s="222" t="str">
        <f t="shared" ref="AY8" si="11">AC8</f>
        <v>IRP19Solar_wS_WY_JB_T 2038</v>
      </c>
      <c r="AZ8" s="222" t="str">
        <f t="shared" ref="AZ8" si="12">AD8</f>
        <v>IRP19Solar_wS_UT_UTS_T 2024</v>
      </c>
      <c r="BA8" s="222" t="str">
        <f t="shared" ref="BA8" si="13">AE8</f>
        <v>IRP19Solar_wS_UT_UTS_T 2030</v>
      </c>
      <c r="BB8" s="222" t="str">
        <f>AF8</f>
        <v>IRP19Solar_wS_UT_UTS_T 2037</v>
      </c>
      <c r="BC8" s="222" t="str">
        <f>AG8</f>
        <v>IRP19_SCCT_NTN_2026_185MW</v>
      </c>
      <c r="BD8" s="222"/>
      <c r="BE8" s="222"/>
      <c r="BF8" s="222"/>
      <c r="BH8" s="217" t="s">
        <v>74</v>
      </c>
      <c r="BI8" s="217"/>
      <c r="BJ8" s="217"/>
      <c r="BK8" s="222" t="str">
        <f t="shared" ref="BK8:BY9" si="14">S8</f>
        <v>IRP19Wind_wS_YK_T 2029</v>
      </c>
      <c r="BL8" s="222" t="str">
        <f t="shared" si="14"/>
        <v>IRP19Wind_wS_YK_T 2037</v>
      </c>
      <c r="BM8" s="222">
        <f t="shared" si="14"/>
        <v>0</v>
      </c>
      <c r="BN8" s="222" t="str">
        <f t="shared" si="14"/>
        <v>IRP19Solar_wS_YK_T 2024</v>
      </c>
      <c r="BO8" s="222" t="str">
        <f t="shared" si="14"/>
        <v>IRP19Solar_wS_YK_T 2036</v>
      </c>
      <c r="BP8" s="222" t="str">
        <f t="shared" si="14"/>
        <v>IRP19Solar_wS_OR_T 2024</v>
      </c>
      <c r="BQ8" s="222" t="str">
        <f t="shared" si="14"/>
        <v>IRP19Solar_wS_OR_T 2033</v>
      </c>
      <c r="BR8" s="222" t="str">
        <f t="shared" si="14"/>
        <v>IRP19Solar_wS_UT_UTN_T 2024</v>
      </c>
      <c r="BS8" s="222" t="str">
        <f t="shared" si="14"/>
        <v>IRP19Solar_wS_WY_JB_T 2024</v>
      </c>
      <c r="BT8" s="222" t="str">
        <f t="shared" si="14"/>
        <v>IRP19Solar_wS_WY_JB_T 2029</v>
      </c>
      <c r="BU8" s="222" t="str">
        <f t="shared" si="14"/>
        <v>IRP19Solar_wS_WY_JB_T 2038</v>
      </c>
      <c r="BV8" s="222" t="str">
        <f t="shared" si="14"/>
        <v>IRP19Solar_wS_UT_UTS_T 2024</v>
      </c>
      <c r="BW8" s="222" t="str">
        <f t="shared" si="14"/>
        <v>IRP19Solar_wS_UT_UTS_T 2030</v>
      </c>
      <c r="BX8" s="222" t="str">
        <f t="shared" si="14"/>
        <v>IRP19Solar_wS_UT_UTS_T 2037</v>
      </c>
      <c r="BY8" s="222" t="str">
        <f t="shared" si="14"/>
        <v>IRP19_SCCT_NTN_2026_185MW</v>
      </c>
      <c r="BZ8" s="222"/>
      <c r="CA8" s="222"/>
      <c r="CB8" s="222"/>
      <c r="CD8" s="217" t="s">
        <v>75</v>
      </c>
      <c r="CE8" s="217"/>
      <c r="CF8" s="217"/>
      <c r="CI8" s="222"/>
      <c r="CN8" s="222"/>
      <c r="DB8" s="190" t="s">
        <v>74</v>
      </c>
      <c r="DC8" s="191" t="s">
        <v>75</v>
      </c>
    </row>
    <row r="9" spans="2:107" s="200" customFormat="1" ht="76.5" customHeight="1">
      <c r="B9" s="205"/>
      <c r="C9" s="206" t="s">
        <v>6</v>
      </c>
      <c r="D9" s="206"/>
      <c r="E9" s="207" t="s">
        <v>18</v>
      </c>
      <c r="F9" s="208"/>
      <c r="G9" s="209">
        <f ca="1">Study_CF</f>
        <v>0.32186736337703781</v>
      </c>
      <c r="H9" s="210"/>
      <c r="I9" s="211"/>
      <c r="K9"/>
      <c r="L9"/>
      <c r="M9"/>
      <c r="P9" s="200" t="s">
        <v>202</v>
      </c>
      <c r="Q9" s="222" t="s">
        <v>241</v>
      </c>
      <c r="R9" s="200" t="s">
        <v>203</v>
      </c>
      <c r="S9" s="200" t="s">
        <v>204</v>
      </c>
      <c r="T9" s="222" t="s">
        <v>204</v>
      </c>
      <c r="U9" s="219" t="s">
        <v>205</v>
      </c>
      <c r="V9" s="200" t="s">
        <v>206</v>
      </c>
      <c r="W9" s="222" t="s">
        <v>206</v>
      </c>
      <c r="X9" s="200" t="s">
        <v>211</v>
      </c>
      <c r="Y9" s="222" t="s">
        <v>211</v>
      </c>
      <c r="Z9" s="219" t="s">
        <v>214</v>
      </c>
      <c r="AA9" s="200" t="s">
        <v>216</v>
      </c>
      <c r="AB9" s="222" t="s">
        <v>216</v>
      </c>
      <c r="AC9" s="222" t="s">
        <v>216</v>
      </c>
      <c r="AD9" s="200" t="s">
        <v>220</v>
      </c>
      <c r="AE9" s="222" t="s">
        <v>220</v>
      </c>
      <c r="AF9" s="222" t="s">
        <v>220</v>
      </c>
      <c r="AG9" s="214" t="s">
        <v>174</v>
      </c>
      <c r="AH9" s="214"/>
      <c r="AI9" s="214"/>
      <c r="AK9" s="213"/>
      <c r="AL9" s="200" t="str">
        <f>P9</f>
        <v>IRP19Wind_ID_T</v>
      </c>
      <c r="AM9" s="222" t="str">
        <f t="shared" ref="AM9:BA9" si="15">Q9</f>
        <v>IRP19Wind_UT_CP_T</v>
      </c>
      <c r="AN9" s="200" t="str">
        <f t="shared" si="15"/>
        <v>IRP19Wind_WYAE_T</v>
      </c>
      <c r="AO9" s="200" t="str">
        <f t="shared" si="15"/>
        <v>IRP19Wind_wS_YK_T</v>
      </c>
      <c r="AP9" s="200" t="str">
        <f t="shared" si="15"/>
        <v>IRP19Wind_wS_YK_T</v>
      </c>
      <c r="AQ9" s="219" t="str">
        <f t="shared" si="15"/>
        <v>IRP19Wind_wS_ID_T</v>
      </c>
      <c r="AR9" s="200" t="str">
        <f t="shared" si="15"/>
        <v>IRP19Solar_wS_YK_T</v>
      </c>
      <c r="AS9" s="200" t="str">
        <f t="shared" si="15"/>
        <v>IRP19Solar_wS_YK_T</v>
      </c>
      <c r="AT9" s="200" t="str">
        <f t="shared" si="15"/>
        <v>IRP19Solar_wS_OR_T</v>
      </c>
      <c r="AU9" s="200" t="str">
        <f t="shared" si="15"/>
        <v>IRP19Solar_wS_OR_T</v>
      </c>
      <c r="AV9" s="219" t="str">
        <f t="shared" si="15"/>
        <v>IRP19Solar_wS_UT_UTN_T</v>
      </c>
      <c r="AW9" s="200" t="str">
        <f t="shared" si="15"/>
        <v>IRP19Solar_wS_WY_JB_T</v>
      </c>
      <c r="AX9" s="214" t="str">
        <f t="shared" si="15"/>
        <v>IRP19Solar_wS_WY_JB_T</v>
      </c>
      <c r="AY9" s="214" t="str">
        <f t="shared" si="15"/>
        <v>IRP19Solar_wS_WY_JB_T</v>
      </c>
      <c r="AZ9" s="214" t="str">
        <f t="shared" si="15"/>
        <v>IRP19Solar_wS_UT_UTS_T</v>
      </c>
      <c r="BA9" s="214" t="str">
        <f t="shared" si="15"/>
        <v>IRP19Solar_wS_UT_UTS_T</v>
      </c>
      <c r="BB9" s="214" t="str">
        <f>AF9</f>
        <v>IRP19Solar_wS_UT_UTS_T</v>
      </c>
      <c r="BC9" s="222" t="str">
        <f>AG9</f>
        <v>IRP19_SCCT_NTN_2026_185MW</v>
      </c>
      <c r="BD9" s="214"/>
      <c r="BE9" s="214"/>
      <c r="BF9" s="214"/>
      <c r="BH9" s="200" t="str">
        <f>P9</f>
        <v>IRP19Wind_ID_T</v>
      </c>
      <c r="BI9" s="222" t="str">
        <f>Q9</f>
        <v>IRP19Wind_UT_CP_T</v>
      </c>
      <c r="BJ9" s="222" t="str">
        <f>R9</f>
        <v>IRP19Wind_WYAE_T</v>
      </c>
      <c r="BK9" s="222" t="str">
        <f t="shared" si="14"/>
        <v>IRP19Wind_wS_YK_T</v>
      </c>
      <c r="BL9" s="222" t="str">
        <f t="shared" si="14"/>
        <v>IRP19Wind_wS_YK_T</v>
      </c>
      <c r="BM9" s="222" t="str">
        <f t="shared" si="14"/>
        <v>IRP19Wind_wS_ID_T</v>
      </c>
      <c r="BN9" s="222" t="str">
        <f t="shared" si="14"/>
        <v>IRP19Solar_wS_YK_T</v>
      </c>
      <c r="BO9" s="222" t="str">
        <f t="shared" si="14"/>
        <v>IRP19Solar_wS_YK_T</v>
      </c>
      <c r="BP9" s="222" t="str">
        <f t="shared" si="14"/>
        <v>IRP19Solar_wS_OR_T</v>
      </c>
      <c r="BQ9" s="222" t="str">
        <f t="shared" si="14"/>
        <v>IRP19Solar_wS_OR_T</v>
      </c>
      <c r="BR9" s="222" t="str">
        <f t="shared" si="14"/>
        <v>IRP19Solar_wS_UT_UTN_T</v>
      </c>
      <c r="BS9" s="222" t="str">
        <f t="shared" si="14"/>
        <v>IRP19Solar_wS_WY_JB_T</v>
      </c>
      <c r="BT9" s="222" t="str">
        <f t="shared" si="14"/>
        <v>IRP19Solar_wS_WY_JB_T</v>
      </c>
      <c r="BU9" s="222" t="str">
        <f t="shared" si="14"/>
        <v>IRP19Solar_wS_WY_JB_T</v>
      </c>
      <c r="BV9" s="222" t="str">
        <f t="shared" si="14"/>
        <v>IRP19Solar_wS_UT_UTS_T</v>
      </c>
      <c r="BW9" s="222" t="str">
        <f t="shared" si="14"/>
        <v>IRP19Solar_wS_UT_UTS_T</v>
      </c>
      <c r="BX9" s="222" t="str">
        <f t="shared" si="14"/>
        <v>IRP19Solar_wS_UT_UTS_T</v>
      </c>
      <c r="BY9" s="222" t="str">
        <f t="shared" si="14"/>
        <v>IRP19_SCCT_NTN_2026_185MW</v>
      </c>
      <c r="BZ9" s="222"/>
      <c r="CA9" s="222"/>
      <c r="CB9" s="222"/>
      <c r="CD9" s="200" t="str">
        <f t="shared" ref="CD9:CX9" si="16">BH9</f>
        <v>IRP19Wind_ID_T</v>
      </c>
      <c r="CE9" s="222" t="str">
        <f t="shared" si="16"/>
        <v>IRP19Wind_UT_CP_T</v>
      </c>
      <c r="CF9" s="214" t="str">
        <f t="shared" si="16"/>
        <v>IRP19Wind_WYAE_T</v>
      </c>
      <c r="CG9" s="214" t="str">
        <f t="shared" si="16"/>
        <v>IRP19Wind_wS_YK_T</v>
      </c>
      <c r="CH9" s="214" t="str">
        <f t="shared" si="16"/>
        <v>IRP19Wind_wS_YK_T</v>
      </c>
      <c r="CI9" s="220" t="str">
        <f t="shared" si="16"/>
        <v>IRP19Wind_wS_ID_T</v>
      </c>
      <c r="CJ9" s="214" t="str">
        <f t="shared" si="16"/>
        <v>IRP19Solar_wS_YK_T</v>
      </c>
      <c r="CK9" s="214" t="str">
        <f t="shared" si="16"/>
        <v>IRP19Solar_wS_YK_T</v>
      </c>
      <c r="CL9" s="214" t="str">
        <f t="shared" si="16"/>
        <v>IRP19Solar_wS_OR_T</v>
      </c>
      <c r="CM9" s="214" t="str">
        <f t="shared" si="16"/>
        <v>IRP19Solar_wS_OR_T</v>
      </c>
      <c r="CN9" s="220" t="str">
        <f t="shared" si="16"/>
        <v>IRP19Solar_wS_UT_UTN_T</v>
      </c>
      <c r="CO9" s="214" t="str">
        <f t="shared" si="16"/>
        <v>IRP19Solar_wS_WY_JB_T</v>
      </c>
      <c r="CP9" s="214" t="str">
        <f t="shared" si="16"/>
        <v>IRP19Solar_wS_WY_JB_T</v>
      </c>
      <c r="CQ9" s="214" t="str">
        <f t="shared" si="16"/>
        <v>IRP19Solar_wS_WY_JB_T</v>
      </c>
      <c r="CR9" s="214" t="str">
        <f t="shared" si="16"/>
        <v>IRP19Solar_wS_UT_UTS_T</v>
      </c>
      <c r="CS9" s="214" t="str">
        <f t="shared" si="16"/>
        <v>IRP19Solar_wS_UT_UTS_T</v>
      </c>
      <c r="CT9" s="214" t="str">
        <f t="shared" si="16"/>
        <v>IRP19Solar_wS_UT_UTS_T</v>
      </c>
      <c r="CU9" s="214" t="str">
        <f t="shared" si="16"/>
        <v>IRP19_SCCT_NTN_2026_185MW</v>
      </c>
      <c r="CV9" s="214">
        <f t="shared" si="16"/>
        <v>0</v>
      </c>
      <c r="CW9" s="214">
        <f t="shared" si="16"/>
        <v>0</v>
      </c>
      <c r="CX9" s="214">
        <f t="shared" si="16"/>
        <v>0</v>
      </c>
      <c r="CY9" s="200" t="s">
        <v>76</v>
      </c>
      <c r="DB9" s="200" t="s">
        <v>85</v>
      </c>
      <c r="DC9" s="200" t="s">
        <v>85</v>
      </c>
    </row>
    <row r="10" spans="2:107" customFormat="1">
      <c r="B10" s="6" t="s">
        <v>0</v>
      </c>
      <c r="C10" s="6" t="str">
        <f>"Price"&amp;IF(I8&lt;&gt;1," ","")</f>
        <v xml:space="preserve">Price </v>
      </c>
      <c r="D10" s="6"/>
      <c r="E10" s="12" t="s">
        <v>19</v>
      </c>
      <c r="F10" s="39"/>
      <c r="G10" s="12" t="s">
        <v>15</v>
      </c>
      <c r="H10" s="36"/>
      <c r="I10" s="89"/>
    </row>
    <row r="11" spans="2:107" customFormat="1" ht="14.4">
      <c r="B11" s="6"/>
      <c r="C11" s="6" t="s">
        <v>16</v>
      </c>
      <c r="D11" s="6"/>
      <c r="E11" s="84" t="s">
        <v>53</v>
      </c>
      <c r="F11" s="39"/>
      <c r="G11" s="12" t="s">
        <v>31</v>
      </c>
      <c r="H11" s="36"/>
      <c r="I11" s="89"/>
      <c r="P11" t="s">
        <v>32</v>
      </c>
      <c r="Q11" t="s">
        <v>32</v>
      </c>
      <c r="S11" t="s">
        <v>32</v>
      </c>
      <c r="T11" t="s">
        <v>32</v>
      </c>
      <c r="U11" t="s">
        <v>32</v>
      </c>
      <c r="V11" t="s">
        <v>32</v>
      </c>
      <c r="W11" t="s">
        <v>32</v>
      </c>
      <c r="X11" t="s">
        <v>32</v>
      </c>
      <c r="Y11" t="s">
        <v>32</v>
      </c>
      <c r="Z11" t="s">
        <v>32</v>
      </c>
      <c r="AA11" t="s">
        <v>32</v>
      </c>
      <c r="AB11" t="s">
        <v>32</v>
      </c>
      <c r="AC11" t="s">
        <v>32</v>
      </c>
      <c r="AD11" t="s">
        <v>32</v>
      </c>
      <c r="AE11" t="s">
        <v>32</v>
      </c>
      <c r="AF11" t="s">
        <v>32</v>
      </c>
      <c r="AL11" t="s">
        <v>32</v>
      </c>
      <c r="AM11" t="s">
        <v>32</v>
      </c>
      <c r="AN11" t="s">
        <v>32</v>
      </c>
      <c r="AO11" t="s">
        <v>32</v>
      </c>
      <c r="AP11" t="s">
        <v>32</v>
      </c>
      <c r="AQ11" t="s">
        <v>32</v>
      </c>
      <c r="AR11" t="s">
        <v>32</v>
      </c>
      <c r="AS11" t="s">
        <v>32</v>
      </c>
      <c r="AT11" t="s">
        <v>32</v>
      </c>
      <c r="AU11" t="s">
        <v>32</v>
      </c>
      <c r="AV11" t="s">
        <v>32</v>
      </c>
      <c r="AW11" t="s">
        <v>32</v>
      </c>
      <c r="AX11" t="s">
        <v>32</v>
      </c>
      <c r="AY11" t="s">
        <v>32</v>
      </c>
      <c r="AZ11" t="s">
        <v>32</v>
      </c>
      <c r="BA11" t="s">
        <v>32</v>
      </c>
      <c r="BB11" t="s">
        <v>32</v>
      </c>
      <c r="BC11" t="s">
        <v>32</v>
      </c>
      <c r="BH11" t="s">
        <v>77</v>
      </c>
      <c r="BI11" t="s">
        <v>77</v>
      </c>
      <c r="BJ11" t="s">
        <v>77</v>
      </c>
      <c r="BK11" t="s">
        <v>77</v>
      </c>
      <c r="BL11" t="s">
        <v>77</v>
      </c>
      <c r="BM11" t="s">
        <v>77</v>
      </c>
      <c r="BN11" t="s">
        <v>77</v>
      </c>
      <c r="BO11" t="s">
        <v>77</v>
      </c>
      <c r="BP11" t="s">
        <v>77</v>
      </c>
      <c r="BQ11" t="s">
        <v>77</v>
      </c>
      <c r="BS11" t="s">
        <v>77</v>
      </c>
      <c r="BT11" t="s">
        <v>77</v>
      </c>
      <c r="BU11" t="s">
        <v>77</v>
      </c>
      <c r="BV11" t="s">
        <v>77</v>
      </c>
      <c r="BW11" t="s">
        <v>77</v>
      </c>
      <c r="BX11" t="s">
        <v>77</v>
      </c>
      <c r="BY11" t="s">
        <v>77</v>
      </c>
      <c r="CD11" t="s">
        <v>78</v>
      </c>
      <c r="CE11" t="s">
        <v>78</v>
      </c>
      <c r="CF11" t="s">
        <v>78</v>
      </c>
      <c r="CG11" t="s">
        <v>78</v>
      </c>
      <c r="CH11" t="s">
        <v>78</v>
      </c>
      <c r="CI11" t="s">
        <v>78</v>
      </c>
      <c r="CJ11" t="s">
        <v>78</v>
      </c>
      <c r="CK11" t="s">
        <v>78</v>
      </c>
      <c r="CL11" t="s">
        <v>78</v>
      </c>
      <c r="CM11" t="s">
        <v>78</v>
      </c>
      <c r="CN11" t="s">
        <v>78</v>
      </c>
      <c r="CO11" t="s">
        <v>78</v>
      </c>
      <c r="CP11" t="s">
        <v>78</v>
      </c>
      <c r="CQ11" t="s">
        <v>78</v>
      </c>
      <c r="CR11" t="s">
        <v>78</v>
      </c>
      <c r="CS11" t="s">
        <v>78</v>
      </c>
      <c r="CT11" t="s">
        <v>78</v>
      </c>
      <c r="CU11" t="s">
        <v>78</v>
      </c>
      <c r="CV11" t="s">
        <v>78</v>
      </c>
      <c r="CW11" t="s">
        <v>78</v>
      </c>
      <c r="CX11" t="s">
        <v>78</v>
      </c>
      <c r="CY11" t="s">
        <v>78</v>
      </c>
      <c r="DB11" t="s">
        <v>77</v>
      </c>
      <c r="DC11" t="s">
        <v>78</v>
      </c>
    </row>
    <row r="12" spans="2:107" customFormat="1">
      <c r="B12" s="173"/>
      <c r="C12" s="174"/>
      <c r="D12" s="173"/>
      <c r="E12" s="12"/>
      <c r="F12" s="12"/>
      <c r="G12" s="3"/>
      <c r="H12" s="36"/>
      <c r="I12" s="89"/>
      <c r="BU12" s="372"/>
    </row>
    <row r="13" spans="2:107" customFormat="1">
      <c r="B13" s="15">
        <f>'Table 5'!J13</f>
        <v>2020</v>
      </c>
      <c r="C13" s="9">
        <f t="shared" ref="C13:C34" si="17">(INDEX($CY:$CY,MATCH(B13,$O:$O,0),1)+INDEX($DC:$DC,MATCH(B13,$O:$O,0),1))*1000/Study_MW</f>
        <v>0</v>
      </c>
      <c r="D13" s="45"/>
      <c r="E13" s="8">
        <f ca="1">SUMIF(INDIRECT("'Table 5'!$J$"&amp;$K$3&amp;":$J$"&amp;$K$4),B13,INDIRECT("'Table 5'!$c$"&amp;$K$3&amp;":$c$"&amp;$K$4))/SUMIF(INDIRECT("'Table 5'!$J$"&amp;$K$3&amp;":$J$"&amp;$K$4),B13,INDIRECT("'Table 5'!$f$"&amp;$K$3&amp;":$f$"&amp;$K$4))</f>
        <v>13.684095090834042</v>
      </c>
      <c r="F13" s="44"/>
      <c r="G13" s="13">
        <f ca="1">SUMIF(INDIRECT("'Table 5'!$J$"&amp;$K$3&amp;":$J$"&amp;$K$4),B13,INDIRECT("'Table 5'!$e$"&amp;$K$3&amp;":$e$"&amp;$K$4))/SUMIF(INDIRECT("'Table 5'!$J$"&amp;$K$3&amp;":$J$"&amp;$K$4),B13,INDIRECT("'Table 5'!$f$"&amp;$K$3&amp;":$f$"&amp;$K$4))</f>
        <v>13.684095090834042</v>
      </c>
      <c r="H13" s="36"/>
      <c r="I13" s="178"/>
      <c r="J13" s="178"/>
      <c r="O13">
        <f t="shared" ref="O13:O32" si="18">B13</f>
        <v>2020</v>
      </c>
      <c r="P13">
        <v>0</v>
      </c>
      <c r="Q13">
        <v>0</v>
      </c>
      <c r="R13">
        <v>0</v>
      </c>
      <c r="S13" s="371">
        <v>0</v>
      </c>
      <c r="T13" s="371">
        <v>0</v>
      </c>
      <c r="U13" s="178">
        <v>0</v>
      </c>
      <c r="V13" s="371">
        <v>0</v>
      </c>
      <c r="W13" s="371">
        <v>0</v>
      </c>
      <c r="X13" s="371">
        <v>0</v>
      </c>
      <c r="Y13" s="371">
        <v>0</v>
      </c>
      <c r="Z13" s="371">
        <v>0</v>
      </c>
      <c r="AA13" s="371">
        <v>0</v>
      </c>
      <c r="AB13" s="371">
        <v>0</v>
      </c>
      <c r="AC13" s="371">
        <v>0</v>
      </c>
      <c r="AD13" s="371">
        <v>0</v>
      </c>
      <c r="AE13" s="371">
        <v>0</v>
      </c>
      <c r="AF13" s="371">
        <v>0</v>
      </c>
      <c r="AG13" s="371">
        <v>0</v>
      </c>
      <c r="AL13">
        <f t="shared" ref="AL13:AM33" si="19">P13/P$5</f>
        <v>0</v>
      </c>
      <c r="AM13">
        <f t="shared" si="19"/>
        <v>0</v>
      </c>
      <c r="AN13">
        <f t="shared" ref="AN13:AN33" si="20">R13/R$5</f>
        <v>0</v>
      </c>
      <c r="AO13">
        <f t="shared" ref="AO13:AO33" si="21">S13/S$5</f>
        <v>0</v>
      </c>
      <c r="AP13">
        <f t="shared" ref="AP13:AP33" si="22">T13/T$5</f>
        <v>0</v>
      </c>
      <c r="AQ13">
        <f t="shared" ref="AQ13:AQ33" si="23">U13/U$5</f>
        <v>0</v>
      </c>
      <c r="AR13">
        <f t="shared" ref="AR13:AR33" si="24">V13/V$5</f>
        <v>0</v>
      </c>
      <c r="AS13">
        <f t="shared" ref="AS13:AS33" si="25">W13/W$5</f>
        <v>0</v>
      </c>
      <c r="AT13">
        <f t="shared" ref="AT13:AT33" si="26">X13/X$5</f>
        <v>0</v>
      </c>
      <c r="AU13">
        <f t="shared" ref="AU13:AU33" si="27">Y13/Y$5</f>
        <v>0</v>
      </c>
      <c r="AV13">
        <f t="shared" ref="AV13:AV33" si="28">Z13/Z$5</f>
        <v>0</v>
      </c>
      <c r="AW13">
        <f t="shared" ref="AW13:AW33" si="29">AA13/AA$5</f>
        <v>0</v>
      </c>
      <c r="AX13">
        <f t="shared" ref="AX13:AX33" si="30">AB13/AB$5</f>
        <v>0</v>
      </c>
      <c r="AY13">
        <f t="shared" ref="AY13:AY33" si="31">AC13/AC$5</f>
        <v>0</v>
      </c>
      <c r="AZ13">
        <f t="shared" ref="AZ13:AZ33" si="32">AD13/AD$5</f>
        <v>0</v>
      </c>
      <c r="BA13">
        <f t="shared" ref="BA13:BA33" si="33">AE13/AE$5</f>
        <v>0</v>
      </c>
      <c r="BB13">
        <f t="shared" ref="BB13:BB32" si="34">AF13/AF$5</f>
        <v>0</v>
      </c>
      <c r="BC13">
        <f t="shared" ref="BC13:BC32" si="35">AG13/AG$5</f>
        <v>0</v>
      </c>
      <c r="BG13">
        <f>O13</f>
        <v>2020</v>
      </c>
      <c r="BH13" s="131">
        <f>IFERROR(VLOOKUP($O13,'Table 3 ID Wind_2030'!$B$10:$K$37,10,FALSE),0)</f>
        <v>0</v>
      </c>
      <c r="BI13" s="131">
        <f>IFERROR(VLOOKUP($O13,'Table 3 UT CP Wind_2023'!$B$10:$K$37,10,FALSE),0)</f>
        <v>0</v>
      </c>
      <c r="BJ13" s="131">
        <f>IFERROR(VLOOKUP($O13,'Table 3 WYAE Wind_2024'!$B$10:$L$37,11,FALSE),0)</f>
        <v>0</v>
      </c>
      <c r="BK13" s="131">
        <f>IFERROR(VLOOKUP($O13,'Table 3 YK Wind wS_2029'!$B$10:$K$37,10,FALSE),0)</f>
        <v>0</v>
      </c>
      <c r="BL13" s="373"/>
      <c r="BM13" s="131">
        <f>IFERROR(VLOOKUP($O13,'Table 3 ID Wind wS_2032'!$B$10:$K$38,10,FALSE),0)</f>
        <v>0</v>
      </c>
      <c r="BN13" s="131">
        <f>IFERROR(VLOOKUP($O13,'Table 3 PV wS YK_2024'!$B$10:$K$40,10,FALSE),0)</f>
        <v>25.49</v>
      </c>
      <c r="BO13" s="373"/>
      <c r="BP13" s="131">
        <f>IFERROR(VLOOKUP($O13,'Table 3 PV wS SO_2024'!$B$10:$K$40,10,FALSE),0)</f>
        <v>25.49</v>
      </c>
      <c r="BQ13" s="373"/>
      <c r="BR13" s="131">
        <f>IFERROR(VLOOKUP($O13,'Table 3 PV wS UTN_2024'!$B$10:$K$40,10,FALSE),0)</f>
        <v>25.49</v>
      </c>
      <c r="BS13" s="131">
        <f>IFERROR(VLOOKUP($O13,'Table 3 PV wS JB_2024'!$B$10:$K$40,10,FALSE),0)</f>
        <v>25.49</v>
      </c>
      <c r="BT13" s="131">
        <f>IFERROR(VLOOKUP($O13,'Table 3 PV wS JB_2029'!$B$10:$K$40,10,FALSE),0)</f>
        <v>25.49</v>
      </c>
      <c r="BU13" s="373"/>
      <c r="BV13" s="131">
        <f>IFERROR(VLOOKUP($O13,'Table 3 PV wS UTS_2024'!$B$10:$K$38,10,FALSE),0)</f>
        <v>25.49</v>
      </c>
      <c r="BW13" s="131">
        <f>IFERROR(VLOOKUP($O13,'Table 3 PV wS UTS_2030'!$B$10:$K$38,10,FALSE),0)</f>
        <v>25.49</v>
      </c>
      <c r="BX13" s="372"/>
      <c r="BY13" s="131">
        <f>IFERROR(VLOOKUP($O13,'Table 3 185 MW (NTN) 2026)'!$B$13:$L$40,11,FALSE),0)</f>
        <v>8.0500000000000007</v>
      </c>
      <c r="CD13">
        <f>SUM(AL$13:AL13)*BH13/1000</f>
        <v>0</v>
      </c>
      <c r="CE13">
        <f>SUM(AM$13:AM13)*BI13/1000</f>
        <v>0</v>
      </c>
      <c r="CF13">
        <f>SUM(AN$13:AN13)*BJ13/1000</f>
        <v>0</v>
      </c>
      <c r="CG13">
        <f>SUM(AO$13:AO13)*BK13/1000</f>
        <v>0</v>
      </c>
      <c r="CH13">
        <f>SUM(AP$13:AP13)*BL13/1000</f>
        <v>0</v>
      </c>
      <c r="CI13">
        <f>SUM(AQ$13:AQ13)*BM13/1000</f>
        <v>0</v>
      </c>
      <c r="CJ13">
        <f>SUM(AR$13:AR13)*BN13/1000</f>
        <v>0</v>
      </c>
      <c r="CK13">
        <f>SUM(AS$13:AS13)*BO13/1000</f>
        <v>0</v>
      </c>
      <c r="CL13">
        <f>SUM(AT$13:AT13)*BP13/1000</f>
        <v>0</v>
      </c>
      <c r="CM13">
        <f>SUM(AU$13:AU13)*BQ13/1000</f>
        <v>0</v>
      </c>
      <c r="CN13">
        <f>SUM(AV$13:AV13)*BR13/1000</f>
        <v>0</v>
      </c>
      <c r="CO13">
        <f>SUM(AW$13:AW13)*BS13/1000</f>
        <v>0</v>
      </c>
      <c r="CP13">
        <f>SUM(AX$13:AX13)*BT13/1000</f>
        <v>0</v>
      </c>
      <c r="CQ13">
        <f>SUM(AY$13:AY13)*BU13/1000</f>
        <v>0</v>
      </c>
      <c r="CR13">
        <f>SUM(AZ$13:AZ13)*BV13/1000</f>
        <v>0</v>
      </c>
      <c r="CS13">
        <f>SUM(BA$13:BA13)*BW13/1000</f>
        <v>0</v>
      </c>
      <c r="CT13">
        <f>SUM(BB$13:BB13)*BX13/1000</f>
        <v>0</v>
      </c>
      <c r="CU13">
        <f>SUM(BC$13:BC13)*BY13/1000</f>
        <v>0</v>
      </c>
      <c r="CV13">
        <f>SUM(BD$13:BD13)*BZ13/1000</f>
        <v>0</v>
      </c>
      <c r="CW13">
        <f>SUM(BE$13:BE13)*CA13/1000</f>
        <v>0</v>
      </c>
      <c r="CX13">
        <f>SUM(BF$13:BF13)*CB13/1000</f>
        <v>0</v>
      </c>
      <c r="CY13">
        <f t="shared" ref="CY13:CY14" si="36">SUM(CD13:CX13)</f>
        <v>0</v>
      </c>
      <c r="DA13">
        <f t="shared" ref="DA13:DA32" si="37">O13</f>
        <v>2020</v>
      </c>
      <c r="DB13" s="89">
        <f>IFERROR(VLOOKUP($DA13,'Table 3 TransCost'!$B$10:$E$40,4,FALSE),0)</f>
        <v>0</v>
      </c>
      <c r="DC13" s="178">
        <f>$DB$5*DB13/1000</f>
        <v>0</v>
      </c>
    </row>
    <row r="14" spans="2:107" customFormat="1">
      <c r="B14" s="15">
        <f t="shared" ref="B14:B34" si="38">B13+1</f>
        <v>2021</v>
      </c>
      <c r="C14" s="9">
        <f t="shared" si="17"/>
        <v>0</v>
      </c>
      <c r="D14" s="45"/>
      <c r="E14" s="9">
        <f t="shared" ref="E14:E32" ca="1" si="39">SUMIF(INDIRECT("'Table 5'!$J$"&amp;$K$3&amp;":$J$"&amp;$K$4),B14,INDIRECT("'Table 5'!$c$"&amp;$K$3&amp;":$c$"&amp;$K$4))/SUMIF(INDIRECT("'Table 5'!$J$"&amp;$K$3&amp;":$J$"&amp;$K$4),B14,INDIRECT("'Table 5'!$f$"&amp;$K$3&amp;":$f$"&amp;$K$4))</f>
        <v>13.35597031053139</v>
      </c>
      <c r="F14" s="37"/>
      <c r="G14" s="14">
        <f ca="1">SUMIF(INDIRECT("'Table 5'!$J$"&amp;$K$3&amp;":$J$"&amp;$K$4),B14,INDIRECT("'Table 5'!$e$"&amp;$K$3&amp;":$e$"&amp;$K$4))/SUMIF(INDIRECT("'Table 5'!$J$"&amp;$K$3&amp;":$J$"&amp;$K$4),B14,INDIRECT("'Table 5'!$f$"&amp;$K$3&amp;":$f$"&amp;$K$4))</f>
        <v>13.35597031053139</v>
      </c>
      <c r="H14" s="36"/>
      <c r="I14" s="178"/>
      <c r="J14" s="178"/>
      <c r="O14">
        <f t="shared" si="18"/>
        <v>2021</v>
      </c>
      <c r="P14">
        <v>0</v>
      </c>
      <c r="Q14">
        <v>0</v>
      </c>
      <c r="R14">
        <v>0</v>
      </c>
      <c r="S14" s="371">
        <v>0</v>
      </c>
      <c r="T14" s="371">
        <v>0</v>
      </c>
      <c r="U14" s="178">
        <v>0</v>
      </c>
      <c r="V14" s="371">
        <v>0</v>
      </c>
      <c r="W14" s="371">
        <v>0</v>
      </c>
      <c r="X14" s="371">
        <v>0</v>
      </c>
      <c r="Y14" s="371">
        <v>0</v>
      </c>
      <c r="Z14" s="371">
        <v>0</v>
      </c>
      <c r="AA14" s="371">
        <v>0</v>
      </c>
      <c r="AB14" s="371">
        <v>0</v>
      </c>
      <c r="AC14" s="371">
        <v>0</v>
      </c>
      <c r="AD14" s="371">
        <v>0</v>
      </c>
      <c r="AE14" s="371">
        <v>0</v>
      </c>
      <c r="AF14" s="371">
        <v>0</v>
      </c>
      <c r="AG14" s="371">
        <v>0</v>
      </c>
      <c r="AL14">
        <f t="shared" si="19"/>
        <v>0</v>
      </c>
      <c r="AM14">
        <f t="shared" si="19"/>
        <v>0</v>
      </c>
      <c r="AN14">
        <f t="shared" si="20"/>
        <v>0</v>
      </c>
      <c r="AO14">
        <f t="shared" si="21"/>
        <v>0</v>
      </c>
      <c r="AP14">
        <f t="shared" si="22"/>
        <v>0</v>
      </c>
      <c r="AQ14">
        <f t="shared" si="23"/>
        <v>0</v>
      </c>
      <c r="AR14">
        <f t="shared" si="24"/>
        <v>0</v>
      </c>
      <c r="AS14">
        <f t="shared" si="25"/>
        <v>0</v>
      </c>
      <c r="AT14">
        <f t="shared" si="26"/>
        <v>0</v>
      </c>
      <c r="AU14">
        <f t="shared" si="27"/>
        <v>0</v>
      </c>
      <c r="AV14">
        <f t="shared" si="28"/>
        <v>0</v>
      </c>
      <c r="AW14" s="371">
        <f t="shared" si="29"/>
        <v>0</v>
      </c>
      <c r="AX14">
        <f t="shared" si="30"/>
        <v>0</v>
      </c>
      <c r="AY14">
        <f t="shared" si="31"/>
        <v>0</v>
      </c>
      <c r="AZ14">
        <f t="shared" si="32"/>
        <v>0</v>
      </c>
      <c r="BA14">
        <f t="shared" si="33"/>
        <v>0</v>
      </c>
      <c r="BB14">
        <f t="shared" si="34"/>
        <v>0</v>
      </c>
      <c r="BC14">
        <f t="shared" si="35"/>
        <v>0</v>
      </c>
      <c r="BG14">
        <f t="shared" ref="BG14:BG32" si="40">O14</f>
        <v>2021</v>
      </c>
      <c r="BH14" s="131">
        <f>IFERROR(VLOOKUP($O14,'Table 3 ID Wind_2030'!$B$10:$K$37,10,FALSE),0)</f>
        <v>0</v>
      </c>
      <c r="BI14" s="131">
        <f>IFERROR(VLOOKUP($O14,'Table 3 UT CP Wind_2023'!$B$10:$K$37,10,FALSE),0)</f>
        <v>0</v>
      </c>
      <c r="BJ14" s="131">
        <f>IFERROR(VLOOKUP($O14,'Table 3 WYAE Wind_2024'!$B$10:$L$37,11,FALSE),0)</f>
        <v>0</v>
      </c>
      <c r="BK14" s="131">
        <f>IFERROR(VLOOKUP($O14,'Table 3 YK Wind wS_2029'!$B$10:$K$37,10,FALSE),0)</f>
        <v>0</v>
      </c>
      <c r="BL14" s="373"/>
      <c r="BM14" s="131">
        <f>IFERROR(VLOOKUP($O14,'Table 3 ID Wind wS_2032'!$B$10:$K$38,10,FALSE),0)</f>
        <v>0</v>
      </c>
      <c r="BN14" s="131">
        <f>IFERROR(VLOOKUP($O14,'Table 3 PV wS YK_2024'!$B$10:$K$40,10,FALSE),0)</f>
        <v>26</v>
      </c>
      <c r="BO14" s="373"/>
      <c r="BP14" s="131">
        <f>IFERROR(VLOOKUP($O14,'Table 3 PV wS SO_2024'!$B$10:$K$40,10,FALSE),0)</f>
        <v>26</v>
      </c>
      <c r="BQ14" s="373"/>
      <c r="BR14" s="131">
        <f>IFERROR(VLOOKUP($O14,'Table 3 PV wS UTN_2024'!$B$10:$K$40,10,FALSE),0)</f>
        <v>26</v>
      </c>
      <c r="BS14" s="131">
        <f>IFERROR(VLOOKUP($O14,'Table 3 PV wS JB_2024'!$B$10:$K$40,10,FALSE),0)</f>
        <v>26</v>
      </c>
      <c r="BT14" s="131">
        <f>IFERROR(VLOOKUP($O14,'Table 3 PV wS JB_2029'!$B$10:$K$40,10,FALSE),0)</f>
        <v>26</v>
      </c>
      <c r="BU14" s="373"/>
      <c r="BV14" s="131">
        <f>IFERROR(VLOOKUP($O14,'Table 3 PV wS UTS_2024'!$B$10:$K$38,10,FALSE),0)</f>
        <v>26</v>
      </c>
      <c r="BW14" s="131">
        <f>IFERROR(VLOOKUP($O14,'Table 3 PV wS UTS_2030'!$B$10:$K$38,10,FALSE),0)</f>
        <v>26</v>
      </c>
      <c r="BX14" s="372"/>
      <c r="BY14" s="131">
        <f>IFERROR(VLOOKUP($O14,'Table 3 185 MW (NTN) 2026)'!$B$13:$L$40,11,FALSE),0)</f>
        <v>8.2100000000000009</v>
      </c>
      <c r="CD14">
        <f>SUM(AL$13:AL14)*BH14/1000</f>
        <v>0</v>
      </c>
      <c r="CE14">
        <f>SUM(AM$13:AM14)*BI14/1000</f>
        <v>0</v>
      </c>
      <c r="CF14">
        <f>SUM(AN$13:AN14)*BJ14/1000</f>
        <v>0</v>
      </c>
      <c r="CG14">
        <f>SUM(AO$13:AO14)*BK14/1000</f>
        <v>0</v>
      </c>
      <c r="CH14">
        <f>SUM(AP$13:AP14)*BL14/1000</f>
        <v>0</v>
      </c>
      <c r="CI14">
        <f>SUM(AQ$13:AQ14)*BM14/1000</f>
        <v>0</v>
      </c>
      <c r="CJ14">
        <f>SUM(AR$13:AR14)*BN14/1000</f>
        <v>0</v>
      </c>
      <c r="CK14">
        <f>SUM(AS$13:AS14)*BO14/1000</f>
        <v>0</v>
      </c>
      <c r="CL14">
        <f>SUM(AT$13:AT14)*BP14/1000</f>
        <v>0</v>
      </c>
      <c r="CM14">
        <f>SUM(AU$13:AU14)*BQ14/1000</f>
        <v>0</v>
      </c>
      <c r="CN14">
        <f>SUM(AV$13:AV14)*BR14/1000</f>
        <v>0</v>
      </c>
      <c r="CO14">
        <f>SUM(AW$13:AW14)*BS14/1000</f>
        <v>0</v>
      </c>
      <c r="CP14">
        <f>SUM(AX$13:AX14)*BT14/1000</f>
        <v>0</v>
      </c>
      <c r="CQ14">
        <f>SUM(AY$13:AY14)*BU14/1000</f>
        <v>0</v>
      </c>
      <c r="CR14">
        <f>SUM(AZ$13:AZ14)*BV14/1000</f>
        <v>0</v>
      </c>
      <c r="CS14">
        <f>SUM(BA$13:BA14)*BW14/1000</f>
        <v>0</v>
      </c>
      <c r="CT14">
        <f>SUM(BB$13:BB14)*BX14/1000</f>
        <v>0</v>
      </c>
      <c r="CU14">
        <f>SUM(BC$13:BC14)*BY14/1000</f>
        <v>0</v>
      </c>
      <c r="CV14">
        <f>SUM(BD$13:BD14)*BZ14/1000</f>
        <v>0</v>
      </c>
      <c r="CW14">
        <f>SUM(BE$13:BE14)*CA14/1000</f>
        <v>0</v>
      </c>
      <c r="CX14">
        <f>SUM(BF$13:BF14)*CB14/1000</f>
        <v>0</v>
      </c>
      <c r="CY14">
        <f t="shared" si="36"/>
        <v>0</v>
      </c>
      <c r="DA14">
        <f t="shared" si="37"/>
        <v>2021</v>
      </c>
      <c r="DB14" s="89">
        <f>IFERROR(VLOOKUP($DA14,'Table 3 TransCost'!$B$10:$E$40,4,FALSE),0)</f>
        <v>0</v>
      </c>
      <c r="DC14" s="178">
        <f t="shared" ref="DC14:DC32" si="41">$DB$5*DB14/1000</f>
        <v>0</v>
      </c>
    </row>
    <row r="15" spans="2:107" customFormat="1">
      <c r="B15" s="15">
        <f t="shared" si="38"/>
        <v>2022</v>
      </c>
      <c r="C15" s="9">
        <f t="shared" si="17"/>
        <v>0</v>
      </c>
      <c r="D15" s="45"/>
      <c r="E15" s="9">
        <f t="shared" ca="1" si="39"/>
        <v>13.883896734040619</v>
      </c>
      <c r="F15" s="37"/>
      <c r="G15" s="14">
        <f t="shared" ref="G15:G32" ca="1" si="42">SUMIF(INDIRECT("'Table 5'!$J$"&amp;$K$3&amp;":$J$"&amp;$K$4),B15,INDIRECT("'Table 5'!$e$"&amp;$K$3&amp;":$e$"&amp;$K$4))/SUMIF(INDIRECT("'Table 5'!$J$"&amp;$K$3&amp;":$J$"&amp;$K$4),B15,INDIRECT("'Table 5'!$f$"&amp;$K$3&amp;":$f$"&amp;$K$4))</f>
        <v>13.883896734040619</v>
      </c>
      <c r="H15" s="36"/>
      <c r="I15" s="178"/>
      <c r="J15" s="178"/>
      <c r="O15">
        <f t="shared" si="18"/>
        <v>2022</v>
      </c>
      <c r="P15">
        <v>0</v>
      </c>
      <c r="Q15">
        <v>0</v>
      </c>
      <c r="R15">
        <v>0</v>
      </c>
      <c r="S15" s="371">
        <v>0</v>
      </c>
      <c r="T15" s="371">
        <v>0</v>
      </c>
      <c r="U15" s="178">
        <v>0</v>
      </c>
      <c r="V15" s="371">
        <v>0</v>
      </c>
      <c r="W15" s="371">
        <v>0</v>
      </c>
      <c r="X15" s="371">
        <v>0</v>
      </c>
      <c r="Y15" s="371">
        <v>0</v>
      </c>
      <c r="Z15" s="371">
        <v>0</v>
      </c>
      <c r="AA15" s="371">
        <v>0</v>
      </c>
      <c r="AB15" s="371">
        <v>0</v>
      </c>
      <c r="AC15" s="371">
        <v>0</v>
      </c>
      <c r="AD15" s="371">
        <v>0</v>
      </c>
      <c r="AE15" s="371">
        <v>0</v>
      </c>
      <c r="AF15" s="371">
        <v>0</v>
      </c>
      <c r="AG15" s="371">
        <v>0</v>
      </c>
      <c r="AL15">
        <f t="shared" si="19"/>
        <v>0</v>
      </c>
      <c r="AM15">
        <f t="shared" si="19"/>
        <v>0</v>
      </c>
      <c r="AN15">
        <f t="shared" si="20"/>
        <v>0</v>
      </c>
      <c r="AO15">
        <f t="shared" si="21"/>
        <v>0</v>
      </c>
      <c r="AP15">
        <f t="shared" si="22"/>
        <v>0</v>
      </c>
      <c r="AQ15">
        <f t="shared" si="23"/>
        <v>0</v>
      </c>
      <c r="AR15">
        <f t="shared" si="24"/>
        <v>0</v>
      </c>
      <c r="AS15">
        <f t="shared" si="25"/>
        <v>0</v>
      </c>
      <c r="AT15">
        <f t="shared" si="26"/>
        <v>0</v>
      </c>
      <c r="AU15">
        <f t="shared" si="27"/>
        <v>0</v>
      </c>
      <c r="AV15">
        <f t="shared" si="28"/>
        <v>0</v>
      </c>
      <c r="AW15">
        <f t="shared" si="29"/>
        <v>0</v>
      </c>
      <c r="AX15">
        <f t="shared" si="30"/>
        <v>0</v>
      </c>
      <c r="AY15">
        <f t="shared" si="31"/>
        <v>0</v>
      </c>
      <c r="AZ15">
        <f t="shared" si="32"/>
        <v>0</v>
      </c>
      <c r="BA15">
        <f t="shared" si="33"/>
        <v>0</v>
      </c>
      <c r="BB15">
        <f t="shared" si="34"/>
        <v>0</v>
      </c>
      <c r="BC15">
        <f t="shared" si="35"/>
        <v>0</v>
      </c>
      <c r="BG15">
        <f t="shared" si="40"/>
        <v>2022</v>
      </c>
      <c r="BH15" s="131">
        <f>IFERROR(VLOOKUP($O15,'Table 3 ID Wind_2030'!$B$10:$K$37,10,FALSE),0)</f>
        <v>0</v>
      </c>
      <c r="BI15" s="131">
        <f>IFERROR(VLOOKUP($O15,'Table 3 UT CP Wind_2023'!$B$10:$K$37,10,FALSE),0)</f>
        <v>0</v>
      </c>
      <c r="BJ15" s="131">
        <f>IFERROR(VLOOKUP($O15,'Table 3 WYAE Wind_2024'!$B$10:$L$37,11,FALSE),0)</f>
        <v>0</v>
      </c>
      <c r="BK15" s="131">
        <f>IFERROR(VLOOKUP($O15,'Table 3 YK Wind wS_2029'!$B$10:$K$37,10,FALSE),0)</f>
        <v>0</v>
      </c>
      <c r="BL15" s="373"/>
      <c r="BM15" s="131">
        <f>IFERROR(VLOOKUP($O15,'Table 3 ID Wind wS_2032'!$B$10:$K$38,10,FALSE),0)</f>
        <v>0</v>
      </c>
      <c r="BN15" s="131">
        <f>IFERROR(VLOOKUP($O15,'Table 3 PV wS YK_2024'!$B$10:$K$40,10,FALSE),0)</f>
        <v>26.65</v>
      </c>
      <c r="BO15" s="373"/>
      <c r="BP15" s="131">
        <f>IFERROR(VLOOKUP($O15,'Table 3 PV wS SO_2024'!$B$10:$K$40,10,FALSE),0)</f>
        <v>26.65</v>
      </c>
      <c r="BQ15" s="373"/>
      <c r="BR15" s="131">
        <f>IFERROR(VLOOKUP($O15,'Table 3 PV wS UTN_2024'!$B$10:$K$40,10,FALSE),0)</f>
        <v>26.65</v>
      </c>
      <c r="BS15" s="131">
        <f>IFERROR(VLOOKUP($O15,'Table 3 PV wS JB_2024'!$B$10:$K$40,10,FALSE),0)</f>
        <v>26.65</v>
      </c>
      <c r="BT15" s="131">
        <f>IFERROR(VLOOKUP($O15,'Table 3 PV wS JB_2029'!$B$10:$K$40,10,FALSE),0)</f>
        <v>26.65</v>
      </c>
      <c r="BU15" s="373"/>
      <c r="BV15" s="131">
        <f>IFERROR(VLOOKUP($O15,'Table 3 PV wS UTS_2024'!$B$10:$K$38,10,FALSE),0)</f>
        <v>26.65</v>
      </c>
      <c r="BW15" s="131">
        <f>IFERROR(VLOOKUP($O15,'Table 3 PV wS UTS_2030'!$B$10:$K$38,10,FALSE),0)</f>
        <v>26.65</v>
      </c>
      <c r="BX15" s="372"/>
      <c r="BY15" s="131">
        <f>IFERROR(VLOOKUP($O15,'Table 3 185 MW (NTN) 2026)'!$B$13:$L$40,11,FALSE),0)</f>
        <v>8.42</v>
      </c>
      <c r="CD15">
        <f>SUM(AL$13:AL15)*BH15/1000</f>
        <v>0</v>
      </c>
      <c r="CE15">
        <f>SUM(AM$13:AM15)*BI15/1000</f>
        <v>0</v>
      </c>
      <c r="CF15">
        <f>SUM(AN$13:AN15)*BJ15/1000</f>
        <v>0</v>
      </c>
      <c r="CG15">
        <f>SUM(AO$13:AO15)*BK15/1000</f>
        <v>0</v>
      </c>
      <c r="CH15">
        <f>SUM(AP$13:AP15)*BL15/1000</f>
        <v>0</v>
      </c>
      <c r="CI15">
        <f>SUM(AQ$13:AQ15)*BM15/1000</f>
        <v>0</v>
      </c>
      <c r="CJ15">
        <f>SUM(AR$13:AR15)*BN15/1000</f>
        <v>0</v>
      </c>
      <c r="CK15">
        <f>SUM(AS$13:AS15)*BO15/1000</f>
        <v>0</v>
      </c>
      <c r="CL15">
        <f>SUM(AT$13:AT15)*BP15/1000</f>
        <v>0</v>
      </c>
      <c r="CM15">
        <f>SUM(AU$13:AU15)*BQ15/1000</f>
        <v>0</v>
      </c>
      <c r="CN15">
        <f>SUM(AV$13:AV15)*BR15/1000</f>
        <v>0</v>
      </c>
      <c r="CO15">
        <f>SUM(AW$13:AW15)*BS15/1000</f>
        <v>0</v>
      </c>
      <c r="CP15">
        <f>SUM(AX$13:AX15)*BT15/1000</f>
        <v>0</v>
      </c>
      <c r="CQ15">
        <f>SUM(AY$13:AY15)*BU15/1000</f>
        <v>0</v>
      </c>
      <c r="CR15">
        <f>SUM(AZ$13:AZ15)*BV15/1000</f>
        <v>0</v>
      </c>
      <c r="CS15">
        <f>SUM(BA$13:BA15)*BW15/1000</f>
        <v>0</v>
      </c>
      <c r="CT15">
        <f>SUM(BB$13:BB15)*BX15/1000</f>
        <v>0</v>
      </c>
      <c r="CU15">
        <f>SUM(BC$13:BC15)*BY15/1000</f>
        <v>0</v>
      </c>
      <c r="CV15">
        <f>SUM(BD$13:BD15)*BZ15/1000</f>
        <v>0</v>
      </c>
      <c r="CW15">
        <f>SUM(BE$13:BE15)*CA15/1000</f>
        <v>0</v>
      </c>
      <c r="CX15">
        <f>SUM(BF$13:BF15)*CB15/1000</f>
        <v>0</v>
      </c>
      <c r="CY15">
        <f>SUM(CD15:CX15)</f>
        <v>0</v>
      </c>
      <c r="DA15">
        <f t="shared" si="37"/>
        <v>2022</v>
      </c>
      <c r="DB15" s="89">
        <f>IFERROR(VLOOKUP($DA15,'Table 3 TransCost'!$B$10:$E$40,4,FALSE),0)</f>
        <v>0</v>
      </c>
      <c r="DC15" s="178">
        <f t="shared" si="41"/>
        <v>0</v>
      </c>
    </row>
    <row r="16" spans="2:107" customFormat="1" ht="13.8">
      <c r="B16" s="15">
        <f t="shared" si="38"/>
        <v>2023</v>
      </c>
      <c r="C16" s="9">
        <f t="shared" si="17"/>
        <v>0</v>
      </c>
      <c r="D16" s="45"/>
      <c r="E16" s="9">
        <f t="shared" ca="1" si="39"/>
        <v>14.438731787685201</v>
      </c>
      <c r="F16" s="37"/>
      <c r="G16" s="14">
        <f t="shared" ca="1" si="42"/>
        <v>14.438731787685201</v>
      </c>
      <c r="H16" s="36"/>
      <c r="I16" s="178"/>
      <c r="J16" s="178"/>
      <c r="M16" s="112"/>
      <c r="O16">
        <f t="shared" si="18"/>
        <v>2023</v>
      </c>
      <c r="P16">
        <v>0</v>
      </c>
      <c r="Q16">
        <v>0</v>
      </c>
      <c r="R16">
        <v>0</v>
      </c>
      <c r="S16" s="371">
        <v>0</v>
      </c>
      <c r="T16" s="371">
        <v>0</v>
      </c>
      <c r="U16" s="178">
        <v>0</v>
      </c>
      <c r="V16" s="371">
        <v>0</v>
      </c>
      <c r="W16" s="371">
        <v>0</v>
      </c>
      <c r="X16" s="371">
        <v>0</v>
      </c>
      <c r="Y16" s="371">
        <v>0</v>
      </c>
      <c r="Z16" s="371">
        <v>0</v>
      </c>
      <c r="AA16" s="371">
        <v>0</v>
      </c>
      <c r="AB16" s="371">
        <v>0</v>
      </c>
      <c r="AC16" s="371">
        <v>0</v>
      </c>
      <c r="AD16" s="371">
        <v>0</v>
      </c>
      <c r="AE16" s="371">
        <v>0</v>
      </c>
      <c r="AF16" s="371">
        <v>0</v>
      </c>
      <c r="AG16" s="371">
        <v>0</v>
      </c>
      <c r="AL16">
        <f t="shared" si="19"/>
        <v>0</v>
      </c>
      <c r="AM16">
        <f t="shared" si="19"/>
        <v>0</v>
      </c>
      <c r="AN16">
        <f t="shared" si="20"/>
        <v>0</v>
      </c>
      <c r="AO16">
        <f t="shared" si="21"/>
        <v>0</v>
      </c>
      <c r="AP16">
        <f t="shared" si="22"/>
        <v>0</v>
      </c>
      <c r="AQ16">
        <f t="shared" si="23"/>
        <v>0</v>
      </c>
      <c r="AR16">
        <f t="shared" si="24"/>
        <v>0</v>
      </c>
      <c r="AS16">
        <f t="shared" si="25"/>
        <v>0</v>
      </c>
      <c r="AT16">
        <f t="shared" si="26"/>
        <v>0</v>
      </c>
      <c r="AU16">
        <f t="shared" si="27"/>
        <v>0</v>
      </c>
      <c r="AV16">
        <f t="shared" si="28"/>
        <v>0</v>
      </c>
      <c r="AW16">
        <f t="shared" si="29"/>
        <v>0</v>
      </c>
      <c r="AX16">
        <f t="shared" si="30"/>
        <v>0</v>
      </c>
      <c r="AY16">
        <f t="shared" si="31"/>
        <v>0</v>
      </c>
      <c r="AZ16">
        <f t="shared" si="32"/>
        <v>0</v>
      </c>
      <c r="BA16">
        <f t="shared" si="33"/>
        <v>0</v>
      </c>
      <c r="BB16">
        <f t="shared" si="34"/>
        <v>0</v>
      </c>
      <c r="BC16">
        <f t="shared" si="35"/>
        <v>0</v>
      </c>
      <c r="BG16">
        <f t="shared" si="40"/>
        <v>2023</v>
      </c>
      <c r="BH16" s="131">
        <f>IFERROR(VLOOKUP($O16,'Table 3 ID Wind_2030'!$B$10:$K$37,10,FALSE),0)</f>
        <v>0</v>
      </c>
      <c r="BI16" s="131">
        <f>IFERROR(VLOOKUP($O16,'Table 3 UT CP Wind_2023'!$B$10:$K$37,10,FALSE),0)</f>
        <v>121.1121219836666</v>
      </c>
      <c r="BJ16" s="131">
        <f>IFERROR(VLOOKUP($O16,'Table 3 WYAE Wind_2024'!$B$10:$L$37,11,FALSE),0)</f>
        <v>0</v>
      </c>
      <c r="BK16" s="131">
        <f>IFERROR(VLOOKUP($O16,'Table 3 YK Wind wS_2029'!$B$10:$K$37,10,FALSE),0)</f>
        <v>0</v>
      </c>
      <c r="BL16" s="373"/>
      <c r="BM16" s="131">
        <f>IFERROR(VLOOKUP($O16,'Table 3 ID Wind wS_2032'!$B$10:$K$38,10,FALSE),0)</f>
        <v>0</v>
      </c>
      <c r="BN16" s="131">
        <f>IFERROR(VLOOKUP($O16,'Table 3 PV wS YK_2024'!$B$10:$K$40,10,FALSE),0)</f>
        <v>27.32</v>
      </c>
      <c r="BO16" s="373"/>
      <c r="BP16" s="131">
        <f>IFERROR(VLOOKUP($O16,'Table 3 PV wS SO_2024'!$B$10:$K$40,10,FALSE),0)</f>
        <v>27.32</v>
      </c>
      <c r="BQ16" s="373"/>
      <c r="BR16" s="131">
        <f>IFERROR(VLOOKUP($O16,'Table 3 PV wS UTN_2024'!$B$10:$K$40,10,FALSE),0)</f>
        <v>27.32</v>
      </c>
      <c r="BS16" s="131">
        <f>IFERROR(VLOOKUP($O16,'Table 3 PV wS JB_2024'!$B$10:$K$40,10,FALSE),0)</f>
        <v>27.32</v>
      </c>
      <c r="BT16" s="131">
        <f>IFERROR(VLOOKUP($O16,'Table 3 PV wS JB_2029'!$B$10:$K$40,10,FALSE),0)</f>
        <v>27.32</v>
      </c>
      <c r="BU16" s="373"/>
      <c r="BV16" s="131">
        <f>IFERROR(VLOOKUP($O16,'Table 3 PV wS UTS_2024'!$B$10:$K$38,10,FALSE),0)</f>
        <v>27.32</v>
      </c>
      <c r="BW16" s="131">
        <f>IFERROR(VLOOKUP($O16,'Table 3 PV wS UTS_2030'!$B$10:$K$38,10,FALSE),0)</f>
        <v>27.32</v>
      </c>
      <c r="BX16" s="372"/>
      <c r="BY16" s="131">
        <f>IFERROR(VLOOKUP($O16,'Table 3 185 MW (NTN) 2026)'!$B$13:$L$40,11,FALSE),0)</f>
        <v>8.6300000000000008</v>
      </c>
      <c r="CD16">
        <f>SUM(AL$13:AL16)*BH16/1000</f>
        <v>0</v>
      </c>
      <c r="CE16">
        <f>SUM(AM$13:AM16)*BI16/1000</f>
        <v>0</v>
      </c>
      <c r="CF16">
        <f>SUM(AN$13:AN16)*BJ16/1000</f>
        <v>0</v>
      </c>
      <c r="CG16">
        <f>SUM(AO$13:AO16)*BK16/1000</f>
        <v>0</v>
      </c>
      <c r="CH16">
        <f>SUM(AP$13:AP16)*BL16/1000</f>
        <v>0</v>
      </c>
      <c r="CI16">
        <f>SUM(AQ$13:AQ16)*BM16/1000</f>
        <v>0</v>
      </c>
      <c r="CJ16">
        <f>SUM(AR$13:AR16)*BN16/1000</f>
        <v>0</v>
      </c>
      <c r="CK16">
        <f>SUM(AS$13:AS16)*BO16/1000</f>
        <v>0</v>
      </c>
      <c r="CL16">
        <f>SUM(AT$13:AT16)*BP16/1000</f>
        <v>0</v>
      </c>
      <c r="CM16">
        <f>SUM(AU$13:AU16)*BQ16/1000</f>
        <v>0</v>
      </c>
      <c r="CN16">
        <f>SUM(AV$13:AV16)*BR16/1000</f>
        <v>0</v>
      </c>
      <c r="CO16">
        <f>SUM(AW$13:AW16)*BS16/1000</f>
        <v>0</v>
      </c>
      <c r="CP16">
        <f>SUM(AX$13:AX16)*BT16/1000</f>
        <v>0</v>
      </c>
      <c r="CQ16">
        <f>SUM(AY$13:AY16)*BU16/1000</f>
        <v>0</v>
      </c>
      <c r="CR16">
        <f>SUM(AZ$13:AZ16)*BV16/1000</f>
        <v>0</v>
      </c>
      <c r="CS16">
        <f>SUM(BA$13:BA16)*BW16/1000</f>
        <v>0</v>
      </c>
      <c r="CT16">
        <f>SUM(BB$13:BB16)*BX16/1000</f>
        <v>0</v>
      </c>
      <c r="CU16">
        <f>SUM(BC$13:BC16)*BY16/1000</f>
        <v>0</v>
      </c>
      <c r="CV16">
        <f>SUM(BD$13:BD16)*BZ16/1000</f>
        <v>0</v>
      </c>
      <c r="CW16">
        <f>SUM(BE$13:BE16)*CA16/1000</f>
        <v>0</v>
      </c>
      <c r="CX16">
        <f>SUM(BF$13:BF16)*CB16/1000</f>
        <v>0</v>
      </c>
      <c r="CY16">
        <f t="shared" ref="CY16:CY32" si="43">SUM(CD16:CX16)</f>
        <v>0</v>
      </c>
      <c r="DA16">
        <f t="shared" si="37"/>
        <v>2023</v>
      </c>
      <c r="DB16" s="89">
        <f>IFERROR(VLOOKUP($DA16,'Table 3 TransCost'!$B$10:$E$40,4,FALSE),0)</f>
        <v>0</v>
      </c>
      <c r="DC16" s="178">
        <f t="shared" si="41"/>
        <v>0</v>
      </c>
    </row>
    <row r="17" spans="2:107" ht="13.8">
      <c r="B17" s="15">
        <f t="shared" si="38"/>
        <v>2024</v>
      </c>
      <c r="C17" s="9">
        <f t="shared" si="17"/>
        <v>29.893680134010005</v>
      </c>
      <c r="D17" s="45"/>
      <c r="E17" s="9">
        <f t="shared" ca="1" si="39"/>
        <v>3.5653733898133804</v>
      </c>
      <c r="F17" s="37"/>
      <c r="G17" s="14">
        <f t="shared" ca="1" si="42"/>
        <v>14.352798433033572</v>
      </c>
      <c r="H17" s="36"/>
      <c r="I17" s="178"/>
      <c r="J17" s="178"/>
      <c r="M17" s="113"/>
      <c r="O17">
        <f t="shared" si="18"/>
        <v>2024</v>
      </c>
      <c r="P17">
        <v>0</v>
      </c>
      <c r="Q17">
        <v>0</v>
      </c>
      <c r="R17">
        <v>0</v>
      </c>
      <c r="S17" s="371">
        <v>0</v>
      </c>
      <c r="T17" s="371">
        <v>0</v>
      </c>
      <c r="U17" s="178">
        <v>0</v>
      </c>
      <c r="V17" s="371">
        <v>0</v>
      </c>
      <c r="W17" s="371">
        <v>0</v>
      </c>
      <c r="X17" s="371">
        <v>0</v>
      </c>
      <c r="Y17" s="371">
        <v>0</v>
      </c>
      <c r="Z17" s="371">
        <v>0.97034800561875001</v>
      </c>
      <c r="AA17" s="371">
        <v>0</v>
      </c>
      <c r="AB17" s="371">
        <v>0</v>
      </c>
      <c r="AC17" s="371">
        <v>0</v>
      </c>
      <c r="AD17" s="371">
        <v>0</v>
      </c>
      <c r="AE17" s="371">
        <v>0</v>
      </c>
      <c r="AF17" s="371">
        <v>0</v>
      </c>
      <c r="AG17" s="371">
        <v>0</v>
      </c>
      <c r="AL17">
        <f t="shared" si="19"/>
        <v>0</v>
      </c>
      <c r="AM17">
        <f t="shared" si="19"/>
        <v>0</v>
      </c>
      <c r="AN17">
        <f t="shared" si="20"/>
        <v>0</v>
      </c>
      <c r="AO17">
        <f t="shared" si="21"/>
        <v>0</v>
      </c>
      <c r="AP17">
        <f t="shared" si="22"/>
        <v>0</v>
      </c>
      <c r="AQ17">
        <f t="shared" si="23"/>
        <v>0</v>
      </c>
      <c r="AR17">
        <f t="shared" si="24"/>
        <v>0</v>
      </c>
      <c r="AS17">
        <f t="shared" si="25"/>
        <v>0</v>
      </c>
      <c r="AT17">
        <f t="shared" si="26"/>
        <v>0</v>
      </c>
      <c r="AU17">
        <f t="shared" si="27"/>
        <v>0</v>
      </c>
      <c r="AV17">
        <f t="shared" si="28"/>
        <v>3.2106336352692453</v>
      </c>
      <c r="AW17">
        <f t="shared" si="29"/>
        <v>0</v>
      </c>
      <c r="AX17">
        <f t="shared" si="30"/>
        <v>0</v>
      </c>
      <c r="AY17">
        <f t="shared" si="31"/>
        <v>0</v>
      </c>
      <c r="AZ17">
        <f t="shared" si="32"/>
        <v>0</v>
      </c>
      <c r="BA17">
        <f t="shared" si="33"/>
        <v>0</v>
      </c>
      <c r="BB17">
        <f t="shared" si="34"/>
        <v>0</v>
      </c>
      <c r="BC17">
        <f t="shared" si="35"/>
        <v>0</v>
      </c>
      <c r="BG17">
        <f t="shared" si="40"/>
        <v>2024</v>
      </c>
      <c r="BH17" s="131">
        <f>IFERROR(VLOOKUP($O17,'Table 3 ID Wind_2030'!$B$10:$K$37,10,FALSE),0)</f>
        <v>0</v>
      </c>
      <c r="BI17" s="131">
        <f>IFERROR(VLOOKUP($O17,'Table 3 UT CP Wind_2023'!$B$10:$K$37,10,FALSE),0)</f>
        <v>123.91246376811594</v>
      </c>
      <c r="BJ17" s="131">
        <f>IFERROR(VLOOKUP($O17,'Table 3 WYAE Wind_2024'!$B$10:$L$37,11,FALSE),0)</f>
        <v>167.27126747278072</v>
      </c>
      <c r="BK17" s="131">
        <f>IFERROR(VLOOKUP($O17,'Table 3 YK Wind wS_2029'!$B$10:$K$37,10,FALSE),0)</f>
        <v>0</v>
      </c>
      <c r="BL17" s="373"/>
      <c r="BM17" s="131">
        <f>IFERROR(VLOOKUP($O17,'Table 3 ID Wind wS_2032'!$B$10:$K$38,10,FALSE),0)</f>
        <v>0</v>
      </c>
      <c r="BN17" s="131">
        <f>IFERROR(VLOOKUP($O17,'Table 3 PV wS YK_2024'!$B$10:$K$40,10,FALSE),0)</f>
        <v>94.226445239115705</v>
      </c>
      <c r="BO17" s="373"/>
      <c r="BP17" s="131">
        <f>IFERROR(VLOOKUP($O17,'Table 3 PV wS SO_2024'!$B$10:$K$40,10,FALSE),0)</f>
        <v>93.909635345997287</v>
      </c>
      <c r="BQ17" s="373"/>
      <c r="BR17" s="131">
        <f>IFERROR(VLOOKUP($O17,'Table 3 PV wS UTN_2024'!$B$10:$K$40,10,FALSE),0)</f>
        <v>93.108350344380241</v>
      </c>
      <c r="BS17" s="131">
        <f>IFERROR(VLOOKUP($O17,'Table 3 PV wS JB_2024'!$B$10:$K$40,10,FALSE),0)</f>
        <v>90.42193262711865</v>
      </c>
      <c r="BT17" s="131">
        <f>IFERROR(VLOOKUP($O17,'Table 3 PV wS JB_2029'!$B$10:$K$40,10,FALSE),0)</f>
        <v>27.98</v>
      </c>
      <c r="BU17" s="373"/>
      <c r="BV17" s="131">
        <f>IFERROR(VLOOKUP($O17,'Table 3 PV wS UTS_2024'!$B$10:$K$38,10,FALSE),0)</f>
        <v>92.029860024280296</v>
      </c>
      <c r="BW17" s="131">
        <f>IFERROR(VLOOKUP($O17,'Table 3 PV wS UTS_2030'!$B$10:$K$38,10,FALSE),0)</f>
        <v>27.98</v>
      </c>
      <c r="BX17" s="372"/>
      <c r="BY17" s="131">
        <f>IFERROR(VLOOKUP($O17,'Table 3 185 MW (NTN) 2026)'!$B$13:$L$40,11,FALSE),0)</f>
        <v>8.84</v>
      </c>
      <c r="CD17">
        <f>SUM(AL$13:AL17)*BH17/1000</f>
        <v>0</v>
      </c>
      <c r="CE17">
        <f>SUM(AM$13:AM17)*BI17/1000</f>
        <v>0</v>
      </c>
      <c r="CF17">
        <f>SUM(AN$13:AN17)*BJ17/1000</f>
        <v>0</v>
      </c>
      <c r="CG17">
        <f>SUM(AO$13:AO17)*BK17/1000</f>
        <v>0</v>
      </c>
      <c r="CH17">
        <f>SUM(AP$13:AP17)*BL17/1000</f>
        <v>0</v>
      </c>
      <c r="CI17">
        <f>SUM(AQ$13:AQ17)*BM17/1000</f>
        <v>0</v>
      </c>
      <c r="CJ17">
        <f>SUM(AR$13:AR17)*BN17/1000</f>
        <v>0</v>
      </c>
      <c r="CK17">
        <f>SUM(AS$13:AS17)*BO17/1000</f>
        <v>0</v>
      </c>
      <c r="CL17">
        <f>SUM(AT$13:AT17)*BP17/1000</f>
        <v>0</v>
      </c>
      <c r="CM17">
        <f>SUM(AU$13:AU17)*BQ17/1000</f>
        <v>0</v>
      </c>
      <c r="CN17">
        <f>SUM(AV$13:AV17)*BR17/1000</f>
        <v>0.29893680134010003</v>
      </c>
      <c r="CO17">
        <f>SUM(AW$13:AW17)*BS17/1000</f>
        <v>0</v>
      </c>
      <c r="CP17">
        <f>SUM(AX$13:AX17)*BT17/1000</f>
        <v>0</v>
      </c>
      <c r="CQ17">
        <f>SUM(AY$13:AY17)*BU17/1000</f>
        <v>0</v>
      </c>
      <c r="CR17">
        <f>SUM(AZ$13:AZ17)*BV17/1000</f>
        <v>0</v>
      </c>
      <c r="CS17">
        <f>SUM(BA$13:BA17)*BW17/1000</f>
        <v>0</v>
      </c>
      <c r="CT17">
        <f>SUM(BB$13:BB17)*BX17/1000</f>
        <v>0</v>
      </c>
      <c r="CU17">
        <f>SUM(BC$13:BC17)*BY17/1000</f>
        <v>0</v>
      </c>
      <c r="CV17">
        <f>SUM(BD$13:BD17)*BZ17/1000</f>
        <v>0</v>
      </c>
      <c r="CW17">
        <f>SUM(BE$13:BE17)*CA17/1000</f>
        <v>0</v>
      </c>
      <c r="CX17">
        <f>SUM(BF$13:BF17)*CB17/1000</f>
        <v>0</v>
      </c>
      <c r="CY17">
        <f t="shared" si="43"/>
        <v>0.29893680134010003</v>
      </c>
      <c r="DA17">
        <f t="shared" si="37"/>
        <v>2024</v>
      </c>
      <c r="DB17" s="89">
        <f>IFERROR(VLOOKUP($DA17,'Table 3 TransCost'!$B$10:$E$40,4,FALSE),0)</f>
        <v>47.870308055404145</v>
      </c>
      <c r="DC17" s="178">
        <f t="shared" si="41"/>
        <v>0</v>
      </c>
    </row>
    <row r="18" spans="2:107" ht="13.8">
      <c r="B18" s="15">
        <f t="shared" si="38"/>
        <v>2025</v>
      </c>
      <c r="C18" s="9">
        <f t="shared" si="17"/>
        <v>30.581285375939565</v>
      </c>
      <c r="D18" s="45"/>
      <c r="E18" s="9">
        <f t="shared" ca="1" si="39"/>
        <v>3.663568861784082</v>
      </c>
      <c r="F18" s="37"/>
      <c r="G18" s="14">
        <f t="shared" ca="1" si="42"/>
        <v>14.784449172988699</v>
      </c>
      <c r="H18" s="36"/>
      <c r="I18" s="178"/>
      <c r="J18" s="178"/>
      <c r="M18" s="113"/>
      <c r="O18">
        <f t="shared" si="18"/>
        <v>2025</v>
      </c>
      <c r="P18">
        <v>0</v>
      </c>
      <c r="Q18">
        <v>0</v>
      </c>
      <c r="R18">
        <v>0</v>
      </c>
      <c r="S18" s="371">
        <v>0</v>
      </c>
      <c r="T18" s="371">
        <v>0</v>
      </c>
      <c r="U18" s="178">
        <v>0</v>
      </c>
      <c r="V18" s="371">
        <v>0</v>
      </c>
      <c r="W18" s="371">
        <v>0</v>
      </c>
      <c r="X18" s="371">
        <v>0</v>
      </c>
      <c r="Y18" s="371">
        <v>0</v>
      </c>
      <c r="Z18" s="371">
        <v>0</v>
      </c>
      <c r="AA18" s="371">
        <v>0</v>
      </c>
      <c r="AB18" s="371">
        <v>0</v>
      </c>
      <c r="AC18" s="371">
        <v>0</v>
      </c>
      <c r="AD18" s="371">
        <v>0</v>
      </c>
      <c r="AE18" s="371">
        <v>0</v>
      </c>
      <c r="AF18" s="371">
        <v>0</v>
      </c>
      <c r="AG18" s="371">
        <v>0</v>
      </c>
      <c r="AL18">
        <f t="shared" si="19"/>
        <v>0</v>
      </c>
      <c r="AM18">
        <f t="shared" si="19"/>
        <v>0</v>
      </c>
      <c r="AN18">
        <f t="shared" si="20"/>
        <v>0</v>
      </c>
      <c r="AO18">
        <f t="shared" si="21"/>
        <v>0</v>
      </c>
      <c r="AP18">
        <f t="shared" si="22"/>
        <v>0</v>
      </c>
      <c r="AQ18">
        <f t="shared" si="23"/>
        <v>0</v>
      </c>
      <c r="AR18">
        <f t="shared" si="24"/>
        <v>0</v>
      </c>
      <c r="AS18">
        <f t="shared" si="25"/>
        <v>0</v>
      </c>
      <c r="AT18">
        <f t="shared" si="26"/>
        <v>0</v>
      </c>
      <c r="AU18">
        <f t="shared" si="27"/>
        <v>0</v>
      </c>
      <c r="AV18">
        <f t="shared" si="28"/>
        <v>0</v>
      </c>
      <c r="AW18">
        <f t="shared" si="29"/>
        <v>0</v>
      </c>
      <c r="AX18">
        <f t="shared" si="30"/>
        <v>0</v>
      </c>
      <c r="AY18">
        <f t="shared" si="31"/>
        <v>0</v>
      </c>
      <c r="AZ18">
        <f t="shared" si="32"/>
        <v>0</v>
      </c>
      <c r="BA18">
        <f t="shared" si="33"/>
        <v>0</v>
      </c>
      <c r="BB18">
        <f t="shared" si="34"/>
        <v>0</v>
      </c>
      <c r="BC18">
        <f t="shared" si="35"/>
        <v>0</v>
      </c>
      <c r="BG18">
        <f t="shared" si="40"/>
        <v>2025</v>
      </c>
      <c r="BH18" s="131">
        <f>IFERROR(VLOOKUP($O18,'Table 3 ID Wind_2030'!$B$10:$K$37,10,FALSE),0)</f>
        <v>0</v>
      </c>
      <c r="BI18" s="131">
        <f>IFERROR(VLOOKUP($O18,'Table 3 UT CP Wind_2023'!$B$10:$K$37,10,FALSE),0)</f>
        <v>126.68608695652173</v>
      </c>
      <c r="BJ18" s="131">
        <f>IFERROR(VLOOKUP($O18,'Table 3 WYAE Wind_2024'!$B$10:$L$37,11,FALSE),0)</f>
        <v>171.12020833333332</v>
      </c>
      <c r="BK18" s="131">
        <f>IFERROR(VLOOKUP($O18,'Table 3 YK Wind wS_2029'!$B$10:$K$37,10,FALSE),0)</f>
        <v>0</v>
      </c>
      <c r="BL18" s="373"/>
      <c r="BM18" s="131">
        <f>IFERROR(VLOOKUP($O18,'Table 3 ID Wind wS_2032'!$B$10:$K$38,10,FALSE),0)</f>
        <v>0</v>
      </c>
      <c r="BN18" s="131">
        <f>IFERROR(VLOOKUP($O18,'Table 3 PV wS YK_2024'!$B$10:$K$40,10,FALSE),0)</f>
        <v>96.390000000000015</v>
      </c>
      <c r="BO18" s="373"/>
      <c r="BP18" s="131">
        <f>IFERROR(VLOOKUP($O18,'Table 3 PV wS SO_2024'!$B$10:$K$40,10,FALSE),0)</f>
        <v>96.070000000000007</v>
      </c>
      <c r="BQ18" s="373"/>
      <c r="BR18" s="131">
        <f>IFERROR(VLOOKUP($O18,'Table 3 PV wS UTN_2024'!$B$10:$K$40,10,FALSE),0)</f>
        <v>95.25</v>
      </c>
      <c r="BS18" s="131">
        <f>IFERROR(VLOOKUP($O18,'Table 3 PV wS JB_2024'!$B$10:$K$40,10,FALSE),0)</f>
        <v>92.5</v>
      </c>
      <c r="BT18" s="131">
        <f>IFERROR(VLOOKUP($O18,'Table 3 PV wS JB_2029'!$B$10:$K$40,10,FALSE),0)</f>
        <v>28.62</v>
      </c>
      <c r="BU18" s="373"/>
      <c r="BV18" s="131">
        <f>IFERROR(VLOOKUP($O18,'Table 3 PV wS UTS_2024'!$B$10:$K$38,10,FALSE),0)</f>
        <v>94.15</v>
      </c>
      <c r="BW18" s="131">
        <f>IFERROR(VLOOKUP($O18,'Table 3 PV wS UTS_2030'!$B$10:$K$38,10,FALSE),0)</f>
        <v>28.62</v>
      </c>
      <c r="BX18" s="372"/>
      <c r="BY18" s="131">
        <f>IFERROR(VLOOKUP($O18,'Table 3 185 MW (NTN) 2026)'!$B$13:$L$40,11,FALSE),0)</f>
        <v>9.0399999999999991</v>
      </c>
      <c r="CD18">
        <f>SUM(AL$13:AL18)*BH18/1000</f>
        <v>0</v>
      </c>
      <c r="CE18">
        <f>SUM(AM$13:AM18)*BI18/1000</f>
        <v>0</v>
      </c>
      <c r="CF18">
        <f>SUM(AN$13:AN18)*BJ18/1000</f>
        <v>0</v>
      </c>
      <c r="CG18">
        <f>SUM(AO$13:AO18)*BK18/1000</f>
        <v>0</v>
      </c>
      <c r="CH18">
        <f>SUM(AP$13:AP18)*BL18/1000</f>
        <v>0</v>
      </c>
      <c r="CI18">
        <f>SUM(AQ$13:AQ18)*BM18/1000</f>
        <v>0</v>
      </c>
      <c r="CJ18">
        <f>SUM(AR$13:AR18)*BN18/1000</f>
        <v>0</v>
      </c>
      <c r="CK18">
        <f>SUM(AS$13:AS18)*BO18/1000</f>
        <v>0</v>
      </c>
      <c r="CL18">
        <f>SUM(AT$13:AT18)*BP18/1000</f>
        <v>0</v>
      </c>
      <c r="CM18">
        <f>SUM(AU$13:AU18)*BQ18/1000</f>
        <v>0</v>
      </c>
      <c r="CN18">
        <f>SUM(AV$13:AV18)*BR18/1000</f>
        <v>0.30581285375939565</v>
      </c>
      <c r="CO18">
        <f>SUM(AW$13:AW18)*BS18/1000</f>
        <v>0</v>
      </c>
      <c r="CP18">
        <f>SUM(AX$13:AX18)*BT18/1000</f>
        <v>0</v>
      </c>
      <c r="CQ18">
        <f>SUM(AY$13:AY18)*BU18/1000</f>
        <v>0</v>
      </c>
      <c r="CR18">
        <f>SUM(AZ$13:AZ18)*BV18/1000</f>
        <v>0</v>
      </c>
      <c r="CS18">
        <f>SUM(BA$13:BA18)*BW18/1000</f>
        <v>0</v>
      </c>
      <c r="CT18">
        <f>SUM(BB$13:BB18)*BX18/1000</f>
        <v>0</v>
      </c>
      <c r="CU18">
        <f>SUM(BC$13:BC18)*BY18/1000</f>
        <v>0</v>
      </c>
      <c r="CV18">
        <f>SUM(BD$13:BD18)*BZ18/1000</f>
        <v>0</v>
      </c>
      <c r="CW18">
        <f>SUM(BE$13:BE18)*CA18/1000</f>
        <v>0</v>
      </c>
      <c r="CX18">
        <f>SUM(BF$13:BF18)*CB18/1000</f>
        <v>0</v>
      </c>
      <c r="CY18">
        <f t="shared" si="43"/>
        <v>0.30581285375939565</v>
      </c>
      <c r="DA18">
        <f t="shared" si="37"/>
        <v>2025</v>
      </c>
      <c r="DB18" s="89">
        <f>IFERROR(VLOOKUP($DA18,'Table 3 TransCost'!$B$10:$E$40,4,FALSE),0)</f>
        <v>48.97</v>
      </c>
      <c r="DC18" s="178">
        <f t="shared" si="41"/>
        <v>0</v>
      </c>
    </row>
    <row r="19" spans="2:107" ht="13.8">
      <c r="B19" s="15">
        <f t="shared" si="38"/>
        <v>2026</v>
      </c>
      <c r="C19" s="9">
        <f t="shared" si="17"/>
        <v>31.284414142063525</v>
      </c>
      <c r="D19" s="45"/>
      <c r="E19" s="9">
        <f t="shared" ca="1" si="39"/>
        <v>4.5679821117666695</v>
      </c>
      <c r="F19" s="37"/>
      <c r="G19" s="14">
        <f t="shared" ca="1" si="42"/>
        <v>16.001723765925021</v>
      </c>
      <c r="H19" s="36"/>
      <c r="I19" s="178"/>
      <c r="J19" s="178"/>
      <c r="M19" s="113"/>
      <c r="O19">
        <f t="shared" si="18"/>
        <v>2026</v>
      </c>
      <c r="P19">
        <v>0</v>
      </c>
      <c r="Q19">
        <v>0</v>
      </c>
      <c r="R19">
        <v>0</v>
      </c>
      <c r="S19" s="371">
        <v>0</v>
      </c>
      <c r="T19" s="371">
        <v>0</v>
      </c>
      <c r="U19" s="178">
        <v>0</v>
      </c>
      <c r="V19" s="371">
        <v>0</v>
      </c>
      <c r="W19" s="371">
        <v>0</v>
      </c>
      <c r="X19" s="371">
        <v>0</v>
      </c>
      <c r="Y19" s="371">
        <v>0</v>
      </c>
      <c r="Z19" s="371">
        <v>0</v>
      </c>
      <c r="AA19" s="371">
        <v>0</v>
      </c>
      <c r="AB19" s="371">
        <v>0</v>
      </c>
      <c r="AC19" s="371">
        <v>0</v>
      </c>
      <c r="AD19" s="371">
        <v>0</v>
      </c>
      <c r="AE19" s="371">
        <v>0</v>
      </c>
      <c r="AF19" s="371">
        <v>0</v>
      </c>
      <c r="AG19" s="371">
        <v>0</v>
      </c>
      <c r="AL19">
        <f t="shared" si="19"/>
        <v>0</v>
      </c>
      <c r="AM19">
        <f t="shared" si="19"/>
        <v>0</v>
      </c>
      <c r="AN19">
        <f t="shared" si="20"/>
        <v>0</v>
      </c>
      <c r="AO19">
        <f t="shared" si="21"/>
        <v>0</v>
      </c>
      <c r="AP19">
        <f t="shared" si="22"/>
        <v>0</v>
      </c>
      <c r="AQ19">
        <f t="shared" si="23"/>
        <v>0</v>
      </c>
      <c r="AR19">
        <f t="shared" si="24"/>
        <v>0</v>
      </c>
      <c r="AS19">
        <f t="shared" si="25"/>
        <v>0</v>
      </c>
      <c r="AT19">
        <f t="shared" si="26"/>
        <v>0</v>
      </c>
      <c r="AU19">
        <f t="shared" si="27"/>
        <v>0</v>
      </c>
      <c r="AV19">
        <f t="shared" si="28"/>
        <v>0</v>
      </c>
      <c r="AW19">
        <f t="shared" si="29"/>
        <v>0</v>
      </c>
      <c r="AX19">
        <f t="shared" si="30"/>
        <v>0</v>
      </c>
      <c r="AY19">
        <f t="shared" si="31"/>
        <v>0</v>
      </c>
      <c r="AZ19">
        <f t="shared" si="32"/>
        <v>0</v>
      </c>
      <c r="BA19">
        <f t="shared" si="33"/>
        <v>0</v>
      </c>
      <c r="BB19">
        <f t="shared" si="34"/>
        <v>0</v>
      </c>
      <c r="BC19">
        <f t="shared" si="35"/>
        <v>0</v>
      </c>
      <c r="BG19">
        <f t="shared" si="40"/>
        <v>2026</v>
      </c>
      <c r="BH19" s="131">
        <f>IFERROR(VLOOKUP($O19,'Table 3 ID Wind_2030'!$B$10:$K$37,10,FALSE),0)</f>
        <v>0</v>
      </c>
      <c r="BI19" s="131">
        <f>IFERROR(VLOOKUP($O19,'Table 3 UT CP Wind_2023'!$B$10:$K$37,10,FALSE),0)</f>
        <v>129.49420289855072</v>
      </c>
      <c r="BJ19" s="131">
        <f>IFERROR(VLOOKUP($O19,'Table 3 WYAE Wind_2024'!$B$10:$L$37,11,FALSE),0)</f>
        <v>175.04010416666668</v>
      </c>
      <c r="BK19" s="131">
        <f>IFERROR(VLOOKUP($O19,'Table 3 YK Wind wS_2029'!$B$10:$K$37,10,FALSE),0)</f>
        <v>0</v>
      </c>
      <c r="BL19" s="373"/>
      <c r="BM19" s="131">
        <f>IFERROR(VLOOKUP($O19,'Table 3 ID Wind wS_2032'!$B$10:$K$38,10,FALSE),0)</f>
        <v>0</v>
      </c>
      <c r="BN19" s="131">
        <f>IFERROR(VLOOKUP($O19,'Table 3 PV wS YK_2024'!$B$10:$K$40,10,FALSE),0)</f>
        <v>98.61</v>
      </c>
      <c r="BO19" s="373"/>
      <c r="BP19" s="131">
        <f>IFERROR(VLOOKUP($O19,'Table 3 PV wS SO_2024'!$B$10:$K$40,10,FALSE),0)</f>
        <v>98.28</v>
      </c>
      <c r="BQ19" s="373"/>
      <c r="BR19" s="131">
        <f>IFERROR(VLOOKUP($O19,'Table 3 PV wS UTN_2024'!$B$10:$K$40,10,FALSE),0)</f>
        <v>97.44</v>
      </c>
      <c r="BS19" s="131">
        <f>IFERROR(VLOOKUP($O19,'Table 3 PV wS JB_2024'!$B$10:$K$40,10,FALSE),0)</f>
        <v>94.63</v>
      </c>
      <c r="BT19" s="131">
        <f>IFERROR(VLOOKUP($O19,'Table 3 PV wS JB_2029'!$B$10:$K$40,10,FALSE),0)</f>
        <v>29.28</v>
      </c>
      <c r="BU19" s="373"/>
      <c r="BV19" s="131">
        <f>IFERROR(VLOOKUP($O19,'Table 3 PV wS UTS_2024'!$B$10:$K$38,10,FALSE),0)</f>
        <v>96.32</v>
      </c>
      <c r="BW19" s="131">
        <f>IFERROR(VLOOKUP($O19,'Table 3 PV wS UTS_2030'!$B$10:$K$38,10,FALSE),0)</f>
        <v>29.28</v>
      </c>
      <c r="BX19" s="372"/>
      <c r="BY19" s="131">
        <f>IFERROR(VLOOKUP($O19,'Table 3 185 MW (NTN) 2026)'!$B$13:$L$40,11,FALSE),0)</f>
        <v>112.09330989724177</v>
      </c>
      <c r="CD19">
        <f>SUM(AL$13:AL19)*BH19/1000</f>
        <v>0</v>
      </c>
      <c r="CE19">
        <f>SUM(AM$13:AM19)*BI19/1000</f>
        <v>0</v>
      </c>
      <c r="CF19">
        <f>SUM(AN$13:AN19)*BJ19/1000</f>
        <v>0</v>
      </c>
      <c r="CG19">
        <f>SUM(AO$13:AO19)*BK19/1000</f>
        <v>0</v>
      </c>
      <c r="CH19">
        <f>SUM(AP$13:AP19)*BL19/1000</f>
        <v>0</v>
      </c>
      <c r="CI19">
        <f>SUM(AQ$13:AQ19)*BM19/1000</f>
        <v>0</v>
      </c>
      <c r="CJ19">
        <f>SUM(AR$13:AR19)*BN19/1000</f>
        <v>0</v>
      </c>
      <c r="CK19">
        <f>SUM(AS$13:AS19)*BO19/1000</f>
        <v>0</v>
      </c>
      <c r="CL19">
        <f>SUM(AT$13:AT19)*BP19/1000</f>
        <v>0</v>
      </c>
      <c r="CM19">
        <f>SUM(AU$13:AU19)*BQ19/1000</f>
        <v>0</v>
      </c>
      <c r="CN19">
        <f>SUM(AV$13:AV19)*BR19/1000</f>
        <v>0.31284414142063527</v>
      </c>
      <c r="CO19">
        <f>SUM(AW$13:AW19)*BS19/1000</f>
        <v>0</v>
      </c>
      <c r="CP19">
        <f>SUM(AX$13:AX19)*BT19/1000</f>
        <v>0</v>
      </c>
      <c r="CQ19">
        <f>SUM(AY$13:AY19)*BU19/1000</f>
        <v>0</v>
      </c>
      <c r="CR19">
        <f>SUM(AZ$13:AZ19)*BV19/1000</f>
        <v>0</v>
      </c>
      <c r="CS19">
        <f>SUM(BA$13:BA19)*BW19/1000</f>
        <v>0</v>
      </c>
      <c r="CT19">
        <f>SUM(BB$13:BB19)*BX19/1000</f>
        <v>0</v>
      </c>
      <c r="CU19">
        <f>SUM(BC$13:BC19)*BY19/1000</f>
        <v>0</v>
      </c>
      <c r="CV19">
        <f>SUM(BD$13:BD19)*BZ19/1000</f>
        <v>0</v>
      </c>
      <c r="CW19">
        <f>SUM(BE$13:BE19)*CA19/1000</f>
        <v>0</v>
      </c>
      <c r="CX19">
        <f>SUM(BF$13:BF19)*CB19/1000</f>
        <v>0</v>
      </c>
      <c r="CY19">
        <f t="shared" si="43"/>
        <v>0.31284414142063527</v>
      </c>
      <c r="DA19">
        <f t="shared" si="37"/>
        <v>2026</v>
      </c>
      <c r="DB19" s="89">
        <f>IFERROR(VLOOKUP($DA19,'Table 3 TransCost'!$B$10:$E$40,4,FALSE),0)</f>
        <v>50.1</v>
      </c>
      <c r="DC19" s="178">
        <f t="shared" si="41"/>
        <v>0</v>
      </c>
    </row>
    <row r="20" spans="2:107" ht="13.8">
      <c r="B20" s="15">
        <f t="shared" si="38"/>
        <v>2027</v>
      </c>
      <c r="C20" s="9">
        <f t="shared" si="17"/>
        <v>32.003596076363841</v>
      </c>
      <c r="D20" s="45"/>
      <c r="E20" s="9">
        <f t="shared" ca="1" si="39"/>
        <v>5.4884840566097264</v>
      </c>
      <c r="F20" s="37"/>
      <c r="G20" s="14">
        <f t="shared" ca="1" si="42"/>
        <v>17.243847104696624</v>
      </c>
      <c r="H20" s="36"/>
      <c r="I20" s="178"/>
      <c r="J20" s="178"/>
      <c r="M20" s="113"/>
      <c r="O20">
        <f t="shared" si="18"/>
        <v>2027</v>
      </c>
      <c r="P20">
        <v>0</v>
      </c>
      <c r="Q20">
        <v>0</v>
      </c>
      <c r="R20">
        <v>0</v>
      </c>
      <c r="S20" s="371">
        <v>0</v>
      </c>
      <c r="T20" s="371">
        <v>0</v>
      </c>
      <c r="U20" s="178">
        <v>0</v>
      </c>
      <c r="V20" s="371">
        <v>0</v>
      </c>
      <c r="W20" s="371">
        <v>0</v>
      </c>
      <c r="X20" s="371">
        <v>0</v>
      </c>
      <c r="Y20" s="371">
        <v>0</v>
      </c>
      <c r="Z20" s="371">
        <v>0</v>
      </c>
      <c r="AA20" s="371">
        <v>0</v>
      </c>
      <c r="AB20" s="371">
        <v>0</v>
      </c>
      <c r="AC20" s="371">
        <v>0</v>
      </c>
      <c r="AD20" s="371">
        <v>0</v>
      </c>
      <c r="AE20" s="371">
        <v>0</v>
      </c>
      <c r="AF20" s="371">
        <v>0</v>
      </c>
      <c r="AG20" s="371">
        <v>0</v>
      </c>
      <c r="AL20">
        <f t="shared" si="19"/>
        <v>0</v>
      </c>
      <c r="AM20">
        <f t="shared" si="19"/>
        <v>0</v>
      </c>
      <c r="AN20">
        <f t="shared" si="20"/>
        <v>0</v>
      </c>
      <c r="AO20">
        <f t="shared" si="21"/>
        <v>0</v>
      </c>
      <c r="AP20">
        <f t="shared" si="22"/>
        <v>0</v>
      </c>
      <c r="AQ20">
        <f t="shared" si="23"/>
        <v>0</v>
      </c>
      <c r="AR20">
        <f t="shared" si="24"/>
        <v>0</v>
      </c>
      <c r="AS20">
        <f t="shared" si="25"/>
        <v>0</v>
      </c>
      <c r="AT20">
        <f t="shared" si="26"/>
        <v>0</v>
      </c>
      <c r="AU20">
        <f t="shared" si="27"/>
        <v>0</v>
      </c>
      <c r="AV20">
        <f t="shared" si="28"/>
        <v>0</v>
      </c>
      <c r="AW20">
        <f t="shared" si="29"/>
        <v>0</v>
      </c>
      <c r="AX20">
        <f t="shared" si="30"/>
        <v>0</v>
      </c>
      <c r="AY20">
        <f t="shared" si="31"/>
        <v>0</v>
      </c>
      <c r="AZ20">
        <f t="shared" si="32"/>
        <v>0</v>
      </c>
      <c r="BA20">
        <f t="shared" si="33"/>
        <v>0</v>
      </c>
      <c r="BB20">
        <f t="shared" si="34"/>
        <v>0</v>
      </c>
      <c r="BC20">
        <f t="shared" si="35"/>
        <v>0</v>
      </c>
      <c r="BG20">
        <f t="shared" si="40"/>
        <v>2027</v>
      </c>
      <c r="BH20" s="131">
        <f>IFERROR(VLOOKUP($O20,'Table 3 ID Wind_2030'!$B$10:$K$37,10,FALSE),0)</f>
        <v>0</v>
      </c>
      <c r="BI20" s="131">
        <f>IFERROR(VLOOKUP($O20,'Table 3 UT CP Wind_2023'!$B$10:$K$37,10,FALSE),0)</f>
        <v>132.37681159420291</v>
      </c>
      <c r="BJ20" s="131">
        <f>IFERROR(VLOOKUP($O20,'Table 3 WYAE Wind_2024'!$B$10:$L$37,11,FALSE),0)</f>
        <v>179.06020833333332</v>
      </c>
      <c r="BK20" s="131">
        <f>IFERROR(VLOOKUP($O20,'Table 3 YK Wind wS_2029'!$B$10:$K$37,10,FALSE),0)</f>
        <v>0</v>
      </c>
      <c r="BL20" s="373"/>
      <c r="BM20" s="131">
        <f>IFERROR(VLOOKUP($O20,'Table 3 ID Wind wS_2032'!$B$10:$K$38,10,FALSE),0)</f>
        <v>0</v>
      </c>
      <c r="BN20" s="131">
        <f>IFERROR(VLOOKUP($O20,'Table 3 PV wS YK_2024'!$B$10:$K$40,10,FALSE),0)</f>
        <v>100.88000000000001</v>
      </c>
      <c r="BO20" s="373"/>
      <c r="BP20" s="131">
        <f>IFERROR(VLOOKUP($O20,'Table 3 PV wS SO_2024'!$B$10:$K$40,10,FALSE),0)</f>
        <v>100.54</v>
      </c>
      <c r="BQ20" s="373"/>
      <c r="BR20" s="131">
        <f>IFERROR(VLOOKUP($O20,'Table 3 PV wS UTN_2024'!$B$10:$K$40,10,FALSE),0)</f>
        <v>99.68</v>
      </c>
      <c r="BS20" s="131">
        <f>IFERROR(VLOOKUP($O20,'Table 3 PV wS JB_2024'!$B$10:$K$40,10,FALSE),0)</f>
        <v>96.8</v>
      </c>
      <c r="BT20" s="131">
        <f>IFERROR(VLOOKUP($O20,'Table 3 PV wS JB_2029'!$B$10:$K$40,10,FALSE),0)</f>
        <v>29.95</v>
      </c>
      <c r="BU20" s="373"/>
      <c r="BV20" s="131">
        <f>IFERROR(VLOOKUP($O20,'Table 3 PV wS UTS_2024'!$B$10:$K$38,10,FALSE),0)</f>
        <v>98.54</v>
      </c>
      <c r="BW20" s="131">
        <f>IFERROR(VLOOKUP($O20,'Table 3 PV wS UTS_2030'!$B$10:$K$38,10,FALSE),0)</f>
        <v>29.95</v>
      </c>
      <c r="BX20" s="372"/>
      <c r="BY20" s="131">
        <f>IFERROR(VLOOKUP($O20,'Table 3 185 MW (NTN) 2026)'!$B$13:$L$40,11,FALSE),0)</f>
        <v>114.67</v>
      </c>
      <c r="CD20">
        <f>SUM(AL$13:AL20)*BH20/1000</f>
        <v>0</v>
      </c>
      <c r="CE20">
        <f>SUM(AM$13:AM20)*BI20/1000</f>
        <v>0</v>
      </c>
      <c r="CF20">
        <f>SUM(AN$13:AN20)*BJ20/1000</f>
        <v>0</v>
      </c>
      <c r="CG20">
        <f>SUM(AO$13:AO20)*BK20/1000</f>
        <v>0</v>
      </c>
      <c r="CH20">
        <f>SUM(AP$13:AP20)*BL20/1000</f>
        <v>0</v>
      </c>
      <c r="CI20">
        <f>SUM(AQ$13:AQ20)*BM20/1000</f>
        <v>0</v>
      </c>
      <c r="CJ20">
        <f>SUM(AR$13:AR20)*BN20/1000</f>
        <v>0</v>
      </c>
      <c r="CK20">
        <f>SUM(AS$13:AS20)*BO20/1000</f>
        <v>0</v>
      </c>
      <c r="CL20">
        <f>SUM(AT$13:AT20)*BP20/1000</f>
        <v>0</v>
      </c>
      <c r="CM20">
        <f>SUM(AU$13:AU20)*BQ20/1000</f>
        <v>0</v>
      </c>
      <c r="CN20">
        <f>SUM(AV$13:AV20)*BR20/1000</f>
        <v>0.32003596076363838</v>
      </c>
      <c r="CO20">
        <f>SUM(AW$13:AW20)*BS20/1000</f>
        <v>0</v>
      </c>
      <c r="CP20">
        <f>SUM(AX$13:AX20)*BT20/1000</f>
        <v>0</v>
      </c>
      <c r="CQ20">
        <f>SUM(AY$13:AY20)*BU20/1000</f>
        <v>0</v>
      </c>
      <c r="CR20">
        <f>SUM(AZ$13:AZ20)*BV20/1000</f>
        <v>0</v>
      </c>
      <c r="CS20">
        <f>SUM(BA$13:BA20)*BW20/1000</f>
        <v>0</v>
      </c>
      <c r="CT20">
        <f>SUM(BB$13:BB20)*BX20/1000</f>
        <v>0</v>
      </c>
      <c r="CU20">
        <f>SUM(BC$13:BC20)*BY20/1000</f>
        <v>0</v>
      </c>
      <c r="CV20">
        <f>SUM(BD$13:BD20)*BZ20/1000</f>
        <v>0</v>
      </c>
      <c r="CW20">
        <f>SUM(BE$13:BE20)*CA20/1000</f>
        <v>0</v>
      </c>
      <c r="CX20">
        <f>SUM(BF$13:BF20)*CB20/1000</f>
        <v>0</v>
      </c>
      <c r="CY20">
        <f t="shared" si="43"/>
        <v>0.32003596076363838</v>
      </c>
      <c r="DA20">
        <f t="shared" si="37"/>
        <v>2027</v>
      </c>
      <c r="DB20" s="89">
        <f>IFERROR(VLOOKUP($DA20,'Table 3 TransCost'!$B$10:$E$40,4,FALSE),0)</f>
        <v>51.25</v>
      </c>
      <c r="DC20" s="178">
        <f t="shared" si="41"/>
        <v>0</v>
      </c>
    </row>
    <row r="21" spans="2:107" ht="13.8">
      <c r="B21" s="15">
        <f t="shared" si="38"/>
        <v>2028</v>
      </c>
      <c r="C21" s="9">
        <f t="shared" si="17"/>
        <v>32.738831178840499</v>
      </c>
      <c r="D21" s="45"/>
      <c r="E21" s="9">
        <f t="shared" ca="1" si="39"/>
        <v>7.4676220897666736</v>
      </c>
      <c r="F21" s="37"/>
      <c r="G21" s="14">
        <f t="shared" ca="1" si="42"/>
        <v>19.521013317905275</v>
      </c>
      <c r="H21" s="36"/>
      <c r="I21" s="178"/>
      <c r="J21" s="178"/>
      <c r="M21" s="113"/>
      <c r="O21">
        <f t="shared" si="18"/>
        <v>2028</v>
      </c>
      <c r="P21">
        <v>0</v>
      </c>
      <c r="Q21">
        <v>0</v>
      </c>
      <c r="R21">
        <v>0</v>
      </c>
      <c r="S21" s="371">
        <v>0</v>
      </c>
      <c r="T21" s="371">
        <v>0</v>
      </c>
      <c r="U21" s="178">
        <v>0</v>
      </c>
      <c r="V21" s="371">
        <v>0</v>
      </c>
      <c r="W21" s="371">
        <v>0</v>
      </c>
      <c r="X21" s="371">
        <v>0</v>
      </c>
      <c r="Y21" s="371">
        <v>0</v>
      </c>
      <c r="Z21" s="371">
        <v>0</v>
      </c>
      <c r="AA21" s="371">
        <v>0</v>
      </c>
      <c r="AB21" s="371">
        <v>0</v>
      </c>
      <c r="AC21" s="371">
        <v>0</v>
      </c>
      <c r="AD21" s="371">
        <v>0</v>
      </c>
      <c r="AE21" s="371">
        <v>0</v>
      </c>
      <c r="AF21" s="371">
        <v>0</v>
      </c>
      <c r="AG21" s="371">
        <v>0</v>
      </c>
      <c r="AL21">
        <f t="shared" si="19"/>
        <v>0</v>
      </c>
      <c r="AM21">
        <f t="shared" si="19"/>
        <v>0</v>
      </c>
      <c r="AN21">
        <f t="shared" si="20"/>
        <v>0</v>
      </c>
      <c r="AO21">
        <f t="shared" si="21"/>
        <v>0</v>
      </c>
      <c r="AP21">
        <f t="shared" si="22"/>
        <v>0</v>
      </c>
      <c r="AQ21">
        <f t="shared" si="23"/>
        <v>0</v>
      </c>
      <c r="AR21">
        <f t="shared" si="24"/>
        <v>0</v>
      </c>
      <c r="AS21">
        <f t="shared" si="25"/>
        <v>0</v>
      </c>
      <c r="AT21">
        <f t="shared" si="26"/>
        <v>0</v>
      </c>
      <c r="AU21">
        <f t="shared" si="27"/>
        <v>0</v>
      </c>
      <c r="AV21">
        <f t="shared" si="28"/>
        <v>0</v>
      </c>
      <c r="AW21">
        <f t="shared" si="29"/>
        <v>0</v>
      </c>
      <c r="AX21">
        <f t="shared" si="30"/>
        <v>0</v>
      </c>
      <c r="AY21">
        <f t="shared" si="31"/>
        <v>0</v>
      </c>
      <c r="AZ21">
        <f t="shared" si="32"/>
        <v>0</v>
      </c>
      <c r="BA21">
        <f t="shared" si="33"/>
        <v>0</v>
      </c>
      <c r="BB21">
        <f t="shared" si="34"/>
        <v>0</v>
      </c>
      <c r="BC21">
        <f t="shared" si="35"/>
        <v>0</v>
      </c>
      <c r="BG21">
        <f t="shared" si="40"/>
        <v>2028</v>
      </c>
      <c r="BH21" s="131">
        <f>IFERROR(VLOOKUP($O21,'Table 3 ID Wind_2030'!$B$10:$K$37,10,FALSE),0)</f>
        <v>0</v>
      </c>
      <c r="BI21" s="131">
        <f>IFERROR(VLOOKUP($O21,'Table 3 UT CP Wind_2023'!$B$10:$K$37,10,FALSE),0)</f>
        <v>135.36840579710145</v>
      </c>
      <c r="BJ21" s="131">
        <f>IFERROR(VLOOKUP($O21,'Table 3 WYAE Wind_2024'!$B$10:$L$37,11,FALSE),0)</f>
        <v>183.18010416666667</v>
      </c>
      <c r="BK21" s="131">
        <f>IFERROR(VLOOKUP($O21,'Table 3 YK Wind wS_2029'!$B$10:$K$37,10,FALSE),0)</f>
        <v>0</v>
      </c>
      <c r="BL21" s="373"/>
      <c r="BM21" s="131">
        <f>IFERROR(VLOOKUP($O21,'Table 3 ID Wind wS_2032'!$B$10:$K$38,10,FALSE),0)</f>
        <v>0</v>
      </c>
      <c r="BN21" s="131">
        <f>IFERROR(VLOOKUP($O21,'Table 3 PV wS YK_2024'!$B$10:$K$40,10,FALSE),0)</f>
        <v>103.2</v>
      </c>
      <c r="BO21" s="373"/>
      <c r="BP21" s="131">
        <f>IFERROR(VLOOKUP($O21,'Table 3 PV wS SO_2024'!$B$10:$K$40,10,FALSE),0)</f>
        <v>102.85</v>
      </c>
      <c r="BQ21" s="373"/>
      <c r="BR21" s="131">
        <f>IFERROR(VLOOKUP($O21,'Table 3 PV wS UTN_2024'!$B$10:$K$40,10,FALSE),0)</f>
        <v>101.97</v>
      </c>
      <c r="BS21" s="131">
        <f>IFERROR(VLOOKUP($O21,'Table 3 PV wS JB_2024'!$B$10:$K$40,10,FALSE),0)</f>
        <v>99.03</v>
      </c>
      <c r="BT21" s="131">
        <f>IFERROR(VLOOKUP($O21,'Table 3 PV wS JB_2029'!$B$10:$K$40,10,FALSE),0)</f>
        <v>30.64</v>
      </c>
      <c r="BU21" s="373"/>
      <c r="BV21" s="131">
        <f>IFERROR(VLOOKUP($O21,'Table 3 PV wS UTS_2024'!$B$10:$K$38,10,FALSE),0)</f>
        <v>100.81</v>
      </c>
      <c r="BW21" s="131">
        <f>IFERROR(VLOOKUP($O21,'Table 3 PV wS UTS_2030'!$B$10:$K$38,10,FALSE),0)</f>
        <v>30.64</v>
      </c>
      <c r="BX21" s="372"/>
      <c r="BY21" s="131">
        <f>IFERROR(VLOOKUP($O21,'Table 3 185 MW (NTN) 2026)'!$B$13:$L$40,11,FALSE),0)</f>
        <v>117.32</v>
      </c>
      <c r="CD21">
        <f>SUM(AL$13:AL21)*BH21/1000</f>
        <v>0</v>
      </c>
      <c r="CE21">
        <f>SUM(AM$13:AM21)*BI21/1000</f>
        <v>0</v>
      </c>
      <c r="CF21">
        <f>SUM(AN$13:AN21)*BJ21/1000</f>
        <v>0</v>
      </c>
      <c r="CG21">
        <f>SUM(AO$13:AO21)*BK21/1000</f>
        <v>0</v>
      </c>
      <c r="CH21">
        <f>SUM(AP$13:AP21)*BL21/1000</f>
        <v>0</v>
      </c>
      <c r="CI21">
        <f>SUM(AQ$13:AQ21)*BM21/1000</f>
        <v>0</v>
      </c>
      <c r="CJ21">
        <f>SUM(AR$13:AR21)*BN21/1000</f>
        <v>0</v>
      </c>
      <c r="CK21">
        <f>SUM(AS$13:AS21)*BO21/1000</f>
        <v>0</v>
      </c>
      <c r="CL21">
        <f>SUM(AT$13:AT21)*BP21/1000</f>
        <v>0</v>
      </c>
      <c r="CM21">
        <f>SUM(AU$13:AU21)*BQ21/1000</f>
        <v>0</v>
      </c>
      <c r="CN21">
        <f>SUM(AV$13:AV21)*BR21/1000</f>
        <v>0.32738831178840494</v>
      </c>
      <c r="CO21">
        <f>SUM(AW$13:AW21)*BS21/1000</f>
        <v>0</v>
      </c>
      <c r="CP21">
        <f>SUM(AX$13:AX21)*BT21/1000</f>
        <v>0</v>
      </c>
      <c r="CQ21">
        <f>SUM(AY$13:AY21)*BU21/1000</f>
        <v>0</v>
      </c>
      <c r="CR21">
        <f>SUM(AZ$13:AZ21)*BV21/1000</f>
        <v>0</v>
      </c>
      <c r="CS21">
        <f>SUM(BA$13:BA21)*BW21/1000</f>
        <v>0</v>
      </c>
      <c r="CT21">
        <f>SUM(BB$13:BB21)*BX21/1000</f>
        <v>0</v>
      </c>
      <c r="CU21">
        <f>SUM(BC$13:BC21)*BY21/1000</f>
        <v>0</v>
      </c>
      <c r="CV21">
        <f>SUM(BD$13:BD21)*BZ21/1000</f>
        <v>0</v>
      </c>
      <c r="CW21">
        <f>SUM(BE$13:BE21)*CA21/1000</f>
        <v>0</v>
      </c>
      <c r="CX21">
        <f>SUM(BF$13:BF21)*CB21/1000</f>
        <v>0</v>
      </c>
      <c r="CY21">
        <f t="shared" si="43"/>
        <v>0.32738831178840494</v>
      </c>
      <c r="DA21">
        <f t="shared" si="37"/>
        <v>2028</v>
      </c>
      <c r="DB21" s="89">
        <f>IFERROR(VLOOKUP($DA21,'Table 3 TransCost'!$B$10:$E$40,4,FALSE),0)</f>
        <v>52.43</v>
      </c>
      <c r="DC21" s="178">
        <f t="shared" si="41"/>
        <v>0</v>
      </c>
    </row>
    <row r="22" spans="2:107" ht="13.8">
      <c r="B22" s="15">
        <f t="shared" si="38"/>
        <v>2029</v>
      </c>
      <c r="C22" s="9">
        <f t="shared" si="17"/>
        <v>33.490119449493498</v>
      </c>
      <c r="D22" s="45"/>
      <c r="E22" s="9">
        <f t="shared" ca="1" si="39"/>
        <v>8.8541793582046964</v>
      </c>
      <c r="F22" s="37"/>
      <c r="G22" s="14">
        <f t="shared" ca="1" si="42"/>
        <v>21.279505614583357</v>
      </c>
      <c r="H22" s="36"/>
      <c r="I22" s="178"/>
      <c r="J22" s="178"/>
      <c r="M22" s="113"/>
      <c r="O22">
        <f t="shared" si="18"/>
        <v>2029</v>
      </c>
      <c r="P22">
        <v>0</v>
      </c>
      <c r="Q22">
        <v>0</v>
      </c>
      <c r="R22">
        <v>0</v>
      </c>
      <c r="S22" s="371">
        <v>0</v>
      </c>
      <c r="T22" s="371">
        <v>0</v>
      </c>
      <c r="U22" s="178">
        <v>0</v>
      </c>
      <c r="V22" s="371">
        <v>0</v>
      </c>
      <c r="W22" s="371">
        <v>0</v>
      </c>
      <c r="X22" s="371">
        <v>0</v>
      </c>
      <c r="Y22" s="371">
        <v>0</v>
      </c>
      <c r="Z22" s="371">
        <v>0</v>
      </c>
      <c r="AA22" s="371">
        <v>0</v>
      </c>
      <c r="AB22" s="371">
        <v>0</v>
      </c>
      <c r="AC22" s="371">
        <v>0</v>
      </c>
      <c r="AD22" s="371">
        <v>0</v>
      </c>
      <c r="AE22" s="371">
        <v>0</v>
      </c>
      <c r="AF22" s="371">
        <v>0</v>
      </c>
      <c r="AG22" s="371">
        <v>0</v>
      </c>
      <c r="AL22">
        <f t="shared" si="19"/>
        <v>0</v>
      </c>
      <c r="AM22">
        <f t="shared" si="19"/>
        <v>0</v>
      </c>
      <c r="AN22">
        <f t="shared" si="20"/>
        <v>0</v>
      </c>
      <c r="AO22">
        <f t="shared" si="21"/>
        <v>0</v>
      </c>
      <c r="AP22">
        <f t="shared" si="22"/>
        <v>0</v>
      </c>
      <c r="AQ22">
        <f t="shared" si="23"/>
        <v>0</v>
      </c>
      <c r="AR22">
        <f t="shared" si="24"/>
        <v>0</v>
      </c>
      <c r="AS22">
        <f t="shared" si="25"/>
        <v>0</v>
      </c>
      <c r="AT22">
        <f t="shared" si="26"/>
        <v>0</v>
      </c>
      <c r="AU22">
        <f t="shared" si="27"/>
        <v>0</v>
      </c>
      <c r="AV22">
        <f t="shared" si="28"/>
        <v>0</v>
      </c>
      <c r="AW22">
        <f t="shared" si="29"/>
        <v>0</v>
      </c>
      <c r="AX22">
        <f t="shared" si="30"/>
        <v>0</v>
      </c>
      <c r="AY22">
        <f t="shared" si="31"/>
        <v>0</v>
      </c>
      <c r="AZ22">
        <f t="shared" si="32"/>
        <v>0</v>
      </c>
      <c r="BA22">
        <f t="shared" si="33"/>
        <v>0</v>
      </c>
      <c r="BB22">
        <f t="shared" si="34"/>
        <v>0</v>
      </c>
      <c r="BC22">
        <f t="shared" si="35"/>
        <v>0</v>
      </c>
      <c r="BG22">
        <f t="shared" si="40"/>
        <v>2029</v>
      </c>
      <c r="BH22" s="131">
        <f>IFERROR(VLOOKUP($O22,'Table 3 ID Wind_2030'!$B$10:$K$37,10,FALSE),0)</f>
        <v>0</v>
      </c>
      <c r="BI22" s="131">
        <f>IFERROR(VLOOKUP($O22,'Table 3 UT CP Wind_2023'!$B$10:$K$37,10,FALSE),0)</f>
        <v>138.45449275362316</v>
      </c>
      <c r="BJ22" s="131">
        <f>IFERROR(VLOOKUP($O22,'Table 3 WYAE Wind_2024'!$B$10:$L$37,11,FALSE),0)</f>
        <v>187.38989583333336</v>
      </c>
      <c r="BK22" s="131">
        <f>IFERROR(VLOOKUP($O22,'Table 3 YK Wind wS_2029'!$B$10:$K$37,10,FALSE),0)</f>
        <v>143.38474081632654</v>
      </c>
      <c r="BL22" s="373"/>
      <c r="BM22" s="131">
        <f>IFERROR(VLOOKUP($O22,'Table 3 ID Wind wS_2032'!$B$10:$K$38,10,FALSE),0)</f>
        <v>0</v>
      </c>
      <c r="BN22" s="131">
        <f>IFERROR(VLOOKUP($O22,'Table 3 PV wS YK_2024'!$B$10:$K$40,10,FALSE),0)</f>
        <v>105.57000000000001</v>
      </c>
      <c r="BO22" s="373"/>
      <c r="BP22" s="131">
        <f>IFERROR(VLOOKUP($O22,'Table 3 PV wS SO_2024'!$B$10:$K$40,10,FALSE),0)</f>
        <v>105.21000000000001</v>
      </c>
      <c r="BQ22" s="373"/>
      <c r="BR22" s="131">
        <f>IFERROR(VLOOKUP($O22,'Table 3 PV wS UTN_2024'!$B$10:$K$40,10,FALSE),0)</f>
        <v>104.31</v>
      </c>
      <c r="BS22" s="131">
        <f>IFERROR(VLOOKUP($O22,'Table 3 PV wS JB_2024'!$B$10:$K$40,10,FALSE),0)</f>
        <v>101.3</v>
      </c>
      <c r="BT22" s="131">
        <f>IFERROR(VLOOKUP($O22,'Table 3 PV wS JB_2029'!$B$10:$K$40,10,FALSE),0)</f>
        <v>92.868924457429046</v>
      </c>
      <c r="BU22" s="373"/>
      <c r="BV22" s="131">
        <f>IFERROR(VLOOKUP($O22,'Table 3 PV wS UTS_2024'!$B$10:$K$38,10,FALSE),0)</f>
        <v>103.13000000000001</v>
      </c>
      <c r="BW22" s="131">
        <f>IFERROR(VLOOKUP($O22,'Table 3 PV wS UTS_2030'!$B$10:$K$38,10,FALSE),0)</f>
        <v>31.34</v>
      </c>
      <c r="BX22" s="372"/>
      <c r="BY22" s="131">
        <f>IFERROR(VLOOKUP($O22,'Table 3 185 MW (NTN) 2026)'!$B$13:$L$40,11,FALSE),0)</f>
        <v>120.02000000000001</v>
      </c>
      <c r="CD22">
        <f>SUM(AL$13:AL22)*BH22/1000</f>
        <v>0</v>
      </c>
      <c r="CE22">
        <f>SUM(AM$13:AM22)*BI22/1000</f>
        <v>0</v>
      </c>
      <c r="CF22">
        <f>SUM(AN$13:AN22)*BJ22/1000</f>
        <v>0</v>
      </c>
      <c r="CG22">
        <f>SUM(AO$13:AO22)*BK22/1000</f>
        <v>0</v>
      </c>
      <c r="CH22">
        <f>SUM(AP$13:AP22)*BL22/1000</f>
        <v>0</v>
      </c>
      <c r="CI22">
        <f>SUM(AQ$13:AQ22)*BM22/1000</f>
        <v>0</v>
      </c>
      <c r="CJ22">
        <f>SUM(AR$13:AR22)*BN22/1000</f>
        <v>0</v>
      </c>
      <c r="CK22">
        <f>SUM(AS$13:AS22)*BO22/1000</f>
        <v>0</v>
      </c>
      <c r="CL22">
        <f>SUM(AT$13:AT22)*BP22/1000</f>
        <v>0</v>
      </c>
      <c r="CM22">
        <f>SUM(AU$13:AU22)*BQ22/1000</f>
        <v>0</v>
      </c>
      <c r="CN22">
        <f>SUM(AV$13:AV22)*BR22/1000</f>
        <v>0.334901194494935</v>
      </c>
      <c r="CO22">
        <f>SUM(AW$13:AW22)*BS22/1000</f>
        <v>0</v>
      </c>
      <c r="CP22">
        <f>SUM(AX$13:AX22)*BT22/1000</f>
        <v>0</v>
      </c>
      <c r="CQ22">
        <f>SUM(AY$13:AY22)*BU22/1000</f>
        <v>0</v>
      </c>
      <c r="CR22">
        <f>SUM(AZ$13:AZ22)*BV22/1000</f>
        <v>0</v>
      </c>
      <c r="CS22">
        <f>SUM(BA$13:BA22)*BW22/1000</f>
        <v>0</v>
      </c>
      <c r="CT22">
        <f>SUM(BB$13:BB22)*BX22/1000</f>
        <v>0</v>
      </c>
      <c r="CU22">
        <f>SUM(BC$13:BC22)*BY22/1000</f>
        <v>0</v>
      </c>
      <c r="CV22">
        <f>SUM(BD$13:BD22)*BZ22/1000</f>
        <v>0</v>
      </c>
      <c r="CW22">
        <f>SUM(BE$13:BE22)*CA22/1000</f>
        <v>0</v>
      </c>
      <c r="CX22">
        <f>SUM(BF$13:BF22)*CB22/1000</f>
        <v>0</v>
      </c>
      <c r="CY22">
        <f t="shared" si="43"/>
        <v>0.334901194494935</v>
      </c>
      <c r="DA22">
        <f t="shared" si="37"/>
        <v>2029</v>
      </c>
      <c r="DB22" s="89">
        <f>IFERROR(VLOOKUP($DA22,'Table 3 TransCost'!$B$10:$E$40,4,FALSE),0)</f>
        <v>53.640000000000008</v>
      </c>
      <c r="DC22" s="178">
        <f t="shared" si="41"/>
        <v>0</v>
      </c>
    </row>
    <row r="23" spans="2:107" ht="13.8">
      <c r="B23" s="15">
        <f t="shared" si="38"/>
        <v>2030</v>
      </c>
      <c r="C23" s="9">
        <f t="shared" si="17"/>
        <v>34.225354551970149</v>
      </c>
      <c r="D23" s="45"/>
      <c r="E23" s="9">
        <f t="shared" ca="1" si="39"/>
        <v>5.4967194158446464</v>
      </c>
      <c r="F23" s="37"/>
      <c r="G23" s="14">
        <f t="shared" ca="1" si="42"/>
        <v>18.258638302554019</v>
      </c>
      <c r="H23" s="36"/>
      <c r="I23" s="178"/>
      <c r="J23" s="178"/>
      <c r="M23" s="113"/>
      <c r="O23">
        <f t="shared" si="18"/>
        <v>2030</v>
      </c>
      <c r="P23">
        <v>0</v>
      </c>
      <c r="Q23">
        <v>0</v>
      </c>
      <c r="R23">
        <v>0</v>
      </c>
      <c r="S23" s="371">
        <v>0</v>
      </c>
      <c r="T23" s="371">
        <v>0</v>
      </c>
      <c r="U23" s="178">
        <v>0</v>
      </c>
      <c r="V23" s="371">
        <v>0</v>
      </c>
      <c r="W23" s="371">
        <v>0</v>
      </c>
      <c r="X23" s="371">
        <v>0</v>
      </c>
      <c r="Y23" s="371">
        <v>0</v>
      </c>
      <c r="Z23" s="371">
        <v>0</v>
      </c>
      <c r="AA23" s="371">
        <v>0</v>
      </c>
      <c r="AB23" s="371">
        <v>0</v>
      </c>
      <c r="AC23" s="371">
        <v>0</v>
      </c>
      <c r="AD23" s="371">
        <v>0</v>
      </c>
      <c r="AE23" s="371">
        <v>0</v>
      </c>
      <c r="AF23" s="371">
        <v>0</v>
      </c>
      <c r="AG23" s="371">
        <v>0</v>
      </c>
      <c r="AL23">
        <f t="shared" si="19"/>
        <v>0</v>
      </c>
      <c r="AM23">
        <f t="shared" si="19"/>
        <v>0</v>
      </c>
      <c r="AN23">
        <f t="shared" si="20"/>
        <v>0</v>
      </c>
      <c r="AO23">
        <f t="shared" si="21"/>
        <v>0</v>
      </c>
      <c r="AP23">
        <f t="shared" si="22"/>
        <v>0</v>
      </c>
      <c r="AQ23">
        <f t="shared" si="23"/>
        <v>0</v>
      </c>
      <c r="AR23">
        <f t="shared" si="24"/>
        <v>0</v>
      </c>
      <c r="AS23">
        <f t="shared" si="25"/>
        <v>0</v>
      </c>
      <c r="AT23">
        <f t="shared" si="26"/>
        <v>0</v>
      </c>
      <c r="AU23">
        <f t="shared" si="27"/>
        <v>0</v>
      </c>
      <c r="AV23">
        <f t="shared" si="28"/>
        <v>0</v>
      </c>
      <c r="AW23">
        <f t="shared" si="29"/>
        <v>0</v>
      </c>
      <c r="AX23">
        <f t="shared" si="30"/>
        <v>0</v>
      </c>
      <c r="AY23">
        <f t="shared" si="31"/>
        <v>0</v>
      </c>
      <c r="AZ23">
        <f t="shared" si="32"/>
        <v>0</v>
      </c>
      <c r="BA23">
        <f t="shared" si="33"/>
        <v>0</v>
      </c>
      <c r="BB23">
        <f t="shared" si="34"/>
        <v>0</v>
      </c>
      <c r="BC23">
        <f t="shared" si="35"/>
        <v>0</v>
      </c>
      <c r="BG23">
        <f t="shared" si="40"/>
        <v>2030</v>
      </c>
      <c r="BH23" s="131">
        <f>IFERROR(VLOOKUP($O23,'Table 3 ID Wind_2030'!$B$10:$K$37,10,FALSE),0)</f>
        <v>136.2952817537722</v>
      </c>
      <c r="BI23" s="131">
        <f>IFERROR(VLOOKUP($O23,'Table 3 UT CP Wind_2023'!$B$10:$K$37,10,FALSE),0)</f>
        <v>141.57507246376812</v>
      </c>
      <c r="BJ23" s="131">
        <f>IFERROR(VLOOKUP($O23,'Table 3 WYAE Wind_2024'!$B$10:$L$37,11,FALSE),0)</f>
        <v>191.54</v>
      </c>
      <c r="BK23" s="131">
        <f>IFERROR(VLOOKUP($O23,'Table 3 YK Wind wS_2029'!$B$10:$K$37,10,FALSE),0)</f>
        <v>146.50020408163266</v>
      </c>
      <c r="BL23" s="373"/>
      <c r="BM23" s="131">
        <f>IFERROR(VLOOKUP($O23,'Table 3 ID Wind wS_2032'!$B$10:$K$38,10,FALSE),0)</f>
        <v>0</v>
      </c>
      <c r="BN23" s="131">
        <f>IFERROR(VLOOKUP($O23,'Table 3 PV wS YK_2024'!$B$10:$K$40,10,FALSE),0)</f>
        <v>107.89</v>
      </c>
      <c r="BO23" s="373"/>
      <c r="BP23" s="131">
        <f>IFERROR(VLOOKUP($O23,'Table 3 PV wS SO_2024'!$B$10:$K$40,10,FALSE),0)</f>
        <v>107.53</v>
      </c>
      <c r="BQ23" s="373"/>
      <c r="BR23" s="131">
        <f>IFERROR(VLOOKUP($O23,'Table 3 PV wS UTN_2024'!$B$10:$K$40,10,FALSE),0)</f>
        <v>106.6</v>
      </c>
      <c r="BS23" s="131">
        <f>IFERROR(VLOOKUP($O23,'Table 3 PV wS JB_2024'!$B$10:$K$40,10,FALSE),0)</f>
        <v>103.53</v>
      </c>
      <c r="BT23" s="131">
        <f>IFERROR(VLOOKUP($O23,'Table 3 PV wS JB_2029'!$B$10:$K$40,10,FALSE),0)</f>
        <v>94.91</v>
      </c>
      <c r="BU23" s="373"/>
      <c r="BV23" s="131">
        <f>IFERROR(VLOOKUP($O23,'Table 3 PV wS UTS_2024'!$B$10:$K$38,10,FALSE),0)</f>
        <v>105.39999999999999</v>
      </c>
      <c r="BW23" s="131">
        <f>IFERROR(VLOOKUP($O23,'Table 3 PV wS UTS_2030'!$B$10:$K$38,10,FALSE),0)</f>
        <v>135.20129714599963</v>
      </c>
      <c r="BX23" s="372"/>
      <c r="BY23" s="131">
        <f>IFERROR(VLOOKUP($O23,'Table 3 185 MW (NTN) 2026)'!$B$13:$L$40,11,FALSE),0)</f>
        <v>122.67</v>
      </c>
      <c r="CD23">
        <f>SUM(AL$13:AL23)*BH23/1000</f>
        <v>0</v>
      </c>
      <c r="CE23">
        <f>SUM(AM$13:AM23)*BI23/1000</f>
        <v>0</v>
      </c>
      <c r="CF23">
        <f>SUM(AN$13:AN23)*BJ23/1000</f>
        <v>0</v>
      </c>
      <c r="CG23">
        <f>SUM(AO$13:AO23)*BK23/1000</f>
        <v>0</v>
      </c>
      <c r="CH23">
        <f>SUM(AP$13:AP23)*BL23/1000</f>
        <v>0</v>
      </c>
      <c r="CI23">
        <f>SUM(AQ$13:AQ23)*BM23/1000</f>
        <v>0</v>
      </c>
      <c r="CJ23">
        <f>SUM(AR$13:AR23)*BN23/1000</f>
        <v>0</v>
      </c>
      <c r="CK23">
        <f>SUM(AS$13:AS23)*BO23/1000</f>
        <v>0</v>
      </c>
      <c r="CL23">
        <f>SUM(AT$13:AT23)*BP23/1000</f>
        <v>0</v>
      </c>
      <c r="CM23">
        <f>SUM(AU$13:AU23)*BQ23/1000</f>
        <v>0</v>
      </c>
      <c r="CN23">
        <f>SUM(AV$13:AV23)*BR23/1000</f>
        <v>0.3422535455197015</v>
      </c>
      <c r="CO23">
        <f>SUM(AW$13:AW23)*BS23/1000</f>
        <v>0</v>
      </c>
      <c r="CP23">
        <f>SUM(AX$13:AX23)*BT23/1000</f>
        <v>0</v>
      </c>
      <c r="CQ23">
        <f>SUM(AY$13:AY23)*BU23/1000</f>
        <v>0</v>
      </c>
      <c r="CR23">
        <f>SUM(AZ$13:AZ23)*BV23/1000</f>
        <v>0</v>
      </c>
      <c r="CS23">
        <f>SUM(BA$13:BA23)*BW23/1000</f>
        <v>0</v>
      </c>
      <c r="CT23">
        <f>SUM(BB$13:BB23)*BX23/1000</f>
        <v>0</v>
      </c>
      <c r="CU23">
        <f>SUM(BC$13:BC23)*BY23/1000</f>
        <v>0</v>
      </c>
      <c r="CV23">
        <f>SUM(BD$13:BD23)*BZ23/1000</f>
        <v>0</v>
      </c>
      <c r="CW23">
        <f>SUM(BE$13:BE23)*CA23/1000</f>
        <v>0</v>
      </c>
      <c r="CX23">
        <f>SUM(BF$13:BF23)*CB23/1000</f>
        <v>0</v>
      </c>
      <c r="CY23">
        <f t="shared" si="43"/>
        <v>0.3422535455197015</v>
      </c>
      <c r="DA23">
        <f t="shared" si="37"/>
        <v>2030</v>
      </c>
      <c r="DB23" s="89">
        <f>IFERROR(VLOOKUP($DA23,'Table 3 TransCost'!$B$10:$E$40,4,FALSE),0)</f>
        <v>54.82</v>
      </c>
      <c r="DC23" s="178">
        <f t="shared" si="41"/>
        <v>0</v>
      </c>
    </row>
    <row r="24" spans="2:107" ht="13.8">
      <c r="B24" s="15">
        <f t="shared" si="38"/>
        <v>2031</v>
      </c>
      <c r="C24" s="9">
        <f t="shared" si="17"/>
        <v>34.976642822623162</v>
      </c>
      <c r="D24" s="45"/>
      <c r="E24" s="9">
        <f t="shared" ca="1" si="39"/>
        <v>8.2525002797952265</v>
      </c>
      <c r="F24" s="37"/>
      <c r="G24" s="14">
        <f t="shared" ca="1" si="42"/>
        <v>21.360096838690961</v>
      </c>
      <c r="H24" s="36"/>
      <c r="I24" s="178"/>
      <c r="J24" s="178"/>
      <c r="M24" s="113"/>
      <c r="O24">
        <f t="shared" si="18"/>
        <v>2031</v>
      </c>
      <c r="P24">
        <v>0</v>
      </c>
      <c r="Q24">
        <v>0</v>
      </c>
      <c r="R24">
        <v>0</v>
      </c>
      <c r="S24" s="371">
        <v>0</v>
      </c>
      <c r="T24" s="371">
        <v>0</v>
      </c>
      <c r="U24" s="178">
        <v>0</v>
      </c>
      <c r="V24" s="371">
        <v>0</v>
      </c>
      <c r="W24" s="371">
        <v>0</v>
      </c>
      <c r="X24" s="371">
        <v>0</v>
      </c>
      <c r="Y24" s="371">
        <v>0</v>
      </c>
      <c r="Z24" s="371">
        <v>0</v>
      </c>
      <c r="AA24" s="371">
        <v>0</v>
      </c>
      <c r="AB24" s="371">
        <v>0</v>
      </c>
      <c r="AC24" s="371">
        <v>0</v>
      </c>
      <c r="AD24" s="371">
        <v>0</v>
      </c>
      <c r="AE24" s="371">
        <v>0</v>
      </c>
      <c r="AF24" s="371">
        <v>0</v>
      </c>
      <c r="AG24" s="371">
        <v>0</v>
      </c>
      <c r="AL24">
        <f t="shared" si="19"/>
        <v>0</v>
      </c>
      <c r="AM24">
        <f t="shared" si="19"/>
        <v>0</v>
      </c>
      <c r="AN24">
        <f t="shared" si="20"/>
        <v>0</v>
      </c>
      <c r="AO24">
        <f t="shared" si="21"/>
        <v>0</v>
      </c>
      <c r="AP24">
        <f t="shared" si="22"/>
        <v>0</v>
      </c>
      <c r="AQ24">
        <f t="shared" si="23"/>
        <v>0</v>
      </c>
      <c r="AR24">
        <f t="shared" si="24"/>
        <v>0</v>
      </c>
      <c r="AS24">
        <f t="shared" si="25"/>
        <v>0</v>
      </c>
      <c r="AT24">
        <f t="shared" si="26"/>
        <v>0</v>
      </c>
      <c r="AU24">
        <f t="shared" si="27"/>
        <v>0</v>
      </c>
      <c r="AV24">
        <f t="shared" si="28"/>
        <v>0</v>
      </c>
      <c r="AW24">
        <f t="shared" si="29"/>
        <v>0</v>
      </c>
      <c r="AX24">
        <f t="shared" si="30"/>
        <v>0</v>
      </c>
      <c r="AY24">
        <f t="shared" si="31"/>
        <v>0</v>
      </c>
      <c r="AZ24">
        <f t="shared" si="32"/>
        <v>0</v>
      </c>
      <c r="BA24">
        <f t="shared" si="33"/>
        <v>0</v>
      </c>
      <c r="BB24">
        <f t="shared" si="34"/>
        <v>0</v>
      </c>
      <c r="BC24">
        <f t="shared" si="35"/>
        <v>0</v>
      </c>
      <c r="BG24">
        <f t="shared" si="40"/>
        <v>2031</v>
      </c>
      <c r="BH24" s="131">
        <f>IFERROR(VLOOKUP($O24,'Table 3 ID Wind_2030'!$B$10:$K$37,10,FALSE),0)</f>
        <v>139.32004232397077</v>
      </c>
      <c r="BI24" s="131">
        <f>IFERROR(VLOOKUP($O24,'Table 3 UT CP Wind_2023'!$B$10:$K$37,10,FALSE),0)</f>
        <v>144.71463768115942</v>
      </c>
      <c r="BJ24" s="131">
        <f>IFERROR(VLOOKUP($O24,'Table 3 WYAE Wind_2024'!$B$10:$L$37,11,FALSE),0)</f>
        <v>195.78989583333333</v>
      </c>
      <c r="BK24" s="131">
        <f>IFERROR(VLOOKUP($O24,'Table 3 YK Wind wS_2029'!$B$10:$K$37,10,FALSE),0)</f>
        <v>149.77244897959184</v>
      </c>
      <c r="BL24" s="373"/>
      <c r="BM24" s="131">
        <f>IFERROR(VLOOKUP($O24,'Table 3 ID Wind wS_2032'!$B$10:$K$38,10,FALSE),0)</f>
        <v>0</v>
      </c>
      <c r="BN24" s="131">
        <f>IFERROR(VLOOKUP($O24,'Table 3 PV wS YK_2024'!$B$10:$K$40,10,FALSE),0)</f>
        <v>110.25999999999998</v>
      </c>
      <c r="BO24" s="373"/>
      <c r="BP24" s="131">
        <f>IFERROR(VLOOKUP($O24,'Table 3 PV wS SO_2024'!$B$10:$K$40,10,FALSE),0)</f>
        <v>109.88999999999999</v>
      </c>
      <c r="BQ24" s="373"/>
      <c r="BR24" s="131">
        <f>IFERROR(VLOOKUP($O24,'Table 3 PV wS UTN_2024'!$B$10:$K$40,10,FALSE),0)</f>
        <v>108.94</v>
      </c>
      <c r="BS24" s="131">
        <f>IFERROR(VLOOKUP($O24,'Table 3 PV wS JB_2024'!$B$10:$K$40,10,FALSE),0)</f>
        <v>105.79999999999998</v>
      </c>
      <c r="BT24" s="131">
        <f>IFERROR(VLOOKUP($O24,'Table 3 PV wS JB_2029'!$B$10:$K$40,10,FALSE),0)</f>
        <v>96.990000000000009</v>
      </c>
      <c r="BU24" s="373"/>
      <c r="BV24" s="131">
        <f>IFERROR(VLOOKUP($O24,'Table 3 PV wS UTS_2024'!$B$10:$K$38,10,FALSE),0)</f>
        <v>107.72</v>
      </c>
      <c r="BW24" s="131">
        <f>IFERROR(VLOOKUP($O24,'Table 3 PV wS UTS_2030'!$B$10:$K$38,10,FALSE),0)</f>
        <v>138.17000000000002</v>
      </c>
      <c r="BX24" s="372"/>
      <c r="BY24" s="131">
        <f>IFERROR(VLOOKUP($O24,'Table 3 185 MW (NTN) 2026)'!$B$13:$L$40,11,FALSE),0)</f>
        <v>125.36999999999999</v>
      </c>
      <c r="CD24">
        <f>SUM(AL$13:AL24)*BH24/1000</f>
        <v>0</v>
      </c>
      <c r="CE24">
        <f>SUM(AM$13:AM24)*BI24/1000</f>
        <v>0</v>
      </c>
      <c r="CF24">
        <f>SUM(AN$13:AN24)*BJ24/1000</f>
        <v>0</v>
      </c>
      <c r="CG24">
        <f>SUM(AO$13:AO24)*BK24/1000</f>
        <v>0</v>
      </c>
      <c r="CH24">
        <f>SUM(AP$13:AP24)*BL24/1000</f>
        <v>0</v>
      </c>
      <c r="CI24">
        <f>SUM(AQ$13:AQ24)*BM24/1000</f>
        <v>0</v>
      </c>
      <c r="CJ24">
        <f>SUM(AR$13:AR24)*BN24/1000</f>
        <v>0</v>
      </c>
      <c r="CK24">
        <f>SUM(AS$13:AS24)*BO24/1000</f>
        <v>0</v>
      </c>
      <c r="CL24">
        <f>SUM(AT$13:AT24)*BP24/1000</f>
        <v>0</v>
      </c>
      <c r="CM24">
        <f>SUM(AU$13:AU24)*BQ24/1000</f>
        <v>0</v>
      </c>
      <c r="CN24">
        <f>SUM(AV$13:AV24)*BR24/1000</f>
        <v>0.34976642822623161</v>
      </c>
      <c r="CO24">
        <f>SUM(AW$13:AW24)*BS24/1000</f>
        <v>0</v>
      </c>
      <c r="CP24">
        <f>SUM(AX$13:AX24)*BT24/1000</f>
        <v>0</v>
      </c>
      <c r="CQ24">
        <f>SUM(AY$13:AY24)*BU24/1000</f>
        <v>0</v>
      </c>
      <c r="CR24">
        <f>SUM(AZ$13:AZ24)*BV24/1000</f>
        <v>0</v>
      </c>
      <c r="CS24">
        <f>SUM(BA$13:BA24)*BW24/1000</f>
        <v>0</v>
      </c>
      <c r="CT24">
        <f>SUM(BB$13:BB24)*BX24/1000</f>
        <v>0</v>
      </c>
      <c r="CU24">
        <f>SUM(BC$13:BC24)*BY24/1000</f>
        <v>0</v>
      </c>
      <c r="CV24">
        <f>SUM(BD$13:BD24)*BZ24/1000</f>
        <v>0</v>
      </c>
      <c r="CW24">
        <f>SUM(BE$13:BE24)*CA24/1000</f>
        <v>0</v>
      </c>
      <c r="CX24">
        <f>SUM(BF$13:BF24)*CB24/1000</f>
        <v>0</v>
      </c>
      <c r="CY24">
        <f t="shared" si="43"/>
        <v>0.34976642822623161</v>
      </c>
      <c r="DA24">
        <f t="shared" si="37"/>
        <v>2031</v>
      </c>
      <c r="DB24" s="89">
        <f>IFERROR(VLOOKUP($DA24,'Table 3 TransCost'!$B$10:$E$40,4,FALSE),0)</f>
        <v>56.03</v>
      </c>
      <c r="DC24" s="178">
        <f t="shared" si="41"/>
        <v>0</v>
      </c>
    </row>
    <row r="25" spans="2:107" ht="13.8">
      <c r="B25" s="15">
        <f t="shared" si="38"/>
        <v>2032</v>
      </c>
      <c r="C25" s="9">
        <f t="shared" si="17"/>
        <v>35.747194895087773</v>
      </c>
      <c r="D25" s="45"/>
      <c r="E25" s="9">
        <f t="shared" ca="1" si="39"/>
        <v>9.9966864951992793</v>
      </c>
      <c r="F25" s="37"/>
      <c r="G25" s="14">
        <f t="shared" ca="1" si="42"/>
        <v>23.424204119399594</v>
      </c>
      <c r="H25" s="36"/>
      <c r="I25" s="178"/>
      <c r="J25" s="178"/>
      <c r="M25" s="113"/>
      <c r="O25">
        <f t="shared" si="18"/>
        <v>2032</v>
      </c>
      <c r="P25">
        <v>0</v>
      </c>
      <c r="Q25">
        <v>0</v>
      </c>
      <c r="R25">
        <v>0</v>
      </c>
      <c r="S25" s="371">
        <v>0</v>
      </c>
      <c r="T25" s="371">
        <v>0</v>
      </c>
      <c r="U25" s="178">
        <v>0</v>
      </c>
      <c r="V25" s="371">
        <v>0</v>
      </c>
      <c r="W25" s="371">
        <v>0</v>
      </c>
      <c r="X25" s="371">
        <v>0</v>
      </c>
      <c r="Y25" s="371">
        <v>0</v>
      </c>
      <c r="Z25" s="371">
        <v>0</v>
      </c>
      <c r="AA25" s="371">
        <v>0</v>
      </c>
      <c r="AB25" s="371">
        <v>0</v>
      </c>
      <c r="AC25" s="371">
        <v>0</v>
      </c>
      <c r="AD25" s="371">
        <v>0</v>
      </c>
      <c r="AE25" s="371">
        <v>0</v>
      </c>
      <c r="AF25" s="371">
        <v>0</v>
      </c>
      <c r="AG25" s="371">
        <v>0</v>
      </c>
      <c r="AL25">
        <f t="shared" si="19"/>
        <v>0</v>
      </c>
      <c r="AM25">
        <f t="shared" si="19"/>
        <v>0</v>
      </c>
      <c r="AN25">
        <f t="shared" si="20"/>
        <v>0</v>
      </c>
      <c r="AO25">
        <f t="shared" si="21"/>
        <v>0</v>
      </c>
      <c r="AP25">
        <f t="shared" si="22"/>
        <v>0</v>
      </c>
      <c r="AQ25">
        <f t="shared" si="23"/>
        <v>0</v>
      </c>
      <c r="AR25">
        <f t="shared" si="24"/>
        <v>0</v>
      </c>
      <c r="AS25">
        <f t="shared" si="25"/>
        <v>0</v>
      </c>
      <c r="AT25">
        <f t="shared" si="26"/>
        <v>0</v>
      </c>
      <c r="AU25">
        <f t="shared" si="27"/>
        <v>0</v>
      </c>
      <c r="AV25">
        <f t="shared" si="28"/>
        <v>0</v>
      </c>
      <c r="AW25">
        <f t="shared" si="29"/>
        <v>0</v>
      </c>
      <c r="AX25">
        <f t="shared" si="30"/>
        <v>0</v>
      </c>
      <c r="AY25">
        <f t="shared" si="31"/>
        <v>0</v>
      </c>
      <c r="AZ25">
        <f t="shared" si="32"/>
        <v>0</v>
      </c>
      <c r="BA25">
        <f t="shared" si="33"/>
        <v>0</v>
      </c>
      <c r="BB25">
        <f t="shared" si="34"/>
        <v>0</v>
      </c>
      <c r="BC25">
        <f t="shared" si="35"/>
        <v>0</v>
      </c>
      <c r="BG25">
        <f t="shared" si="40"/>
        <v>2032</v>
      </c>
      <c r="BH25" s="131">
        <f>IFERROR(VLOOKUP($O25,'Table 3 ID Wind_2030'!$B$10:$K$37,10,FALSE),0)</f>
        <v>142.41018853405157</v>
      </c>
      <c r="BI25" s="131">
        <f>IFERROR(VLOOKUP($O25,'Table 3 UT CP Wind_2023'!$B$10:$K$37,10,FALSE),0)</f>
        <v>147.88869565217391</v>
      </c>
      <c r="BJ25" s="131">
        <f>IFERROR(VLOOKUP($O25,'Table 3 WYAE Wind_2024'!$B$10:$L$37,11,FALSE),0)</f>
        <v>200.13010416666665</v>
      </c>
      <c r="BK25" s="131">
        <f>IFERROR(VLOOKUP($O25,'Table 3 YK Wind wS_2029'!$B$10:$K$37,10,FALSE),0)</f>
        <v>153.10469387755103</v>
      </c>
      <c r="BL25" s="373"/>
      <c r="BM25" s="131">
        <f>IFERROR(VLOOKUP($O25,'Table 3 ID Wind wS_2032'!$B$10:$K$38,10,FALSE),0)</f>
        <v>154.69594420529799</v>
      </c>
      <c r="BN25" s="131">
        <f>IFERROR(VLOOKUP($O25,'Table 3 PV wS YK_2024'!$B$10:$K$40,10,FALSE),0)</f>
        <v>112.69</v>
      </c>
      <c r="BO25" s="373"/>
      <c r="BP25" s="131">
        <f>IFERROR(VLOOKUP($O25,'Table 3 PV wS SO_2024'!$B$10:$K$40,10,FALSE),0)</f>
        <v>112.31</v>
      </c>
      <c r="BQ25" s="373"/>
      <c r="BR25" s="131">
        <f>IFERROR(VLOOKUP($O25,'Table 3 PV wS UTN_2024'!$B$10:$K$40,10,FALSE),0)</f>
        <v>111.33999999999999</v>
      </c>
      <c r="BS25" s="131">
        <f>IFERROR(VLOOKUP($O25,'Table 3 PV wS JB_2024'!$B$10:$K$40,10,FALSE),0)</f>
        <v>108.13000000000001</v>
      </c>
      <c r="BT25" s="131">
        <f>IFERROR(VLOOKUP($O25,'Table 3 PV wS JB_2029'!$B$10:$K$40,10,FALSE),0)</f>
        <v>99.12</v>
      </c>
      <c r="BU25" s="373"/>
      <c r="BV25" s="131">
        <f>IFERROR(VLOOKUP($O25,'Table 3 PV wS UTS_2024'!$B$10:$K$38,10,FALSE),0)</f>
        <v>110.08999999999999</v>
      </c>
      <c r="BW25" s="131">
        <f>IFERROR(VLOOKUP($O25,'Table 3 PV wS UTS_2030'!$B$10:$K$38,10,FALSE),0)</f>
        <v>141.21</v>
      </c>
      <c r="BX25" s="372"/>
      <c r="BY25" s="131">
        <f>IFERROR(VLOOKUP($O25,'Table 3 185 MW (NTN) 2026)'!$B$13:$L$40,11,FALSE),0)</f>
        <v>128.14999999999998</v>
      </c>
      <c r="CD25">
        <f>SUM(AL$13:AL25)*BH25/1000</f>
        <v>0</v>
      </c>
      <c r="CE25">
        <f>SUM(AM$13:AM25)*BI25/1000</f>
        <v>0</v>
      </c>
      <c r="CF25">
        <f>SUM(AN$13:AN25)*BJ25/1000</f>
        <v>0</v>
      </c>
      <c r="CG25">
        <f>SUM(AO$13:AO25)*BK25/1000</f>
        <v>0</v>
      </c>
      <c r="CH25">
        <f>SUM(AP$13:AP25)*BL25/1000</f>
        <v>0</v>
      </c>
      <c r="CI25">
        <f>SUM(AQ$13:AQ25)*BM25/1000</f>
        <v>0</v>
      </c>
      <c r="CJ25">
        <f>SUM(AR$13:AR25)*BN25/1000</f>
        <v>0</v>
      </c>
      <c r="CK25">
        <f>SUM(AS$13:AS25)*BO25/1000</f>
        <v>0</v>
      </c>
      <c r="CL25">
        <f>SUM(AT$13:AT25)*BP25/1000</f>
        <v>0</v>
      </c>
      <c r="CM25">
        <f>SUM(AU$13:AU25)*BQ25/1000</f>
        <v>0</v>
      </c>
      <c r="CN25">
        <f>SUM(AV$13:AV25)*BR25/1000</f>
        <v>0.35747194895087775</v>
      </c>
      <c r="CO25">
        <f>SUM(AW$13:AW25)*BS25/1000</f>
        <v>0</v>
      </c>
      <c r="CP25">
        <f>SUM(AX$13:AX25)*BT25/1000</f>
        <v>0</v>
      </c>
      <c r="CQ25">
        <f>SUM(AY$13:AY25)*BU25/1000</f>
        <v>0</v>
      </c>
      <c r="CR25">
        <f>SUM(AZ$13:AZ25)*BV25/1000</f>
        <v>0</v>
      </c>
      <c r="CS25">
        <f>SUM(BA$13:BA25)*BW25/1000</f>
        <v>0</v>
      </c>
      <c r="CT25">
        <f>SUM(BB$13:BB25)*BX25/1000</f>
        <v>0</v>
      </c>
      <c r="CU25">
        <f>SUM(BC$13:BC25)*BY25/1000</f>
        <v>0</v>
      </c>
      <c r="CV25">
        <f>SUM(BD$13:BD25)*BZ25/1000</f>
        <v>0</v>
      </c>
      <c r="CW25">
        <f>SUM(BE$13:BE25)*CA25/1000</f>
        <v>0</v>
      </c>
      <c r="CX25">
        <f>SUM(BF$13:BF25)*CB25/1000</f>
        <v>0</v>
      </c>
      <c r="CY25">
        <f t="shared" si="43"/>
        <v>0.35747194895087775</v>
      </c>
      <c r="DA25">
        <f t="shared" si="37"/>
        <v>2032</v>
      </c>
      <c r="DB25" s="89">
        <f>IFERROR(VLOOKUP($DA25,'Table 3 TransCost'!$B$10:$E$40,4,FALSE),0)</f>
        <v>57.26</v>
      </c>
      <c r="DC25" s="178">
        <f t="shared" si="41"/>
        <v>0</v>
      </c>
    </row>
    <row r="26" spans="2:107" ht="13.8">
      <c r="B26" s="15">
        <f t="shared" si="38"/>
        <v>2033</v>
      </c>
      <c r="C26" s="9">
        <f t="shared" si="17"/>
        <v>36.49527253210551</v>
      </c>
      <c r="D26" s="45"/>
      <c r="E26" s="9">
        <f t="shared" ca="1" si="39"/>
        <v>10.485104410046974</v>
      </c>
      <c r="F26" s="37"/>
      <c r="G26" s="14">
        <f t="shared" ca="1" si="42"/>
        <v>24.299611503144853</v>
      </c>
      <c r="H26" s="36"/>
      <c r="I26" s="178"/>
      <c r="J26" s="178"/>
      <c r="M26" s="113"/>
      <c r="O26">
        <f t="shared" si="18"/>
        <v>2033</v>
      </c>
      <c r="P26">
        <v>0</v>
      </c>
      <c r="Q26">
        <v>0</v>
      </c>
      <c r="R26">
        <v>0</v>
      </c>
      <c r="S26" s="371">
        <v>0</v>
      </c>
      <c r="T26" s="371">
        <v>0</v>
      </c>
      <c r="U26" s="178">
        <v>0</v>
      </c>
      <c r="V26" s="371">
        <v>0</v>
      </c>
      <c r="W26" s="371">
        <v>0</v>
      </c>
      <c r="X26" s="371">
        <v>0</v>
      </c>
      <c r="Y26" s="371">
        <v>0</v>
      </c>
      <c r="Z26" s="371">
        <v>0</v>
      </c>
      <c r="AA26" s="371">
        <v>0</v>
      </c>
      <c r="AB26" s="371">
        <v>0</v>
      </c>
      <c r="AC26" s="371">
        <v>0</v>
      </c>
      <c r="AD26" s="371">
        <v>0</v>
      </c>
      <c r="AE26" s="371">
        <v>0</v>
      </c>
      <c r="AF26" s="371">
        <v>0</v>
      </c>
      <c r="AG26" s="371">
        <v>0</v>
      </c>
      <c r="AL26">
        <f t="shared" si="19"/>
        <v>0</v>
      </c>
      <c r="AM26">
        <f t="shared" si="19"/>
        <v>0</v>
      </c>
      <c r="AN26">
        <f t="shared" si="20"/>
        <v>0</v>
      </c>
      <c r="AO26">
        <f t="shared" si="21"/>
        <v>0</v>
      </c>
      <c r="AP26">
        <f t="shared" si="22"/>
        <v>0</v>
      </c>
      <c r="AQ26">
        <f t="shared" si="23"/>
        <v>0</v>
      </c>
      <c r="AR26">
        <f t="shared" si="24"/>
        <v>0</v>
      </c>
      <c r="AS26">
        <f t="shared" si="25"/>
        <v>0</v>
      </c>
      <c r="AT26">
        <f t="shared" si="26"/>
        <v>0</v>
      </c>
      <c r="AU26">
        <f t="shared" si="27"/>
        <v>0</v>
      </c>
      <c r="AV26">
        <f t="shared" si="28"/>
        <v>0</v>
      </c>
      <c r="AW26">
        <f t="shared" si="29"/>
        <v>0</v>
      </c>
      <c r="AX26">
        <f t="shared" si="30"/>
        <v>0</v>
      </c>
      <c r="AY26">
        <f t="shared" si="31"/>
        <v>0</v>
      </c>
      <c r="AZ26">
        <f t="shared" si="32"/>
        <v>0</v>
      </c>
      <c r="BA26">
        <f t="shared" si="33"/>
        <v>0</v>
      </c>
      <c r="BB26">
        <f t="shared" si="34"/>
        <v>0</v>
      </c>
      <c r="BC26">
        <f t="shared" si="35"/>
        <v>0</v>
      </c>
      <c r="BG26">
        <f t="shared" si="40"/>
        <v>2033</v>
      </c>
      <c r="BH26" s="131">
        <f>IFERROR(VLOOKUP($O26,'Table 3 ID Wind_2030'!$B$10:$K$37,10,FALSE),0)</f>
        <v>145.47957291265874</v>
      </c>
      <c r="BI26" s="131">
        <f>IFERROR(VLOOKUP($O26,'Table 3 UT CP Wind_2023'!$B$10:$K$37,10,FALSE),0)</f>
        <v>151.10724637681162</v>
      </c>
      <c r="BJ26" s="131">
        <f>IFERROR(VLOOKUP($O26,'Table 3 WYAE Wind_2024'!$B$10:$L$37,11,FALSE),0)</f>
        <v>204.40010416666667</v>
      </c>
      <c r="BK26" s="131">
        <f>IFERROR(VLOOKUP($O26,'Table 3 YK Wind wS_2029'!$B$10:$K$37,10,FALSE),0)</f>
        <v>156.36693877551019</v>
      </c>
      <c r="BL26" s="373"/>
      <c r="BM26" s="131">
        <f>IFERROR(VLOOKUP($O26,'Table 3 ID Wind wS_2032'!$B$10:$K$38,10,FALSE),0)</f>
        <v>157.99788079470198</v>
      </c>
      <c r="BN26" s="131">
        <f>IFERROR(VLOOKUP($O26,'Table 3 PV wS YK_2024'!$B$10:$K$40,10,FALSE),0)</f>
        <v>115.05</v>
      </c>
      <c r="BO26" s="373"/>
      <c r="BP26" s="131">
        <f>IFERROR(VLOOKUP($O26,'Table 3 PV wS SO_2024'!$B$10:$K$40,10,FALSE),0)</f>
        <v>114.66999999999999</v>
      </c>
      <c r="BQ26" s="373"/>
      <c r="BR26" s="131">
        <f>IFERROR(VLOOKUP($O26,'Table 3 PV wS UTN_2024'!$B$10:$K$40,10,FALSE),0)</f>
        <v>113.66999999999999</v>
      </c>
      <c r="BS26" s="131">
        <f>IFERROR(VLOOKUP($O26,'Table 3 PV wS JB_2024'!$B$10:$K$40,10,FALSE),0)</f>
        <v>110.4</v>
      </c>
      <c r="BT26" s="131">
        <f>IFERROR(VLOOKUP($O26,'Table 3 PV wS JB_2029'!$B$10:$K$40,10,FALSE),0)</f>
        <v>101.19999999999999</v>
      </c>
      <c r="BU26" s="373"/>
      <c r="BV26" s="131">
        <f>IFERROR(VLOOKUP($O26,'Table 3 PV wS UTS_2024'!$B$10:$K$38,10,FALSE),0)</f>
        <v>112.39999999999999</v>
      </c>
      <c r="BW26" s="131">
        <f>IFERROR(VLOOKUP($O26,'Table 3 PV wS UTS_2030'!$B$10:$K$38,10,FALSE),0)</f>
        <v>144.16999999999999</v>
      </c>
      <c r="BX26" s="372"/>
      <c r="BY26" s="131">
        <f>IFERROR(VLOOKUP($O26,'Table 3 185 MW (NTN) 2026)'!$B$13:$L$40,11,FALSE),0)</f>
        <v>130.82</v>
      </c>
      <c r="CD26">
        <f>SUM(AL$13:AL26)*BH26/1000</f>
        <v>0</v>
      </c>
      <c r="CE26">
        <f>SUM(AM$13:AM26)*BI26/1000</f>
        <v>0</v>
      </c>
      <c r="CF26">
        <f>SUM(AN$13:AN26)*BJ26/1000</f>
        <v>0</v>
      </c>
      <c r="CG26">
        <f>SUM(AO$13:AO26)*BK26/1000</f>
        <v>0</v>
      </c>
      <c r="CH26">
        <f>SUM(AP$13:AP26)*BL26/1000</f>
        <v>0</v>
      </c>
      <c r="CI26">
        <f>SUM(AQ$13:AQ26)*BM26/1000</f>
        <v>0</v>
      </c>
      <c r="CJ26">
        <f>SUM(AR$13:AR26)*BN26/1000</f>
        <v>0</v>
      </c>
      <c r="CK26">
        <f>SUM(AS$13:AS26)*BO26/1000</f>
        <v>0</v>
      </c>
      <c r="CL26">
        <f>SUM(AT$13:AT26)*BP26/1000</f>
        <v>0</v>
      </c>
      <c r="CM26">
        <f>SUM(AU$13:AU26)*BQ26/1000</f>
        <v>0</v>
      </c>
      <c r="CN26">
        <f>SUM(AV$13:AV26)*BR26/1000</f>
        <v>0.3649527253210551</v>
      </c>
      <c r="CO26">
        <f>SUM(AW$13:AW26)*BS26/1000</f>
        <v>0</v>
      </c>
      <c r="CP26">
        <f>SUM(AX$13:AX26)*BT26/1000</f>
        <v>0</v>
      </c>
      <c r="CQ26">
        <f>SUM(AY$13:AY26)*BU26/1000</f>
        <v>0</v>
      </c>
      <c r="CR26">
        <f>SUM(AZ$13:AZ26)*BV26/1000</f>
        <v>0</v>
      </c>
      <c r="CS26">
        <f>SUM(BA$13:BA26)*BW26/1000</f>
        <v>0</v>
      </c>
      <c r="CT26">
        <f>SUM(BB$13:BB26)*BX26/1000</f>
        <v>0</v>
      </c>
      <c r="CU26">
        <f>SUM(BC$13:BC26)*BY26/1000</f>
        <v>0</v>
      </c>
      <c r="CV26">
        <f>SUM(BD$13:BD26)*BZ26/1000</f>
        <v>0</v>
      </c>
      <c r="CW26">
        <f>SUM(BE$13:BE26)*CA26/1000</f>
        <v>0</v>
      </c>
      <c r="CX26">
        <f>SUM(BF$13:BF26)*CB26/1000</f>
        <v>0</v>
      </c>
      <c r="CY26">
        <f t="shared" si="43"/>
        <v>0.3649527253210551</v>
      </c>
      <c r="DA26">
        <f t="shared" si="37"/>
        <v>2033</v>
      </c>
      <c r="DB26" s="89">
        <f>IFERROR(VLOOKUP($DA26,'Table 3 TransCost'!$B$10:$E$40,4,FALSE),0)</f>
        <v>58.46</v>
      </c>
      <c r="DC26" s="178">
        <f t="shared" si="41"/>
        <v>0</v>
      </c>
    </row>
    <row r="27" spans="2:107" ht="13.8">
      <c r="B27" s="15">
        <f t="shared" si="38"/>
        <v>2034</v>
      </c>
      <c r="C27" s="9">
        <f t="shared" si="17"/>
        <v>37.262613970934858</v>
      </c>
      <c r="D27" s="45"/>
      <c r="E27" s="9">
        <f t="shared" ca="1" si="39"/>
        <v>10.574859420149382</v>
      </c>
      <c r="F27" s="37"/>
      <c r="G27" s="14">
        <f t="shared" ca="1" si="42"/>
        <v>24.750706537429188</v>
      </c>
      <c r="H27" s="36"/>
      <c r="I27" s="178"/>
      <c r="J27" s="178"/>
      <c r="M27" s="113"/>
      <c r="O27">
        <f t="shared" si="18"/>
        <v>2034</v>
      </c>
      <c r="P27">
        <v>0</v>
      </c>
      <c r="Q27">
        <v>0</v>
      </c>
      <c r="R27">
        <v>0</v>
      </c>
      <c r="S27" s="371">
        <v>0</v>
      </c>
      <c r="T27" s="371">
        <v>0</v>
      </c>
      <c r="U27" s="178">
        <v>0</v>
      </c>
      <c r="V27" s="371">
        <v>0</v>
      </c>
      <c r="W27" s="371">
        <v>0</v>
      </c>
      <c r="X27" s="371">
        <v>0</v>
      </c>
      <c r="Y27" s="371">
        <v>0</v>
      </c>
      <c r="Z27" s="371">
        <v>0</v>
      </c>
      <c r="AA27" s="371">
        <v>0</v>
      </c>
      <c r="AB27" s="371">
        <v>0</v>
      </c>
      <c r="AC27" s="371">
        <v>0</v>
      </c>
      <c r="AD27" s="371">
        <v>0</v>
      </c>
      <c r="AE27" s="371">
        <v>0</v>
      </c>
      <c r="AF27" s="371">
        <v>0</v>
      </c>
      <c r="AG27" s="371">
        <v>0</v>
      </c>
      <c r="AL27">
        <f t="shared" si="19"/>
        <v>0</v>
      </c>
      <c r="AM27">
        <f t="shared" si="19"/>
        <v>0</v>
      </c>
      <c r="AN27">
        <f t="shared" si="20"/>
        <v>0</v>
      </c>
      <c r="AO27">
        <f t="shared" si="21"/>
        <v>0</v>
      </c>
      <c r="AP27">
        <f t="shared" si="22"/>
        <v>0</v>
      </c>
      <c r="AQ27">
        <f t="shared" si="23"/>
        <v>0</v>
      </c>
      <c r="AR27">
        <f t="shared" si="24"/>
        <v>0</v>
      </c>
      <c r="AS27">
        <f t="shared" si="25"/>
        <v>0</v>
      </c>
      <c r="AT27">
        <f t="shared" si="26"/>
        <v>0</v>
      </c>
      <c r="AU27">
        <f t="shared" si="27"/>
        <v>0</v>
      </c>
      <c r="AV27">
        <f t="shared" si="28"/>
        <v>0</v>
      </c>
      <c r="AW27">
        <f t="shared" si="29"/>
        <v>0</v>
      </c>
      <c r="AX27">
        <f t="shared" si="30"/>
        <v>0</v>
      </c>
      <c r="AY27">
        <f t="shared" si="31"/>
        <v>0</v>
      </c>
      <c r="AZ27">
        <f t="shared" si="32"/>
        <v>0</v>
      </c>
      <c r="BA27">
        <f t="shared" si="33"/>
        <v>0</v>
      </c>
      <c r="BB27">
        <f t="shared" si="34"/>
        <v>0</v>
      </c>
      <c r="BC27">
        <f t="shared" si="35"/>
        <v>0</v>
      </c>
      <c r="BG27">
        <f t="shared" si="40"/>
        <v>2034</v>
      </c>
      <c r="BH27" s="131">
        <f>IFERROR(VLOOKUP($O27,'Table 3 ID Wind_2030'!$B$10:$K$37,10,FALSE),0)</f>
        <v>148.61011927664484</v>
      </c>
      <c r="BI27" s="131">
        <f>IFERROR(VLOOKUP($O27,'Table 3 UT CP Wind_2023'!$B$10:$K$37,10,FALSE),0)</f>
        <v>154.36478260869566</v>
      </c>
      <c r="BJ27" s="131">
        <f>IFERROR(VLOOKUP($O27,'Table 3 WYAE Wind_2024'!$B$10:$L$37,11,FALSE),0)</f>
        <v>208.76989583333332</v>
      </c>
      <c r="BK27" s="131">
        <f>IFERROR(VLOOKUP($O27,'Table 3 YK Wind wS_2029'!$B$10:$K$37,10,FALSE),0)</f>
        <v>159.68918367346942</v>
      </c>
      <c r="BL27" s="373"/>
      <c r="BM27" s="131">
        <f>IFERROR(VLOOKUP($O27,'Table 3 ID Wind wS_2032'!$B$10:$K$38,10,FALSE),0)</f>
        <v>161.36701986754966</v>
      </c>
      <c r="BN27" s="131">
        <f>IFERROR(VLOOKUP($O27,'Table 3 PV wS YK_2024'!$B$10:$K$40,10,FALSE),0)</f>
        <v>117.46999999999998</v>
      </c>
      <c r="BO27" s="373"/>
      <c r="BP27" s="131">
        <f>IFERROR(VLOOKUP($O27,'Table 3 PV wS SO_2024'!$B$10:$K$40,10,FALSE),0)</f>
        <v>117.07999999999998</v>
      </c>
      <c r="BQ27" s="373"/>
      <c r="BR27" s="131">
        <f>IFERROR(VLOOKUP($O27,'Table 3 PV wS UTN_2024'!$B$10:$K$40,10,FALSE),0)</f>
        <v>116.05999999999999</v>
      </c>
      <c r="BS27" s="131">
        <f>IFERROR(VLOOKUP($O27,'Table 3 PV wS JB_2024'!$B$10:$K$40,10,FALSE),0)</f>
        <v>112.72</v>
      </c>
      <c r="BT27" s="131">
        <f>IFERROR(VLOOKUP($O27,'Table 3 PV wS JB_2029'!$B$10:$K$40,10,FALSE),0)</f>
        <v>103.32999999999998</v>
      </c>
      <c r="BU27" s="373"/>
      <c r="BV27" s="131">
        <f>IFERROR(VLOOKUP($O27,'Table 3 PV wS UTS_2024'!$B$10:$K$38,10,FALSE),0)</f>
        <v>114.75999999999999</v>
      </c>
      <c r="BW27" s="131">
        <f>IFERROR(VLOOKUP($O27,'Table 3 PV wS UTS_2030'!$B$10:$K$38,10,FALSE),0)</f>
        <v>147.20000000000002</v>
      </c>
      <c r="BX27" s="372"/>
      <c r="BY27" s="131">
        <f>IFERROR(VLOOKUP($O27,'Table 3 185 MW (NTN) 2026)'!$B$13:$L$40,11,FALSE),0)</f>
        <v>133.57999999999998</v>
      </c>
      <c r="CD27">
        <f>SUM(AL$13:AL27)*BH27/1000</f>
        <v>0</v>
      </c>
      <c r="CE27">
        <f>SUM(AM$13:AM27)*BI27/1000</f>
        <v>0</v>
      </c>
      <c r="CF27">
        <f>SUM(AN$13:AN27)*BJ27/1000</f>
        <v>0</v>
      </c>
      <c r="CG27">
        <f>SUM(AO$13:AO27)*BK27/1000</f>
        <v>0</v>
      </c>
      <c r="CH27">
        <f>SUM(AP$13:AP27)*BL27/1000</f>
        <v>0</v>
      </c>
      <c r="CI27">
        <f>SUM(AQ$13:AQ27)*BM27/1000</f>
        <v>0</v>
      </c>
      <c r="CJ27">
        <f>SUM(AR$13:AR27)*BN27/1000</f>
        <v>0</v>
      </c>
      <c r="CK27">
        <f>SUM(AS$13:AS27)*BO27/1000</f>
        <v>0</v>
      </c>
      <c r="CL27">
        <f>SUM(AT$13:AT27)*BP27/1000</f>
        <v>0</v>
      </c>
      <c r="CM27">
        <f>SUM(AU$13:AU27)*BQ27/1000</f>
        <v>0</v>
      </c>
      <c r="CN27">
        <f>SUM(AV$13:AV27)*BR27/1000</f>
        <v>0.3726261397093486</v>
      </c>
      <c r="CO27">
        <f>SUM(AW$13:AW27)*BS27/1000</f>
        <v>0</v>
      </c>
      <c r="CP27">
        <f>SUM(AX$13:AX27)*BT27/1000</f>
        <v>0</v>
      </c>
      <c r="CQ27">
        <f>SUM(AY$13:AY27)*BU27/1000</f>
        <v>0</v>
      </c>
      <c r="CR27">
        <f>SUM(AZ$13:AZ27)*BV27/1000</f>
        <v>0</v>
      </c>
      <c r="CS27">
        <f>SUM(BA$13:BA27)*BW27/1000</f>
        <v>0</v>
      </c>
      <c r="CT27">
        <f>SUM(BB$13:BB27)*BX27/1000</f>
        <v>0</v>
      </c>
      <c r="CU27">
        <f>SUM(BC$13:BC27)*BY27/1000</f>
        <v>0</v>
      </c>
      <c r="CV27">
        <f>SUM(BD$13:BD27)*BZ27/1000</f>
        <v>0</v>
      </c>
      <c r="CW27">
        <f>SUM(BE$13:BE27)*CA27/1000</f>
        <v>0</v>
      </c>
      <c r="CX27">
        <f>SUM(BF$13:BF27)*CB27/1000</f>
        <v>0</v>
      </c>
      <c r="CY27">
        <f t="shared" si="43"/>
        <v>0.3726261397093486</v>
      </c>
      <c r="DA27">
        <f t="shared" si="37"/>
        <v>2034</v>
      </c>
      <c r="DB27" s="89">
        <f>IFERROR(VLOOKUP($DA27,'Table 3 TransCost'!$B$10:$E$40,4,FALSE),0)</f>
        <v>59.69</v>
      </c>
      <c r="DC27" s="178">
        <f t="shared" si="41"/>
        <v>0</v>
      </c>
    </row>
    <row r="28" spans="2:107" ht="13.8">
      <c r="B28" s="15">
        <f t="shared" si="38"/>
        <v>2035</v>
      </c>
      <c r="C28" s="9">
        <f t="shared" si="17"/>
        <v>38.046008577940555</v>
      </c>
      <c r="D28" s="45"/>
      <c r="E28" s="9">
        <f t="shared" ca="1" si="39"/>
        <v>11.762861793701791</v>
      </c>
      <c r="F28" s="37"/>
      <c r="G28" s="14">
        <f t="shared" ca="1" si="42"/>
        <v>26.309469291334285</v>
      </c>
      <c r="H28" s="36"/>
      <c r="I28" s="178"/>
      <c r="J28" s="178"/>
      <c r="M28" s="113"/>
      <c r="O28">
        <f t="shared" si="18"/>
        <v>2035</v>
      </c>
      <c r="P28">
        <v>0</v>
      </c>
      <c r="Q28">
        <v>0</v>
      </c>
      <c r="R28">
        <v>0</v>
      </c>
      <c r="S28" s="371">
        <v>0</v>
      </c>
      <c r="T28" s="371">
        <v>0</v>
      </c>
      <c r="U28" s="178">
        <v>0</v>
      </c>
      <c r="V28" s="371">
        <v>0</v>
      </c>
      <c r="W28" s="371">
        <v>0</v>
      </c>
      <c r="X28" s="371">
        <v>0</v>
      </c>
      <c r="Y28" s="371">
        <v>0</v>
      </c>
      <c r="Z28" s="371">
        <v>0</v>
      </c>
      <c r="AA28" s="371">
        <v>0</v>
      </c>
      <c r="AB28" s="371">
        <v>0</v>
      </c>
      <c r="AC28" s="371">
        <v>0</v>
      </c>
      <c r="AD28" s="371">
        <v>0</v>
      </c>
      <c r="AE28" s="371">
        <v>0</v>
      </c>
      <c r="AF28" s="371">
        <v>0</v>
      </c>
      <c r="AG28" s="371">
        <v>0</v>
      </c>
      <c r="AL28">
        <f t="shared" si="19"/>
        <v>0</v>
      </c>
      <c r="AM28">
        <f t="shared" si="19"/>
        <v>0</v>
      </c>
      <c r="AN28">
        <f t="shared" si="20"/>
        <v>0</v>
      </c>
      <c r="AO28">
        <f t="shared" si="21"/>
        <v>0</v>
      </c>
      <c r="AP28">
        <f t="shared" si="22"/>
        <v>0</v>
      </c>
      <c r="AQ28">
        <f t="shared" si="23"/>
        <v>0</v>
      </c>
      <c r="AR28">
        <f t="shared" si="24"/>
        <v>0</v>
      </c>
      <c r="AS28">
        <f t="shared" si="25"/>
        <v>0</v>
      </c>
      <c r="AT28">
        <f t="shared" si="26"/>
        <v>0</v>
      </c>
      <c r="AU28">
        <f t="shared" si="27"/>
        <v>0</v>
      </c>
      <c r="AV28">
        <f t="shared" si="28"/>
        <v>0</v>
      </c>
      <c r="AW28">
        <f t="shared" si="29"/>
        <v>0</v>
      </c>
      <c r="AX28">
        <f t="shared" si="30"/>
        <v>0</v>
      </c>
      <c r="AY28">
        <f t="shared" si="31"/>
        <v>0</v>
      </c>
      <c r="AZ28">
        <f t="shared" si="32"/>
        <v>0</v>
      </c>
      <c r="BA28">
        <f t="shared" si="33"/>
        <v>0</v>
      </c>
      <c r="BB28">
        <f t="shared" si="34"/>
        <v>0</v>
      </c>
      <c r="BC28">
        <f t="shared" si="35"/>
        <v>0</v>
      </c>
      <c r="BG28">
        <f t="shared" si="40"/>
        <v>2035</v>
      </c>
      <c r="BH28" s="131">
        <f>IFERROR(VLOOKUP($O28,'Table 3 ID Wind_2030'!$B$10:$K$37,10,FALSE),0)</f>
        <v>151.80990380915736</v>
      </c>
      <c r="BI28" s="131">
        <f>IFERROR(VLOOKUP($O28,'Table 3 UT CP Wind_2023'!$B$10:$K$37,10,FALSE),0)</f>
        <v>157.67681159420289</v>
      </c>
      <c r="BJ28" s="131">
        <f>IFERROR(VLOOKUP($O28,'Table 3 WYAE Wind_2024'!$B$10:$L$37,11,FALSE),0)</f>
        <v>213.22</v>
      </c>
      <c r="BK28" s="131">
        <f>IFERROR(VLOOKUP($O28,'Table 3 YK Wind wS_2029'!$B$10:$K$37,10,FALSE),0)</f>
        <v>163.07142857142858</v>
      </c>
      <c r="BL28" s="373"/>
      <c r="BM28" s="131">
        <f>IFERROR(VLOOKUP($O28,'Table 3 ID Wind wS_2032'!$B$10:$K$38,10,FALSE),0)</f>
        <v>164.80615894039735</v>
      </c>
      <c r="BN28" s="131">
        <f>IFERROR(VLOOKUP($O28,'Table 3 PV wS YK_2024'!$B$10:$K$40,10,FALSE),0)</f>
        <v>119.93</v>
      </c>
      <c r="BO28" s="373"/>
      <c r="BP28" s="131">
        <f>IFERROR(VLOOKUP($O28,'Table 3 PV wS SO_2024'!$B$10:$K$40,10,FALSE),0)</f>
        <v>119.53999999999999</v>
      </c>
      <c r="BQ28" s="373"/>
      <c r="BR28" s="131">
        <f>IFERROR(VLOOKUP($O28,'Table 3 PV wS UTN_2024'!$B$10:$K$40,10,FALSE),0)</f>
        <v>118.49999999999999</v>
      </c>
      <c r="BS28" s="131">
        <f>IFERROR(VLOOKUP($O28,'Table 3 PV wS JB_2024'!$B$10:$K$40,10,FALSE),0)</f>
        <v>115.08000000000001</v>
      </c>
      <c r="BT28" s="131">
        <f>IFERROR(VLOOKUP($O28,'Table 3 PV wS JB_2029'!$B$10:$K$40,10,FALSE),0)</f>
        <v>105.5</v>
      </c>
      <c r="BU28" s="373"/>
      <c r="BV28" s="131">
        <f>IFERROR(VLOOKUP($O28,'Table 3 PV wS UTS_2024'!$B$10:$K$38,10,FALSE),0)</f>
        <v>117.16999999999999</v>
      </c>
      <c r="BW28" s="131">
        <f>IFERROR(VLOOKUP($O28,'Table 3 PV wS UTS_2030'!$B$10:$K$38,10,FALSE),0)</f>
        <v>150.29</v>
      </c>
      <c r="BX28" s="372"/>
      <c r="BY28" s="131">
        <f>IFERROR(VLOOKUP($O28,'Table 3 185 MW (NTN) 2026)'!$B$13:$L$40,11,FALSE),0)</f>
        <v>136.37</v>
      </c>
      <c r="CD28">
        <f>SUM(AL$13:AL28)*BH28/1000</f>
        <v>0</v>
      </c>
      <c r="CE28">
        <f>SUM(AM$13:AM28)*BI28/1000</f>
        <v>0</v>
      </c>
      <c r="CF28">
        <f>SUM(AN$13:AN28)*BJ28/1000</f>
        <v>0</v>
      </c>
      <c r="CG28">
        <f>SUM(AO$13:AO28)*BK28/1000</f>
        <v>0</v>
      </c>
      <c r="CH28">
        <f>SUM(AP$13:AP28)*BL28/1000</f>
        <v>0</v>
      </c>
      <c r="CI28">
        <f>SUM(AQ$13:AQ28)*BM28/1000</f>
        <v>0</v>
      </c>
      <c r="CJ28">
        <f>SUM(AR$13:AR28)*BN28/1000</f>
        <v>0</v>
      </c>
      <c r="CK28">
        <f>SUM(AS$13:AS28)*BO28/1000</f>
        <v>0</v>
      </c>
      <c r="CL28">
        <f>SUM(AT$13:AT28)*BP28/1000</f>
        <v>0</v>
      </c>
      <c r="CM28">
        <f>SUM(AU$13:AU28)*BQ28/1000</f>
        <v>0</v>
      </c>
      <c r="CN28">
        <f>SUM(AV$13:AV28)*BR28/1000</f>
        <v>0.38046008577940554</v>
      </c>
      <c r="CO28">
        <f>SUM(AW$13:AW28)*BS28/1000</f>
        <v>0</v>
      </c>
      <c r="CP28">
        <f>SUM(AX$13:AX28)*BT28/1000</f>
        <v>0</v>
      </c>
      <c r="CQ28">
        <f>SUM(AY$13:AY28)*BU28/1000</f>
        <v>0</v>
      </c>
      <c r="CR28">
        <f>SUM(AZ$13:AZ28)*BV28/1000</f>
        <v>0</v>
      </c>
      <c r="CS28">
        <f>SUM(BA$13:BA28)*BW28/1000</f>
        <v>0</v>
      </c>
      <c r="CT28">
        <f>SUM(BB$13:BB28)*BX28/1000</f>
        <v>0</v>
      </c>
      <c r="CU28">
        <f>SUM(BC$13:BC28)*BY28/1000</f>
        <v>0</v>
      </c>
      <c r="CV28">
        <f>SUM(BD$13:BD28)*BZ28/1000</f>
        <v>0</v>
      </c>
      <c r="CW28">
        <f>SUM(BE$13:BE28)*CA28/1000</f>
        <v>0</v>
      </c>
      <c r="CX28">
        <f>SUM(BF$13:BF28)*CB28/1000</f>
        <v>0</v>
      </c>
      <c r="CY28">
        <f t="shared" si="43"/>
        <v>0.38046008577940554</v>
      </c>
      <c r="DA28">
        <f t="shared" si="37"/>
        <v>2035</v>
      </c>
      <c r="DB28" s="89">
        <f>IFERROR(VLOOKUP($DA28,'Table 3 TransCost'!$B$10:$E$40,4,FALSE),0)</f>
        <v>60.94</v>
      </c>
      <c r="DC28" s="178">
        <f t="shared" si="41"/>
        <v>0</v>
      </c>
    </row>
    <row r="29" spans="2:107" ht="13.8">
      <c r="B29" s="15">
        <f t="shared" si="38"/>
        <v>2036</v>
      </c>
      <c r="C29" s="9">
        <f t="shared" si="17"/>
        <v>38.8454563531226</v>
      </c>
      <c r="D29" s="45"/>
      <c r="E29" s="9">
        <f t="shared" ca="1" si="39"/>
        <v>12.078537057591419</v>
      </c>
      <c r="F29" s="37"/>
      <c r="G29" s="14">
        <f t="shared" ca="1" si="42"/>
        <v>26.965347852906685</v>
      </c>
      <c r="H29" s="36"/>
      <c r="I29" s="178"/>
      <c r="J29" s="178"/>
      <c r="M29" s="113"/>
      <c r="O29">
        <f t="shared" si="18"/>
        <v>2036</v>
      </c>
      <c r="P29">
        <v>0</v>
      </c>
      <c r="Q29">
        <v>0</v>
      </c>
      <c r="R29">
        <v>0</v>
      </c>
      <c r="S29" s="371">
        <v>0</v>
      </c>
      <c r="T29" s="371">
        <v>0</v>
      </c>
      <c r="U29" s="178">
        <v>0</v>
      </c>
      <c r="V29" s="371">
        <v>0</v>
      </c>
      <c r="W29" s="371">
        <v>0</v>
      </c>
      <c r="X29" s="371">
        <v>0</v>
      </c>
      <c r="Y29" s="371">
        <v>0</v>
      </c>
      <c r="Z29" s="371">
        <v>0</v>
      </c>
      <c r="AA29" s="371">
        <v>0</v>
      </c>
      <c r="AB29" s="371">
        <v>0</v>
      </c>
      <c r="AC29" s="371">
        <v>0</v>
      </c>
      <c r="AD29" s="371">
        <v>0</v>
      </c>
      <c r="AE29" s="371">
        <v>0</v>
      </c>
      <c r="AF29" s="371">
        <v>0</v>
      </c>
      <c r="AG29" s="371">
        <v>0</v>
      </c>
      <c r="AL29">
        <f t="shared" si="19"/>
        <v>0</v>
      </c>
      <c r="AM29">
        <f t="shared" si="19"/>
        <v>0</v>
      </c>
      <c r="AN29">
        <f t="shared" si="20"/>
        <v>0</v>
      </c>
      <c r="AO29">
        <f t="shared" si="21"/>
        <v>0</v>
      </c>
      <c r="AP29">
        <f t="shared" si="22"/>
        <v>0</v>
      </c>
      <c r="AQ29">
        <f t="shared" si="23"/>
        <v>0</v>
      </c>
      <c r="AR29">
        <f t="shared" si="24"/>
        <v>0</v>
      </c>
      <c r="AS29">
        <f t="shared" si="25"/>
        <v>0</v>
      </c>
      <c r="AT29">
        <f t="shared" si="26"/>
        <v>0</v>
      </c>
      <c r="AU29">
        <f t="shared" si="27"/>
        <v>0</v>
      </c>
      <c r="AV29">
        <f t="shared" si="28"/>
        <v>0</v>
      </c>
      <c r="AW29">
        <f t="shared" si="29"/>
        <v>0</v>
      </c>
      <c r="AX29">
        <f t="shared" si="30"/>
        <v>0</v>
      </c>
      <c r="AY29">
        <f t="shared" si="31"/>
        <v>0</v>
      </c>
      <c r="AZ29">
        <f t="shared" si="32"/>
        <v>0</v>
      </c>
      <c r="BA29">
        <f t="shared" si="33"/>
        <v>0</v>
      </c>
      <c r="BB29">
        <f t="shared" si="34"/>
        <v>0</v>
      </c>
      <c r="BC29">
        <f t="shared" si="35"/>
        <v>0</v>
      </c>
      <c r="BG29">
        <f t="shared" si="40"/>
        <v>2036</v>
      </c>
      <c r="BH29" s="131">
        <f>IFERROR(VLOOKUP($O29,'Table 3 ID Wind_2030'!$B$10:$K$37,10,FALSE),0)</f>
        <v>155.07950750288572</v>
      </c>
      <c r="BI29" s="131">
        <f>IFERROR(VLOOKUP($O29,'Table 3 UT CP Wind_2023'!$B$10:$K$37,10,FALSE),0)</f>
        <v>161.04782608695652</v>
      </c>
      <c r="BJ29" s="131">
        <f>IFERROR(VLOOKUP($O29,'Table 3 WYAE Wind_2024'!$B$10:$L$37,11,FALSE),0)</f>
        <v>217.77979166666668</v>
      </c>
      <c r="BK29" s="131">
        <f>IFERROR(VLOOKUP($O29,'Table 3 YK Wind wS_2029'!$B$10:$K$37,10,FALSE),0)</f>
        <v>166.50367346938776</v>
      </c>
      <c r="BL29" s="373"/>
      <c r="BM29" s="131">
        <f>IFERROR(VLOOKUP($O29,'Table 3 ID Wind wS_2032'!$B$10:$K$38,10,FALSE),0)</f>
        <v>168.31185430463574</v>
      </c>
      <c r="BN29" s="131">
        <f>IFERROR(VLOOKUP($O29,'Table 3 PV wS YK_2024'!$B$10:$K$40,10,FALSE),0)</f>
        <v>122.45</v>
      </c>
      <c r="BO29" s="373"/>
      <c r="BP29" s="131">
        <f>IFERROR(VLOOKUP($O29,'Table 3 PV wS SO_2024'!$B$10:$K$40,10,FALSE),0)</f>
        <v>122.05000000000001</v>
      </c>
      <c r="BQ29" s="373"/>
      <c r="BR29" s="131">
        <f>IFERROR(VLOOKUP($O29,'Table 3 PV wS UTN_2024'!$B$10:$K$40,10,FALSE),0)</f>
        <v>120.99000000000001</v>
      </c>
      <c r="BS29" s="131">
        <f>IFERROR(VLOOKUP($O29,'Table 3 PV wS JB_2024'!$B$10:$K$40,10,FALSE),0)</f>
        <v>117.5</v>
      </c>
      <c r="BT29" s="131">
        <f>IFERROR(VLOOKUP($O29,'Table 3 PV wS JB_2029'!$B$10:$K$40,10,FALSE),0)</f>
        <v>107.72</v>
      </c>
      <c r="BU29" s="373"/>
      <c r="BV29" s="131">
        <f>IFERROR(VLOOKUP($O29,'Table 3 PV wS UTS_2024'!$B$10:$K$38,10,FALSE),0)</f>
        <v>119.63000000000001</v>
      </c>
      <c r="BW29" s="131">
        <f>IFERROR(VLOOKUP($O29,'Table 3 PV wS UTS_2030'!$B$10:$K$38,10,FALSE),0)</f>
        <v>153.44</v>
      </c>
      <c r="BX29" s="372"/>
      <c r="BY29" s="131">
        <f>IFERROR(VLOOKUP($O29,'Table 3 185 MW (NTN) 2026)'!$B$13:$L$40,11,FALSE),0)</f>
        <v>139.25</v>
      </c>
      <c r="CD29">
        <f>SUM(AL$13:AL29)*BH29/1000</f>
        <v>0</v>
      </c>
      <c r="CE29">
        <f>SUM(AM$13:AM29)*BI29/1000</f>
        <v>0</v>
      </c>
      <c r="CF29">
        <f>SUM(AN$13:AN29)*BJ29/1000</f>
        <v>0</v>
      </c>
      <c r="CG29">
        <f>SUM(AO$13:AO29)*BK29/1000</f>
        <v>0</v>
      </c>
      <c r="CH29">
        <f>SUM(AP$13:AP29)*BL29/1000</f>
        <v>0</v>
      </c>
      <c r="CI29">
        <f>SUM(AQ$13:AQ29)*BM29/1000</f>
        <v>0</v>
      </c>
      <c r="CJ29">
        <f>SUM(AR$13:AR29)*BN29/1000</f>
        <v>0</v>
      </c>
      <c r="CK29">
        <f>SUM(AS$13:AS29)*BO29/1000</f>
        <v>0</v>
      </c>
      <c r="CL29">
        <f>SUM(AT$13:AT29)*BP29/1000</f>
        <v>0</v>
      </c>
      <c r="CM29">
        <f>SUM(AU$13:AU29)*BQ29/1000</f>
        <v>0</v>
      </c>
      <c r="CN29">
        <f>SUM(AV$13:AV29)*BR29/1000</f>
        <v>0.38845456353122604</v>
      </c>
      <c r="CO29">
        <f>SUM(AW$13:AW29)*BS29/1000</f>
        <v>0</v>
      </c>
      <c r="CP29">
        <f>SUM(AX$13:AX29)*BT29/1000</f>
        <v>0</v>
      </c>
      <c r="CQ29">
        <f>SUM(AY$13:AY29)*BU29/1000</f>
        <v>0</v>
      </c>
      <c r="CR29">
        <f>SUM(AZ$13:AZ29)*BV29/1000</f>
        <v>0</v>
      </c>
      <c r="CS29">
        <f>SUM(BA$13:BA29)*BW29/1000</f>
        <v>0</v>
      </c>
      <c r="CT29">
        <f>SUM(BB$13:BB29)*BX29/1000</f>
        <v>0</v>
      </c>
      <c r="CU29">
        <f>SUM(BC$13:BC29)*BY29/1000</f>
        <v>0</v>
      </c>
      <c r="CV29">
        <f>SUM(BD$13:BD29)*BZ29/1000</f>
        <v>0</v>
      </c>
      <c r="CW29">
        <f>SUM(BE$13:BE29)*CA29/1000</f>
        <v>0</v>
      </c>
      <c r="CX29">
        <f>SUM(BF$13:BF29)*CB29/1000</f>
        <v>0</v>
      </c>
      <c r="CY29">
        <f t="shared" si="43"/>
        <v>0.38845456353122604</v>
      </c>
      <c r="DA29">
        <f t="shared" si="37"/>
        <v>2036</v>
      </c>
      <c r="DB29" s="89">
        <f>IFERROR(VLOOKUP($DA29,'Table 3 TransCost'!$B$10:$E$40,4,FALSE),0)</f>
        <v>62.22</v>
      </c>
      <c r="DC29" s="178">
        <f t="shared" si="41"/>
        <v>0</v>
      </c>
    </row>
    <row r="30" spans="2:107" ht="13.8">
      <c r="B30" s="15">
        <f t="shared" si="38"/>
        <v>2037</v>
      </c>
      <c r="C30" s="9">
        <f t="shared" si="17"/>
        <v>39.660957296480987</v>
      </c>
      <c r="D30" s="45"/>
      <c r="E30" s="9">
        <f t="shared" ca="1" si="39"/>
        <v>11.769596488447466</v>
      </c>
      <c r="F30" s="37"/>
      <c r="G30" s="14">
        <f t="shared" ca="1" si="42"/>
        <v>27.086453286516871</v>
      </c>
      <c r="H30" s="36"/>
      <c r="I30" s="178"/>
      <c r="J30" s="178"/>
      <c r="M30" s="113"/>
      <c r="O30">
        <f t="shared" si="18"/>
        <v>2037</v>
      </c>
      <c r="P30">
        <v>0</v>
      </c>
      <c r="Q30">
        <v>0</v>
      </c>
      <c r="R30">
        <v>0</v>
      </c>
      <c r="S30" s="371">
        <v>0</v>
      </c>
      <c r="T30" s="371">
        <v>0</v>
      </c>
      <c r="U30" s="178">
        <v>0</v>
      </c>
      <c r="V30" s="371">
        <v>0</v>
      </c>
      <c r="W30" s="371">
        <v>0</v>
      </c>
      <c r="X30" s="371">
        <v>0</v>
      </c>
      <c r="Y30" s="371">
        <v>0</v>
      </c>
      <c r="Z30" s="371">
        <v>0</v>
      </c>
      <c r="AA30" s="371">
        <v>0</v>
      </c>
      <c r="AB30" s="371">
        <v>0</v>
      </c>
      <c r="AC30" s="371">
        <v>0</v>
      </c>
      <c r="AD30" s="371">
        <v>0</v>
      </c>
      <c r="AE30" s="371">
        <v>0</v>
      </c>
      <c r="AF30" s="371">
        <v>0</v>
      </c>
      <c r="AG30" s="371">
        <v>0</v>
      </c>
      <c r="AL30">
        <f t="shared" si="19"/>
        <v>0</v>
      </c>
      <c r="AM30">
        <f t="shared" si="19"/>
        <v>0</v>
      </c>
      <c r="AN30">
        <f t="shared" si="20"/>
        <v>0</v>
      </c>
      <c r="AO30">
        <f t="shared" si="21"/>
        <v>0</v>
      </c>
      <c r="AP30">
        <f t="shared" si="22"/>
        <v>0</v>
      </c>
      <c r="AQ30">
        <f t="shared" si="23"/>
        <v>0</v>
      </c>
      <c r="AR30">
        <f t="shared" si="24"/>
        <v>0</v>
      </c>
      <c r="AS30">
        <f t="shared" si="25"/>
        <v>0</v>
      </c>
      <c r="AT30">
        <f t="shared" si="26"/>
        <v>0</v>
      </c>
      <c r="AU30">
        <f t="shared" si="27"/>
        <v>0</v>
      </c>
      <c r="AV30">
        <f t="shared" si="28"/>
        <v>0</v>
      </c>
      <c r="AW30">
        <f t="shared" si="29"/>
        <v>0</v>
      </c>
      <c r="AX30">
        <f t="shared" si="30"/>
        <v>0</v>
      </c>
      <c r="AY30">
        <f t="shared" si="31"/>
        <v>0</v>
      </c>
      <c r="AZ30">
        <f t="shared" si="32"/>
        <v>0</v>
      </c>
      <c r="BA30">
        <f t="shared" si="33"/>
        <v>0</v>
      </c>
      <c r="BB30">
        <f t="shared" si="34"/>
        <v>0</v>
      </c>
      <c r="BC30">
        <f t="shared" si="35"/>
        <v>0</v>
      </c>
      <c r="BG30">
        <f t="shared" si="40"/>
        <v>2037</v>
      </c>
      <c r="BH30" s="131">
        <f>IFERROR(VLOOKUP($O30,'Table 3 ID Wind_2030'!$B$10:$K$37,10,FALSE),0)</f>
        <v>158.4096921893036</v>
      </c>
      <c r="BI30" s="131">
        <f>IFERROR(VLOOKUP($O30,'Table 3 UT CP Wind_2023'!$B$10:$K$37,10,FALSE),0)</f>
        <v>164.48333333333335</v>
      </c>
      <c r="BJ30" s="131">
        <f>IFERROR(VLOOKUP($O30,'Table 3 WYAE Wind_2024'!$B$10:$L$37,11,FALSE),0)</f>
        <v>222.43</v>
      </c>
      <c r="BK30" s="131">
        <f>IFERROR(VLOOKUP($O30,'Table 3 YK Wind wS_2029'!$B$10:$K$37,10,FALSE),0)</f>
        <v>170.09795918367348</v>
      </c>
      <c r="BL30" s="373"/>
      <c r="BM30" s="131">
        <f>IFERROR(VLOOKUP($O30,'Table 3 ID Wind wS_2032'!$B$10:$K$38,10,FALSE),0)</f>
        <v>171.91066225165562</v>
      </c>
      <c r="BN30" s="131">
        <f>IFERROR(VLOOKUP($O30,'Table 3 PV wS YK_2024'!$B$10:$K$40,10,FALSE),0)</f>
        <v>125.02</v>
      </c>
      <c r="BO30" s="373"/>
      <c r="BP30" s="131">
        <f>IFERROR(VLOOKUP($O30,'Table 3 PV wS SO_2024'!$B$10:$K$40,10,FALSE),0)</f>
        <v>124.61</v>
      </c>
      <c r="BQ30" s="373"/>
      <c r="BR30" s="131">
        <f>IFERROR(VLOOKUP($O30,'Table 3 PV wS UTN_2024'!$B$10:$K$40,10,FALSE),0)</f>
        <v>123.53</v>
      </c>
      <c r="BS30" s="131">
        <f>IFERROR(VLOOKUP($O30,'Table 3 PV wS JB_2024'!$B$10:$K$40,10,FALSE),0)</f>
        <v>119.96</v>
      </c>
      <c r="BT30" s="131">
        <f>IFERROR(VLOOKUP($O30,'Table 3 PV wS JB_2029'!$B$10:$K$40,10,FALSE),0)</f>
        <v>109.98</v>
      </c>
      <c r="BU30" s="373"/>
      <c r="BV30" s="131">
        <f>IFERROR(VLOOKUP($O30,'Table 3 PV wS UTS_2024'!$B$10:$K$38,10,FALSE),0)</f>
        <v>122.14</v>
      </c>
      <c r="BW30" s="131">
        <f>IFERROR(VLOOKUP($O30,'Table 3 PV wS UTS_2030'!$B$10:$K$38,10,FALSE),0)</f>
        <v>156.65</v>
      </c>
      <c r="BX30" s="372"/>
      <c r="BY30" s="131">
        <f>IFERROR(VLOOKUP($O30,'Table 3 185 MW (NTN) 2026)'!$B$13:$L$40,11,FALSE),0)</f>
        <v>142.16</v>
      </c>
      <c r="CD30">
        <f>SUM(AL$13:AL30)*BH30/1000</f>
        <v>0</v>
      </c>
      <c r="CE30">
        <f>SUM(AM$13:AM30)*BI30/1000</f>
        <v>0</v>
      </c>
      <c r="CF30">
        <f>SUM(AN$13:AN30)*BJ30/1000</f>
        <v>0</v>
      </c>
      <c r="CG30">
        <f>SUM(AO$13:AO30)*BK30/1000</f>
        <v>0</v>
      </c>
      <c r="CH30">
        <f>SUM(AP$13:AP30)*BL30/1000</f>
        <v>0</v>
      </c>
      <c r="CI30">
        <f>SUM(AQ$13:AQ30)*BM30/1000</f>
        <v>0</v>
      </c>
      <c r="CJ30">
        <f>SUM(AR$13:AR30)*BN30/1000</f>
        <v>0</v>
      </c>
      <c r="CK30">
        <f>SUM(AS$13:AS30)*BO30/1000</f>
        <v>0</v>
      </c>
      <c r="CL30">
        <f>SUM(AT$13:AT30)*BP30/1000</f>
        <v>0</v>
      </c>
      <c r="CM30">
        <f>SUM(AU$13:AU30)*BQ30/1000</f>
        <v>0</v>
      </c>
      <c r="CN30">
        <f>SUM(AV$13:AV30)*BR30/1000</f>
        <v>0.39660957296480992</v>
      </c>
      <c r="CO30">
        <f>SUM(AW$13:AW30)*BS30/1000</f>
        <v>0</v>
      </c>
      <c r="CP30">
        <f>SUM(AX$13:AX30)*BT30/1000</f>
        <v>0</v>
      </c>
      <c r="CQ30">
        <f>SUM(AY$13:AY30)*BU30/1000</f>
        <v>0</v>
      </c>
      <c r="CR30">
        <f>SUM(AZ$13:AZ30)*BV30/1000</f>
        <v>0</v>
      </c>
      <c r="CS30">
        <f>SUM(BA$13:BA30)*BW30/1000</f>
        <v>0</v>
      </c>
      <c r="CT30">
        <f>SUM(BB$13:BB30)*BX30/1000</f>
        <v>0</v>
      </c>
      <c r="CU30">
        <f>SUM(BC$13:BC30)*BY30/1000</f>
        <v>0</v>
      </c>
      <c r="CV30">
        <f>SUM(BD$13:BD30)*BZ30/1000</f>
        <v>0</v>
      </c>
      <c r="CW30">
        <f>SUM(BE$13:BE30)*CA30/1000</f>
        <v>0</v>
      </c>
      <c r="CX30">
        <f>SUM(BF$13:BF30)*CB30/1000</f>
        <v>0</v>
      </c>
      <c r="CY30">
        <f t="shared" si="43"/>
        <v>0.39660957296480992</v>
      </c>
      <c r="DA30">
        <f t="shared" si="37"/>
        <v>2037</v>
      </c>
      <c r="DB30" s="89">
        <f>IFERROR(VLOOKUP($DA30,'Table 3 TransCost'!$B$10:$E$40,4,FALSE),0)</f>
        <v>63.53</v>
      </c>
      <c r="DC30" s="178">
        <f t="shared" si="41"/>
        <v>0</v>
      </c>
    </row>
    <row r="31" spans="2:107" ht="13.8">
      <c r="B31" s="15">
        <f t="shared" si="38"/>
        <v>2038</v>
      </c>
      <c r="C31" s="9">
        <f t="shared" si="17"/>
        <v>40.492511408015723</v>
      </c>
      <c r="D31" s="45"/>
      <c r="E31" s="9">
        <f t="shared" ca="1" si="39"/>
        <v>13.627357681749062</v>
      </c>
      <c r="F31" s="37"/>
      <c r="G31" s="14">
        <f t="shared" ca="1" si="42"/>
        <v>29.343939307175301</v>
      </c>
      <c r="H31" s="36"/>
      <c r="I31" s="178"/>
      <c r="J31" s="178"/>
      <c r="M31" s="113"/>
      <c r="O31">
        <f t="shared" si="18"/>
        <v>2038</v>
      </c>
      <c r="T31" s="178"/>
      <c r="U31" s="178"/>
      <c r="AL31">
        <f t="shared" si="19"/>
        <v>0</v>
      </c>
      <c r="AM31">
        <f t="shared" si="19"/>
        <v>0</v>
      </c>
      <c r="AN31">
        <f t="shared" si="20"/>
        <v>0</v>
      </c>
      <c r="AO31">
        <f t="shared" si="21"/>
        <v>0</v>
      </c>
      <c r="AP31">
        <f t="shared" si="22"/>
        <v>0</v>
      </c>
      <c r="AQ31">
        <f t="shared" si="23"/>
        <v>0</v>
      </c>
      <c r="AR31">
        <f t="shared" si="24"/>
        <v>0</v>
      </c>
      <c r="AS31">
        <f t="shared" si="25"/>
        <v>0</v>
      </c>
      <c r="AT31">
        <f t="shared" si="26"/>
        <v>0</v>
      </c>
      <c r="AU31">
        <f t="shared" si="27"/>
        <v>0</v>
      </c>
      <c r="AV31">
        <f t="shared" si="28"/>
        <v>0</v>
      </c>
      <c r="AW31">
        <f t="shared" si="29"/>
        <v>0</v>
      </c>
      <c r="AX31">
        <f t="shared" si="30"/>
        <v>0</v>
      </c>
      <c r="AY31">
        <f t="shared" si="31"/>
        <v>0</v>
      </c>
      <c r="AZ31">
        <f t="shared" si="32"/>
        <v>0</v>
      </c>
      <c r="BA31">
        <f t="shared" si="33"/>
        <v>0</v>
      </c>
      <c r="BB31">
        <f t="shared" si="34"/>
        <v>0</v>
      </c>
      <c r="BC31">
        <f t="shared" si="35"/>
        <v>0</v>
      </c>
      <c r="BG31">
        <f t="shared" si="40"/>
        <v>2038</v>
      </c>
      <c r="BH31" s="131">
        <f>IFERROR(VLOOKUP($O31,'Table 3 ID Wind_2030'!$B$10:$K$37,10,FALSE),0)</f>
        <v>161.81065794536363</v>
      </c>
      <c r="BI31" s="131">
        <f>IFERROR(VLOOKUP($O31,'Table 3 UT CP Wind_2023'!$B$10:$K$37,10,FALSE),0)</f>
        <v>168.00782608695653</v>
      </c>
      <c r="BJ31" s="131">
        <f>IFERROR(VLOOKUP($O31,'Table 3 WYAE Wind_2024'!$B$10:$L$37,11,FALSE),0)</f>
        <v>227.17989583333332</v>
      </c>
      <c r="BK31" s="131">
        <f>IFERROR(VLOOKUP($O31,'Table 3 YK Wind wS_2029'!$B$10:$K$37,10,FALSE),0)</f>
        <v>173.7522448979592</v>
      </c>
      <c r="BL31" s="373"/>
      <c r="BM31" s="131">
        <f>IFERROR(VLOOKUP($O31,'Table 3 ID Wind wS_2032'!$B$10:$K$38,10,FALSE),0)</f>
        <v>175.5694701986755</v>
      </c>
      <c r="BN31" s="131">
        <f>IFERROR(VLOOKUP($O31,'Table 3 PV wS YK_2024'!$B$10:$K$40,10,FALSE),0)</f>
        <v>127.65</v>
      </c>
      <c r="BO31" s="373"/>
      <c r="BP31" s="131">
        <f>IFERROR(VLOOKUP($O31,'Table 3 PV wS SO_2024'!$B$10:$K$40,10,FALSE),0)</f>
        <v>127.23</v>
      </c>
      <c r="BQ31" s="373"/>
      <c r="BR31" s="131">
        <f>IFERROR(VLOOKUP($O31,'Table 3 PV wS UTN_2024'!$B$10:$K$40,10,FALSE),0)</f>
        <v>126.12</v>
      </c>
      <c r="BS31" s="131">
        <f>IFERROR(VLOOKUP($O31,'Table 3 PV wS JB_2024'!$B$10:$K$40,10,FALSE),0)</f>
        <v>122.48</v>
      </c>
      <c r="BT31" s="131">
        <f>IFERROR(VLOOKUP($O31,'Table 3 PV wS JB_2029'!$B$10:$K$40,10,FALSE),0)</f>
        <v>112.29</v>
      </c>
      <c r="BU31" s="373"/>
      <c r="BV31" s="131">
        <f>IFERROR(VLOOKUP($O31,'Table 3 PV wS UTS_2024'!$B$10:$K$38,10,FALSE),0)</f>
        <v>124.7</v>
      </c>
      <c r="BW31" s="131">
        <f>IFERROR(VLOOKUP($O31,'Table 3 PV wS UTS_2030'!$B$10:$K$38,10,FALSE),0)</f>
        <v>159.94</v>
      </c>
      <c r="BX31" s="372"/>
      <c r="BY31" s="131">
        <f>IFERROR(VLOOKUP($O31,'Table 3 185 MW (NTN) 2026)'!$B$13:$L$40,11,FALSE),0)</f>
        <v>145.15</v>
      </c>
      <c r="CD31">
        <f>SUM(AL$13:AL31)*BH31/1000</f>
        <v>0</v>
      </c>
      <c r="CE31">
        <f>SUM(AM$13:AM31)*BI31/1000</f>
        <v>0</v>
      </c>
      <c r="CF31">
        <f>SUM(AN$13:AN31)*BJ31/1000</f>
        <v>0</v>
      </c>
      <c r="CG31">
        <f>SUM(AO$13:AO31)*BK31/1000</f>
        <v>0</v>
      </c>
      <c r="CH31">
        <f>SUM(AP$13:AP31)*BL31/1000</f>
        <v>0</v>
      </c>
      <c r="CI31">
        <f>SUM(AQ$13:AQ31)*BM31/1000</f>
        <v>0</v>
      </c>
      <c r="CJ31">
        <f>SUM(AR$13:AR31)*BN31/1000</f>
        <v>0</v>
      </c>
      <c r="CK31">
        <f>SUM(AS$13:AS31)*BO31/1000</f>
        <v>0</v>
      </c>
      <c r="CL31">
        <f>SUM(AT$13:AT31)*BP31/1000</f>
        <v>0</v>
      </c>
      <c r="CM31">
        <f>SUM(AU$13:AU31)*BQ31/1000</f>
        <v>0</v>
      </c>
      <c r="CN31">
        <f>SUM(AV$13:AV31)*BR31/1000</f>
        <v>0.40492511408015724</v>
      </c>
      <c r="CO31">
        <f>SUM(AW$13:AW31)*BS31/1000</f>
        <v>0</v>
      </c>
      <c r="CP31">
        <f>SUM(AX$13:AX31)*BT31/1000</f>
        <v>0</v>
      </c>
      <c r="CQ31">
        <f>SUM(AY$13:AY31)*BU31/1000</f>
        <v>0</v>
      </c>
      <c r="CR31">
        <f>SUM(AZ$13:AZ31)*BV31/1000</f>
        <v>0</v>
      </c>
      <c r="CS31">
        <f>SUM(BA$13:BA31)*BW31/1000</f>
        <v>0</v>
      </c>
      <c r="CT31">
        <f>SUM(BB$13:BB31)*BX31/1000</f>
        <v>0</v>
      </c>
      <c r="CU31">
        <f>SUM(BC$13:BC31)*BY31/1000</f>
        <v>0</v>
      </c>
      <c r="CV31">
        <f>SUM(BD$13:BD31)*BZ31/1000</f>
        <v>0</v>
      </c>
      <c r="CW31">
        <f>SUM(BE$13:BE31)*CA31/1000</f>
        <v>0</v>
      </c>
      <c r="CX31">
        <f>SUM(BF$13:BF31)*CB31/1000</f>
        <v>0</v>
      </c>
      <c r="CY31">
        <f t="shared" si="43"/>
        <v>0.40492511408015724</v>
      </c>
      <c r="DA31">
        <f t="shared" si="37"/>
        <v>2038</v>
      </c>
      <c r="DB31" s="89">
        <f>IFERROR(VLOOKUP($DA31,'Table 3 TransCost'!$B$10:$E$40,4,FALSE),0)</f>
        <v>64.86</v>
      </c>
      <c r="DC31" s="178">
        <f t="shared" si="41"/>
        <v>0</v>
      </c>
    </row>
    <row r="32" spans="2:107" ht="13.8">
      <c r="B32" s="15">
        <f t="shared" si="38"/>
        <v>2039</v>
      </c>
      <c r="C32" s="9">
        <f t="shared" si="17"/>
        <v>41.343329321362077</v>
      </c>
      <c r="D32" s="45"/>
      <c r="E32" s="9">
        <f t="shared" ca="1" si="39"/>
        <v>13.913532193065794</v>
      </c>
      <c r="F32" s="37"/>
      <c r="G32" s="14">
        <f t="shared" ca="1" si="42"/>
        <v>29.960346464443347</v>
      </c>
      <c r="H32" s="36"/>
      <c r="I32" s="178"/>
      <c r="J32" s="178"/>
      <c r="M32" s="113"/>
      <c r="O32">
        <f t="shared" si="18"/>
        <v>2039</v>
      </c>
      <c r="AL32">
        <f t="shared" si="19"/>
        <v>0</v>
      </c>
      <c r="AM32">
        <f t="shared" si="19"/>
        <v>0</v>
      </c>
      <c r="AN32">
        <f t="shared" si="20"/>
        <v>0</v>
      </c>
      <c r="AO32">
        <f t="shared" si="21"/>
        <v>0</v>
      </c>
      <c r="AP32">
        <f t="shared" si="22"/>
        <v>0</v>
      </c>
      <c r="AQ32">
        <f t="shared" si="23"/>
        <v>0</v>
      </c>
      <c r="AR32">
        <f t="shared" si="24"/>
        <v>0</v>
      </c>
      <c r="AS32">
        <f t="shared" si="25"/>
        <v>0</v>
      </c>
      <c r="AT32">
        <f t="shared" si="26"/>
        <v>0</v>
      </c>
      <c r="AU32">
        <f t="shared" si="27"/>
        <v>0</v>
      </c>
      <c r="AV32">
        <f t="shared" si="28"/>
        <v>0</v>
      </c>
      <c r="AW32">
        <f t="shared" si="29"/>
        <v>0</v>
      </c>
      <c r="AX32">
        <f t="shared" si="30"/>
        <v>0</v>
      </c>
      <c r="AY32">
        <f t="shared" si="31"/>
        <v>0</v>
      </c>
      <c r="AZ32">
        <f t="shared" si="32"/>
        <v>0</v>
      </c>
      <c r="BA32">
        <f t="shared" si="33"/>
        <v>0</v>
      </c>
      <c r="BB32">
        <f t="shared" si="34"/>
        <v>0</v>
      </c>
      <c r="BC32">
        <f t="shared" si="35"/>
        <v>0</v>
      </c>
      <c r="BG32">
        <f t="shared" si="40"/>
        <v>2039</v>
      </c>
      <c r="BH32" s="131">
        <f>IFERROR(VLOOKUP($O32,'Table 3 ID Wind_2030'!$B$10:$K$37,10,FALSE),0)</f>
        <v>165.20999999999998</v>
      </c>
      <c r="BI32" s="131">
        <f>IFERROR(VLOOKUP($O32,'Table 3 UT CP Wind_2023'!$B$10:$K$37,10,FALSE),0)</f>
        <v>171.48999999999998</v>
      </c>
      <c r="BJ32" s="131">
        <f>IFERROR(VLOOKUP($O32,'Table 3 WYAE Wind_2024'!$B$10:$L$37,11,FALSE),0)</f>
        <v>231.95</v>
      </c>
      <c r="BK32" s="131">
        <f>IFERROR(VLOOKUP($O32,'Table 3 YK Wind wS_2029'!$B$10:$K$37,10,FALSE),0)</f>
        <v>177.39999999999998</v>
      </c>
      <c r="BL32" s="373"/>
      <c r="BM32" s="131">
        <f>IFERROR(VLOOKUP($O32,'Table 3 ID Wind wS_2032'!$B$10:$K$38,10,FALSE),0)</f>
        <v>179.25</v>
      </c>
      <c r="BN32" s="131">
        <f>IFERROR(VLOOKUP($O32,'Table 3 PV wS YK_2024'!$B$10:$K$40,10,FALSE),0)</f>
        <v>130.32999999999998</v>
      </c>
      <c r="BO32" s="373"/>
      <c r="BP32" s="131">
        <f>IFERROR(VLOOKUP($O32,'Table 3 PV wS SO_2024'!$B$10:$K$40,10,FALSE),0)</f>
        <v>129.91</v>
      </c>
      <c r="BQ32" s="373"/>
      <c r="BR32" s="131">
        <f>IFERROR(VLOOKUP($O32,'Table 3 PV wS UTN_2024'!$B$10:$K$40,10,FALSE),0)</f>
        <v>128.77000000000001</v>
      </c>
      <c r="BS32" s="131">
        <f>IFERROR(VLOOKUP($O32,'Table 3 PV wS JB_2024'!$B$10:$K$40,10,FALSE),0)</f>
        <v>125.06</v>
      </c>
      <c r="BT32" s="131">
        <f>IFERROR(VLOOKUP($O32,'Table 3 PV wS JB_2029'!$B$10:$K$40,10,FALSE),0)</f>
        <v>114.64999999999999</v>
      </c>
      <c r="BU32" s="373"/>
      <c r="BV32" s="131">
        <f>IFERROR(VLOOKUP($O32,'Table 3 PV wS UTS_2024'!$B$10:$K$38,10,FALSE),0)</f>
        <v>127.32</v>
      </c>
      <c r="BW32" s="131">
        <f>IFERROR(VLOOKUP($O32,'Table 3 PV wS UTS_2030'!$B$10:$K$38,10,FALSE),0)</f>
        <v>163.31</v>
      </c>
      <c r="BX32" s="372"/>
      <c r="BY32" s="131">
        <f>IFERROR(VLOOKUP($O32,'Table 3 185 MW (NTN) 2026)'!$B$13:$L$40,11,FALSE),0)</f>
        <v>148.18</v>
      </c>
      <c r="CD32">
        <f>SUM(AL$13:AL32)*BH32/1000</f>
        <v>0</v>
      </c>
      <c r="CE32">
        <f>SUM(AM$13:AM32)*BI32/1000</f>
        <v>0</v>
      </c>
      <c r="CF32">
        <f>SUM(AN$13:AN32)*BJ32/1000</f>
        <v>0</v>
      </c>
      <c r="CG32">
        <f>SUM(AO$13:AO32)*BK32/1000</f>
        <v>0</v>
      </c>
      <c r="CH32">
        <f>SUM(AP$13:AP32)*BL32/1000</f>
        <v>0</v>
      </c>
      <c r="CI32">
        <f>SUM(AQ$13:AQ32)*BM32/1000</f>
        <v>0</v>
      </c>
      <c r="CJ32">
        <f>SUM(AR$13:AR32)*BN32/1000</f>
        <v>0</v>
      </c>
      <c r="CK32">
        <f>SUM(AS$13:AS32)*BO32/1000</f>
        <v>0</v>
      </c>
      <c r="CL32">
        <f>SUM(AT$13:AT32)*BP32/1000</f>
        <v>0</v>
      </c>
      <c r="CM32">
        <f>SUM(AU$13:AU32)*BQ32/1000</f>
        <v>0</v>
      </c>
      <c r="CN32">
        <f>SUM(AV$13:AV32)*BR32/1000</f>
        <v>0.41343329321362077</v>
      </c>
      <c r="CO32">
        <f>SUM(AW$13:AW32)*BS32/1000</f>
        <v>0</v>
      </c>
      <c r="CP32">
        <f>SUM(AX$13:AX32)*BT32/1000</f>
        <v>0</v>
      </c>
      <c r="CQ32">
        <f>SUM(AY$13:AY32)*BU32/1000</f>
        <v>0</v>
      </c>
      <c r="CR32">
        <f>SUM(AZ$13:AZ32)*BV32/1000</f>
        <v>0</v>
      </c>
      <c r="CS32">
        <f>SUM(BA$13:BA32)*BW32/1000</f>
        <v>0</v>
      </c>
      <c r="CT32">
        <f>SUM(BB$13:BB32)*BX32/1000</f>
        <v>0</v>
      </c>
      <c r="CU32">
        <f>SUM(BC$13:BC32)*BY32/1000</f>
        <v>0</v>
      </c>
      <c r="CV32">
        <f>SUM(BD$13:BD32)*BZ32/1000</f>
        <v>0</v>
      </c>
      <c r="CW32">
        <f>SUM(BE$13:BE32)*CA32/1000</f>
        <v>0</v>
      </c>
      <c r="CX32">
        <f>SUM(BF$13:BF32)*CB32/1000</f>
        <v>0</v>
      </c>
      <c r="CY32" s="172">
        <f t="shared" si="43"/>
        <v>0.41343329321362077</v>
      </c>
      <c r="DA32">
        <f t="shared" si="37"/>
        <v>2039</v>
      </c>
      <c r="DB32" s="89">
        <f>IFERROR(VLOOKUP($DA32,'Table 3 TransCost'!$B$10:$E$40,4,FALSE),0)</f>
        <v>66.22</v>
      </c>
      <c r="DC32" s="178">
        <f t="shared" si="41"/>
        <v>0</v>
      </c>
    </row>
    <row r="33" spans="1:107" ht="13.8" hidden="1">
      <c r="B33" s="15">
        <f t="shared" si="38"/>
        <v>2040</v>
      </c>
      <c r="C33" s="9">
        <f t="shared" si="17"/>
        <v>0</v>
      </c>
      <c r="D33" s="45"/>
      <c r="E33" s="9" t="e">
        <f ca="1">SUMIF(INDIRECT("'Table 5'!$J$"&amp;$K$3&amp;":$J$"&amp;$K$4),B33,INDIRECT("'Table 5'!$c$"&amp;$K$3&amp;":$c$"&amp;$K$4))/SUMIF(INDIRECT("'Table 5'!$J$"&amp;$K$3&amp;":$J$"&amp;$K$4),B33,INDIRECT("'Table 5'!$f$"&amp;$K$3&amp;":$f$"&amp;$K$4))</f>
        <v>#DIV/0!</v>
      </c>
      <c r="F33" s="37"/>
      <c r="G33" s="14" t="e">
        <f t="shared" ref="G33" ca="1" si="44">SUMIF(INDIRECT("'Table 5'!$J$"&amp;$K$3&amp;":$J$"&amp;$K$4),B33,INDIRECT("'Table 5'!$e$"&amp;$K$3&amp;":$e$"&amp;$K$4))/SUMIF(INDIRECT("'Table 5'!$J$"&amp;$K$3&amp;":$J$"&amp;$K$4),B33,INDIRECT("'Table 5'!$f$"&amp;$K$3&amp;":$f$"&amp;$K$4))</f>
        <v>#DIV/0!</v>
      </c>
      <c r="H33" s="36"/>
      <c r="I33" s="178"/>
      <c r="J33" s="178"/>
      <c r="M33" s="113"/>
      <c r="O33">
        <f t="shared" ref="O33" si="45">B33</f>
        <v>2040</v>
      </c>
      <c r="P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L33">
        <f t="shared" si="19"/>
        <v>0</v>
      </c>
      <c r="AN33">
        <f t="shared" si="20"/>
        <v>0</v>
      </c>
      <c r="AO33">
        <f t="shared" si="21"/>
        <v>0</v>
      </c>
      <c r="AP33">
        <f t="shared" si="22"/>
        <v>0</v>
      </c>
      <c r="AQ33">
        <f t="shared" si="23"/>
        <v>0</v>
      </c>
      <c r="AR33">
        <f t="shared" si="24"/>
        <v>0</v>
      </c>
      <c r="AS33">
        <f t="shared" si="25"/>
        <v>0</v>
      </c>
      <c r="AT33">
        <f t="shared" si="26"/>
        <v>0</v>
      </c>
      <c r="AU33">
        <f t="shared" si="27"/>
        <v>0</v>
      </c>
      <c r="AV33">
        <f t="shared" si="28"/>
        <v>0</v>
      </c>
      <c r="AW33">
        <f t="shared" si="29"/>
        <v>0</v>
      </c>
      <c r="AX33">
        <f t="shared" si="30"/>
        <v>0</v>
      </c>
      <c r="AY33">
        <f t="shared" si="31"/>
        <v>0</v>
      </c>
      <c r="AZ33">
        <f t="shared" si="32"/>
        <v>0</v>
      </c>
      <c r="BA33">
        <f t="shared" si="33"/>
        <v>0</v>
      </c>
      <c r="BB33">
        <f>AF33/AF$5</f>
        <v>0</v>
      </c>
      <c r="BC33">
        <f t="shared" ref="BC33" si="46">AG33/AG$5</f>
        <v>0</v>
      </c>
      <c r="CY33" s="172"/>
      <c r="DB33" s="89"/>
      <c r="DC33" s="178"/>
    </row>
    <row r="34" spans="1:107" ht="13.8" hidden="1">
      <c r="B34" s="15">
        <f t="shared" si="38"/>
        <v>2041</v>
      </c>
      <c r="C34" s="9">
        <f t="shared" si="17"/>
        <v>0</v>
      </c>
      <c r="D34" s="45"/>
      <c r="E34" s="9" t="e">
        <f t="shared" ref="E34" ca="1" si="47">SUMIF(INDIRECT("'Table 5'!$J$"&amp;$K$3&amp;":$J$"&amp;$K$4),B34,INDIRECT("'Table 5'!$c$"&amp;$K$3&amp;":$c$"&amp;$K$4))/SUMIF(INDIRECT("'Table 5'!$J$"&amp;$K$3&amp;":$J$"&amp;$K$4),B34,INDIRECT("'Table 5'!$f$"&amp;$K$3&amp;":$f$"&amp;$K$4))</f>
        <v>#DIV/0!</v>
      </c>
      <c r="F34" s="37"/>
      <c r="G34" s="14" t="e">
        <f t="shared" ref="G34" ca="1" si="48">SUMIF(INDIRECT("'Table 5'!$J$"&amp;$K$3&amp;":$J$"&amp;$K$4),B34,INDIRECT("'Table 5'!$e$"&amp;$K$3&amp;":$e$"&amp;$K$4))/SUMIF(INDIRECT("'Table 5'!$J$"&amp;$K$3&amp;":$J$"&amp;$K$4),B34,INDIRECT("'Table 5'!$f$"&amp;$K$3&amp;":$f$"&amp;$K$4))</f>
        <v>#DIV/0!</v>
      </c>
      <c r="H34" s="36"/>
      <c r="I34" s="178"/>
      <c r="J34" s="178"/>
      <c r="M34" s="113"/>
      <c r="O34">
        <f t="shared" ref="O34" si="49">B34</f>
        <v>2041</v>
      </c>
      <c r="T34" s="178"/>
      <c r="U34" s="178"/>
      <c r="AL34">
        <f t="shared" ref="AL34" si="50">P34/P$5</f>
        <v>0</v>
      </c>
      <c r="AN34">
        <f t="shared" ref="AN34" si="51">R34/R$5</f>
        <v>0</v>
      </c>
      <c r="AO34">
        <f t="shared" ref="AO34" si="52">S34/S$5</f>
        <v>0</v>
      </c>
      <c r="AP34">
        <f t="shared" ref="AP34" si="53">T34/T$5</f>
        <v>0</v>
      </c>
      <c r="AQ34">
        <f t="shared" ref="AQ34" si="54">U34/U$5</f>
        <v>0</v>
      </c>
      <c r="AR34">
        <f t="shared" ref="AR34" si="55">V34/V$5</f>
        <v>0</v>
      </c>
      <c r="AS34">
        <f t="shared" ref="AS34" si="56">W34/W$5</f>
        <v>0</v>
      </c>
      <c r="AT34">
        <f t="shared" ref="AT34" si="57">X34/X$5</f>
        <v>0</v>
      </c>
      <c r="AU34">
        <f t="shared" ref="AU34" si="58">Y34/Y$5</f>
        <v>0</v>
      </c>
      <c r="AV34">
        <f t="shared" ref="AV34" si="59">Z34/Z$5</f>
        <v>0</v>
      </c>
      <c r="AW34">
        <f t="shared" ref="AW34" si="60">AA34/AA$5</f>
        <v>0</v>
      </c>
      <c r="AX34">
        <f t="shared" ref="AX34" si="61">AB34/AB$5</f>
        <v>0</v>
      </c>
      <c r="AY34">
        <f t="shared" ref="AY34" si="62">AC34/AC$5</f>
        <v>0</v>
      </c>
      <c r="AZ34">
        <f t="shared" ref="AZ34" si="63">AD34/AD$5</f>
        <v>0</v>
      </c>
      <c r="BA34">
        <f t="shared" ref="BA34" si="64">AE34/AE$5</f>
        <v>0</v>
      </c>
      <c r="BB34">
        <f t="shared" ref="BB34" si="65">AF34/AF$5</f>
        <v>0</v>
      </c>
      <c r="BC34">
        <f t="shared" ref="BC34" si="66">AG34/AG$5</f>
        <v>0</v>
      </c>
      <c r="CY34" s="172"/>
      <c r="DB34" s="89"/>
      <c r="DC34" s="178"/>
    </row>
    <row r="35" spans="1:107" ht="13.8">
      <c r="B35" s="168"/>
      <c r="C35" s="9"/>
      <c r="D35" s="45"/>
      <c r="E35" s="9"/>
      <c r="F35" s="37"/>
      <c r="G35" s="9"/>
      <c r="H35" s="36"/>
      <c r="I35" s="49"/>
      <c r="M35" s="113"/>
      <c r="BL35" t="s">
        <v>232</v>
      </c>
      <c r="BO35" t="s">
        <v>232</v>
      </c>
      <c r="BU35" t="s">
        <v>232</v>
      </c>
      <c r="BX35" t="s">
        <v>232</v>
      </c>
    </row>
    <row r="36" spans="1:107" ht="12" customHeight="1">
      <c r="B36" s="168"/>
      <c r="C36" s="9"/>
      <c r="D36" s="45"/>
      <c r="E36" s="9"/>
      <c r="F36" s="37"/>
      <c r="G36" s="9"/>
      <c r="H36" s="36"/>
      <c r="I36" s="49"/>
      <c r="M36" s="113"/>
      <c r="N36" t="s">
        <v>92</v>
      </c>
      <c r="P36">
        <v>2030</v>
      </c>
      <c r="R36">
        <v>2024</v>
      </c>
      <c r="S36">
        <v>2029</v>
      </c>
      <c r="T36">
        <v>2037</v>
      </c>
      <c r="U36">
        <v>2032</v>
      </c>
      <c r="V36">
        <v>2024</v>
      </c>
      <c r="W36">
        <v>2036</v>
      </c>
      <c r="X36">
        <v>2024</v>
      </c>
      <c r="Y36">
        <v>2033</v>
      </c>
      <c r="Z36">
        <v>2024</v>
      </c>
      <c r="AA36">
        <v>2024</v>
      </c>
      <c r="AB36">
        <v>2029</v>
      </c>
      <c r="AC36">
        <v>2038</v>
      </c>
      <c r="AD36">
        <v>2024</v>
      </c>
      <c r="AE36">
        <v>2030</v>
      </c>
      <c r="AF36">
        <v>2037</v>
      </c>
      <c r="AG36">
        <v>2026</v>
      </c>
    </row>
    <row r="37" spans="1:107">
      <c r="A37" s="386"/>
      <c r="B37" s="386"/>
      <c r="D37" s="9"/>
      <c r="F37" s="37"/>
      <c r="H37" s="36"/>
      <c r="I37"/>
      <c r="N37" t="s">
        <v>233</v>
      </c>
      <c r="P37" s="215">
        <v>0</v>
      </c>
      <c r="Q37" s="215"/>
      <c r="R37" s="215">
        <v>0</v>
      </c>
      <c r="S37" s="215">
        <v>0</v>
      </c>
      <c r="T37" s="215">
        <v>0</v>
      </c>
      <c r="U37" s="215">
        <v>0</v>
      </c>
      <c r="V37" s="215">
        <v>0</v>
      </c>
      <c r="W37" s="215">
        <v>0</v>
      </c>
      <c r="X37" s="215">
        <v>0</v>
      </c>
      <c r="Y37" s="215">
        <v>0</v>
      </c>
      <c r="Z37" s="215">
        <v>1</v>
      </c>
      <c r="AA37" s="215">
        <v>0</v>
      </c>
      <c r="AB37" s="215">
        <v>0</v>
      </c>
      <c r="AC37" s="215">
        <v>0</v>
      </c>
      <c r="AD37" s="215">
        <v>0</v>
      </c>
      <c r="AE37" s="215">
        <v>0</v>
      </c>
      <c r="AF37" s="215">
        <v>0</v>
      </c>
      <c r="AG37" s="215">
        <v>0</v>
      </c>
      <c r="AH37" s="215"/>
      <c r="AI37" s="215"/>
      <c r="AJ37" s="215"/>
    </row>
    <row r="38" spans="1:107">
      <c r="A38" s="196"/>
      <c r="B38" s="55"/>
      <c r="E38" s="5"/>
      <c r="I38" s="49" t="s">
        <v>166</v>
      </c>
      <c r="P38" s="170"/>
      <c r="Q38" s="170"/>
      <c r="R38" s="170"/>
      <c r="AA38" s="215"/>
      <c r="AB38" s="215"/>
      <c r="AC38" s="215"/>
      <c r="AD38" s="215"/>
      <c r="AE38" s="215"/>
      <c r="AF38" s="215"/>
      <c r="AG38" s="215"/>
      <c r="AH38" s="215"/>
      <c r="AI38" s="215"/>
      <c r="AJ38" s="215"/>
      <c r="AK38" s="215"/>
    </row>
    <row r="39" spans="1:107">
      <c r="B39" s="47"/>
      <c r="C39" s="9"/>
      <c r="D39" s="9"/>
      <c r="H39" s="36"/>
      <c r="I39" s="109">
        <v>6.9199999999999998E-2</v>
      </c>
    </row>
    <row r="40" spans="1:107">
      <c r="B40" s="48"/>
      <c r="E40" s="9"/>
      <c r="G40" s="198"/>
      <c r="H40" s="36"/>
    </row>
    <row r="41" spans="1:107">
      <c r="A41" s="387" t="str">
        <f>'Table 5'!A10</f>
        <v>15 Year Starting 2020</v>
      </c>
      <c r="B41" s="387"/>
      <c r="E41" s="9"/>
      <c r="G41" s="198"/>
      <c r="H41" s="36"/>
      <c r="P41" t="s">
        <v>118</v>
      </c>
    </row>
    <row r="42" spans="1:107" ht="13.5" customHeight="1">
      <c r="A42" s="55"/>
      <c r="B42" s="55" t="str">
        <f>" Levelized Prices (Nominal) @ "&amp;TEXT($I$39,"0.00%")&amp;" Discount Rate (1) (3) "</f>
        <v xml:space="preserve"> Levelized Prices (Nominal) @ 6.92% Discount Rate (1) (3) </v>
      </c>
      <c r="E42" s="9"/>
      <c r="G42" s="108"/>
      <c r="H42" s="36"/>
      <c r="P42" t="s">
        <v>117</v>
      </c>
      <c r="R42" s="286">
        <v>2.2799999999999997E-2</v>
      </c>
    </row>
    <row r="43" spans="1:107">
      <c r="A43" s="47"/>
      <c r="B43" s="47" t="s">
        <v>8</v>
      </c>
      <c r="C43" s="9">
        <f ca="1">'Table 5'!$D$10*(Study_CF*8.76)/'Table 5'!$F$10</f>
        <v>21.368184623008485</v>
      </c>
      <c r="D43" s="9"/>
      <c r="E43" s="9">
        <f ca="1">'Table 5'!$C$10/'Table 5'!$F$10</f>
        <v>9.3189700537675684</v>
      </c>
      <c r="G43" s="198">
        <f ca="1">'Table 5'!$G$10</f>
        <v>16.897528055068221</v>
      </c>
      <c r="H43" s="36"/>
    </row>
    <row r="44" spans="1:107">
      <c r="A44" s="48"/>
      <c r="B44" s="48" t="s">
        <v>31</v>
      </c>
      <c r="E44" s="9"/>
      <c r="G44" s="198"/>
      <c r="H44" s="36"/>
    </row>
    <row r="45" spans="1:107" ht="6" customHeight="1">
      <c r="B45" s="48"/>
      <c r="E45" s="9"/>
      <c r="G45" s="198"/>
      <c r="H45" s="36"/>
      <c r="I45" s="221"/>
    </row>
    <row r="46" spans="1:107" ht="21" customHeight="1">
      <c r="A46" s="387" t="str">
        <f>'Table 5'!A9</f>
        <v>15 Year Starting 2022</v>
      </c>
      <c r="B46" s="387"/>
      <c r="E46" s="9"/>
      <c r="G46" s="108"/>
      <c r="H46" s="36"/>
    </row>
    <row r="47" spans="1:107" ht="13.8">
      <c r="B47" s="55" t="str">
        <f>" Levelized Prices (Nominal) @ "&amp;TEXT($I$39,"0.00%")&amp;" Discount Rate (1) (3) "</f>
        <v xml:space="preserve"> Levelized Prices (Nominal) @ 6.92% Discount Rate (1) (3) </v>
      </c>
      <c r="E47" s="5"/>
      <c r="H47" s="36"/>
      <c r="I47"/>
      <c r="M47" s="113"/>
    </row>
    <row r="48" spans="1:107">
      <c r="B48" s="47" t="s">
        <v>8</v>
      </c>
      <c r="C48" s="9">
        <f ca="1">'Table 5'!$D$9*(Study_CF*8.76)/'Table 5'!$F$9</f>
        <v>27.983444580225783</v>
      </c>
      <c r="D48" s="9"/>
      <c r="H48" s="36"/>
      <c r="I48"/>
    </row>
    <row r="49" spans="1:19">
      <c r="B49" s="48" t="s">
        <v>31</v>
      </c>
      <c r="E49" s="9">
        <f ca="1">'Table 5'!$C$9/'Table 5'!$F$9</f>
        <v>8.5391875366508181</v>
      </c>
      <c r="G49" s="198">
        <f ca="1">'Table 5'!$G$9</f>
        <v>18.463950054804545</v>
      </c>
      <c r="H49" s="36"/>
      <c r="I49" s="221"/>
      <c r="S49" s="178"/>
    </row>
    <row r="50" spans="1:19" ht="8.25" customHeight="1">
      <c r="A50" s="387"/>
      <c r="B50" s="387"/>
      <c r="E50" s="9"/>
      <c r="G50" s="108"/>
      <c r="H50" s="36"/>
    </row>
    <row r="51" spans="1:19" ht="13.8">
      <c r="A51" s="387" t="str">
        <f>'Table 5'!A7</f>
        <v>15 Year Starting 2023</v>
      </c>
      <c r="B51" s="387"/>
      <c r="E51" s="9"/>
      <c r="G51" s="108"/>
      <c r="H51" s="36"/>
      <c r="I51"/>
      <c r="M51" s="113"/>
    </row>
    <row r="52" spans="1:19">
      <c r="B52" s="55" t="str">
        <f>" Levelized Prices (Nominal) @ "&amp;TEXT($I$39,"0.00%")&amp;" Discount Rate (1) (3) "</f>
        <v xml:space="preserve"> Levelized Prices (Nominal) @ 6.92% Discount Rate (1) (3) </v>
      </c>
      <c r="E52" s="5"/>
      <c r="H52" s="36"/>
      <c r="I52"/>
    </row>
    <row r="53" spans="1:19">
      <c r="B53" s="47" t="s">
        <v>8</v>
      </c>
      <c r="C53" s="9">
        <f ca="1">'Table 5'!$D$7*(Study_CF*8.76)/'Table 5'!$F$7</f>
        <v>31.726122587995203</v>
      </c>
      <c r="D53" s="9"/>
      <c r="H53" s="36"/>
      <c r="I53"/>
      <c r="S53" s="178"/>
    </row>
    <row r="54" spans="1:19">
      <c r="B54" s="48" t="s">
        <v>31</v>
      </c>
      <c r="E54" s="9">
        <f ca="1">'Table 5'!$C$7/'Table 5'!$F$7</f>
        <v>8.0607617525408592</v>
      </c>
      <c r="G54" s="198">
        <f ca="1">'Table 5'!$G$7</f>
        <v>19.312923058307625</v>
      </c>
      <c r="H54" s="36"/>
    </row>
    <row r="55" spans="1:19">
      <c r="B55" s="47"/>
      <c r="C55" s="9"/>
      <c r="D55" s="9"/>
      <c r="H55" s="36"/>
    </row>
    <row r="56" spans="1:19">
      <c r="B56" s="48"/>
      <c r="E56" s="9"/>
      <c r="G56" s="108"/>
      <c r="H56" s="36"/>
    </row>
    <row r="57" spans="1:19">
      <c r="B57" s="47"/>
      <c r="C57" s="9"/>
      <c r="D57" s="9"/>
      <c r="H57" s="36"/>
    </row>
    <row r="58" spans="1:19">
      <c r="B58" s="55"/>
      <c r="E58" s="5"/>
      <c r="H58" s="36"/>
    </row>
    <row r="59" spans="1:19">
      <c r="B59" s="47"/>
      <c r="C59" s="9"/>
      <c r="D59" s="9"/>
      <c r="H59" s="36"/>
    </row>
    <row r="60" spans="1:19">
      <c r="A60" s="387"/>
      <c r="B60" s="387"/>
      <c r="E60" s="9"/>
      <c r="G60" s="108"/>
      <c r="H60" s="36"/>
    </row>
    <row r="61" spans="1:19">
      <c r="B61" s="55"/>
      <c r="E61" s="5"/>
      <c r="H61" s="36"/>
    </row>
    <row r="62" spans="1:19">
      <c r="B62" s="47"/>
      <c r="C62" s="9"/>
      <c r="D62" s="9"/>
      <c r="H62" s="36"/>
    </row>
    <row r="63" spans="1:19">
      <c r="B63" s="48"/>
      <c r="E63" s="9"/>
      <c r="G63" s="198"/>
      <c r="H63" s="36"/>
    </row>
    <row r="64" spans="1:19">
      <c r="E64" s="38"/>
      <c r="G64" s="38"/>
      <c r="H64" s="36"/>
      <c r="I64" s="108"/>
    </row>
    <row r="65" spans="1:13">
      <c r="B65" s="50"/>
      <c r="E65" s="36"/>
      <c r="F65" s="38"/>
      <c r="G65" s="36"/>
      <c r="H65" s="36"/>
      <c r="I65" s="108"/>
    </row>
    <row r="66" spans="1:13">
      <c r="F66" s="38"/>
      <c r="H66" s="36"/>
      <c r="I66" s="108"/>
    </row>
    <row r="67" spans="1:13">
      <c r="G67" s="5"/>
    </row>
    <row r="69" spans="1:13">
      <c r="B69" s="94"/>
    </row>
    <row r="70" spans="1:13" ht="12.75" customHeight="1">
      <c r="B70" s="94"/>
    </row>
    <row r="71" spans="1:13" ht="12.75" customHeight="1">
      <c r="A71" s="3" t="b">
        <f>SUM(P13:AJ28)&gt;0</f>
        <v>1</v>
      </c>
      <c r="B71" s="94"/>
    </row>
    <row r="72" spans="1:13">
      <c r="A72" s="3">
        <f>IF(SUM(P13:P28)&gt;0,1,IF(SUM(R13:R28)&gt;0,2,IF(SUM(S13:S28)&gt;0,3,IF(SUM(T13:T28)&gt;0,4,IF(SUM(U13:U28)&gt;0,5,IF(SUM(V13:V28)&gt;0,6,IF(SUM(W13:W28)&gt;0,7,IF(SUM(X13:X28)&gt;0,8,IF(SUM(Y13:Y28)&gt;0,9,IF(SUM(AA13:AA28)&gt;0,10,IF(SUM(Z13:Z28)&gt;0,11,IF(SUM(AB13:AB28)&gt;0,12,IF(SUM(AC13:AC28)&gt;0,13,IF(SUM(AD13:AD28)&gt;0,14,IF(SUM(AE13:AE28)&gt;0,15,IF(SUM(AF13:AF28)&gt;0,16,IF(SUM(AG13:AG28)&gt;0,17,IF(SUM(AH13:AH28)&gt;0,18))))))))))))))))))</f>
        <v>11</v>
      </c>
      <c r="B72" s="10"/>
      <c r="C72" s="7"/>
      <c r="D72" s="7"/>
      <c r="E72" s="7"/>
      <c r="G72" s="7"/>
    </row>
    <row r="73" spans="1:13">
      <c r="A73" t="e">
        <f>INDEX($O$13:$AJ$33,IF(SUM($P$13:$AJ$33)&gt;0,SUM($P$13:$AJ$33),FALSE)-1,1)</f>
        <v>#VALUE!</v>
      </c>
      <c r="I73"/>
    </row>
    <row r="74" spans="1:13" s="53" customFormat="1">
      <c r="A74" s="54"/>
      <c r="B74" s="10"/>
      <c r="C74" s="54"/>
      <c r="D74" s="54"/>
      <c r="E74" s="54"/>
      <c r="F74" s="54"/>
      <c r="G74" s="54"/>
      <c r="I74"/>
      <c r="J74"/>
      <c r="K74"/>
      <c r="L74"/>
      <c r="M74"/>
    </row>
    <row r="75" spans="1:13" s="53" customFormat="1">
      <c r="A75" s="54"/>
      <c r="B75" s="10"/>
      <c r="C75" s="54"/>
      <c r="D75" s="54"/>
      <c r="E75" s="54"/>
      <c r="F75" s="54"/>
      <c r="G75" s="54"/>
      <c r="I75" s="10"/>
      <c r="J75"/>
      <c r="K75"/>
    </row>
    <row r="76" spans="1:13">
      <c r="A76"/>
      <c r="B76" s="51"/>
      <c r="I76" s="53"/>
      <c r="L76" s="53"/>
      <c r="M76" s="53"/>
    </row>
    <row r="77" spans="1:13">
      <c r="A77"/>
      <c r="F77" s="7"/>
    </row>
    <row r="80" spans="1:13">
      <c r="A80"/>
      <c r="J80" s="53"/>
      <c r="K80" s="53"/>
    </row>
    <row r="81" spans="1:11">
      <c r="A81"/>
      <c r="J81" s="53"/>
      <c r="K81" s="53"/>
    </row>
  </sheetData>
  <mergeCells count="6">
    <mergeCell ref="A37:B37"/>
    <mergeCell ref="A50:B50"/>
    <mergeCell ref="A60:B60"/>
    <mergeCell ref="A46:B46"/>
    <mergeCell ref="A41:B41"/>
    <mergeCell ref="A51:B51"/>
  </mergeCells>
  <phoneticPr fontId="8" type="noConversion"/>
  <printOptions horizontalCentered="1"/>
  <pageMargins left="0.25" right="0.25" top="0.75" bottom="0.75" header="0.3" footer="0.3"/>
  <pageSetup scale="8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AF102"/>
  <sheetViews>
    <sheetView zoomScale="70" zoomScaleNormal="70" workbookViewId="0">
      <selection activeCell="G37" sqref="G37"/>
    </sheetView>
  </sheetViews>
  <sheetFormatPr defaultColWidth="9.33203125" defaultRowHeight="13.2"/>
  <cols>
    <col min="1" max="1" width="13.33203125" style="118" customWidth="1"/>
    <col min="2" max="2" width="15" style="118" customWidth="1"/>
    <col min="3" max="3" width="12.33203125" style="118" bestFit="1" customWidth="1"/>
    <col min="4" max="4" width="19.77734375" style="118" customWidth="1"/>
    <col min="5" max="5" width="8.77734375" style="118" customWidth="1"/>
    <col min="6" max="6" width="13.44140625" style="118" customWidth="1"/>
    <col min="7" max="8" width="9.44140625" style="118" bestFit="1" customWidth="1"/>
    <col min="9" max="9" width="12.6640625" style="118" customWidth="1"/>
    <col min="10" max="10" width="14" style="118" customWidth="1"/>
    <col min="11" max="11" width="10.6640625" style="118" customWidth="1"/>
    <col min="12" max="12" width="3.109375" style="118" customWidth="1"/>
    <col min="13" max="13" width="15" style="118" hidden="1" customWidth="1"/>
    <col min="14" max="14" width="5.6640625" style="162" customWidth="1"/>
    <col min="15" max="15" width="9.33203125" style="118" customWidth="1"/>
    <col min="16" max="17" width="16" style="118" customWidth="1"/>
    <col min="18" max="18" width="18.109375" style="118" customWidth="1"/>
    <col min="19" max="19" width="9.33203125" style="118"/>
    <col min="20" max="20" width="22.33203125" style="118" customWidth="1"/>
    <col min="21" max="21" width="18.109375" style="118" customWidth="1"/>
    <col min="22" max="22" width="9.6640625" style="118" bestFit="1" customWidth="1"/>
    <col min="23" max="24" width="9.33203125" style="118"/>
    <col min="25" max="25" width="12" style="118" bestFit="1" customWidth="1"/>
    <col min="26" max="26" width="9.33203125" style="118"/>
    <col min="27" max="27" width="13.6640625" style="118" customWidth="1"/>
    <col min="28" max="28" width="12" style="118" bestFit="1" customWidth="1"/>
    <col min="29" max="16384" width="9.33203125" style="118"/>
  </cols>
  <sheetData>
    <row r="1" spans="2:32" ht="15.6">
      <c r="B1" s="116" t="s">
        <v>56</v>
      </c>
      <c r="C1" s="117"/>
      <c r="D1" s="117"/>
      <c r="E1" s="117"/>
      <c r="F1" s="117"/>
      <c r="G1" s="117"/>
      <c r="H1" s="117"/>
      <c r="I1" s="117"/>
      <c r="J1" s="117"/>
    </row>
    <row r="2" spans="2:32" ht="15.6">
      <c r="B2" s="116" t="s">
        <v>153</v>
      </c>
      <c r="C2" s="117"/>
      <c r="D2" s="117"/>
      <c r="E2" s="117"/>
      <c r="F2" s="117"/>
      <c r="G2" s="117"/>
      <c r="H2" s="117"/>
      <c r="I2" s="117"/>
      <c r="J2" s="117"/>
    </row>
    <row r="3" spans="2:32" ht="15.6">
      <c r="B3" s="116" t="str">
        <f>TEXT($C$63,"0%")&amp;" Capacity Factor"</f>
        <v>30% Capacity Factor</v>
      </c>
      <c r="C3" s="117"/>
      <c r="D3" s="117"/>
      <c r="E3" s="117"/>
      <c r="F3" s="117"/>
      <c r="G3" s="117"/>
      <c r="H3" s="117"/>
      <c r="I3" s="117"/>
      <c r="J3" s="117"/>
      <c r="R3" s="120"/>
    </row>
    <row r="4" spans="2:32">
      <c r="B4" s="119"/>
      <c r="C4" s="119"/>
      <c r="D4" s="119"/>
      <c r="E4" s="119"/>
      <c r="F4" s="119"/>
      <c r="G4" s="119"/>
      <c r="H4" s="119"/>
      <c r="I4" s="120"/>
      <c r="J4" s="120"/>
      <c r="K4" s="120"/>
      <c r="R4" s="120"/>
    </row>
    <row r="5" spans="2:32" ht="51.75" customHeight="1">
      <c r="B5" s="121" t="s">
        <v>0</v>
      </c>
      <c r="C5" s="122" t="s">
        <v>10</v>
      </c>
      <c r="D5" s="122" t="s">
        <v>11</v>
      </c>
      <c r="E5" s="122" t="s">
        <v>12</v>
      </c>
      <c r="F5" s="17" t="s">
        <v>91</v>
      </c>
      <c r="G5" s="122" t="s">
        <v>61</v>
      </c>
      <c r="H5" s="17" t="s">
        <v>13</v>
      </c>
      <c r="I5" s="122" t="s">
        <v>72</v>
      </c>
      <c r="J5" s="17" t="s">
        <v>52</v>
      </c>
      <c r="K5" s="122" t="s">
        <v>231</v>
      </c>
      <c r="M5" s="218"/>
      <c r="N5" s="218"/>
      <c r="P5" s="218"/>
      <c r="R5" s="280"/>
      <c r="T5" s="277"/>
      <c r="U5" s="278"/>
      <c r="V5" s="277"/>
      <c r="W5" s="278"/>
      <c r="X5" s="120"/>
      <c r="Y5" s="218"/>
      <c r="Z5" s="218"/>
    </row>
    <row r="6" spans="2:32" ht="24" customHeight="1">
      <c r="B6" s="123"/>
      <c r="C6" s="124" t="s">
        <v>8</v>
      </c>
      <c r="D6" s="125" t="s">
        <v>9</v>
      </c>
      <c r="E6" s="125" t="s">
        <v>9</v>
      </c>
      <c r="F6" s="125" t="s">
        <v>9</v>
      </c>
      <c r="G6" s="124" t="s">
        <v>31</v>
      </c>
      <c r="H6" s="18" t="s">
        <v>31</v>
      </c>
      <c r="I6" s="124" t="s">
        <v>31</v>
      </c>
      <c r="J6" s="19" t="s">
        <v>9</v>
      </c>
      <c r="K6" s="125" t="s">
        <v>9</v>
      </c>
      <c r="R6" s="281"/>
    </row>
    <row r="7" spans="2:32">
      <c r="C7" s="126" t="s">
        <v>1</v>
      </c>
      <c r="D7" s="126" t="s">
        <v>2</v>
      </c>
      <c r="E7" s="126" t="s">
        <v>3</v>
      </c>
      <c r="F7" s="126" t="s">
        <v>4</v>
      </c>
      <c r="G7" s="126" t="s">
        <v>5</v>
      </c>
      <c r="H7" s="126" t="s">
        <v>7</v>
      </c>
      <c r="I7" s="126" t="s">
        <v>22</v>
      </c>
      <c r="J7" s="126" t="s">
        <v>23</v>
      </c>
      <c r="K7" s="126" t="s">
        <v>24</v>
      </c>
      <c r="R7" s="120"/>
    </row>
    <row r="8" spans="2:32" ht="6" customHeight="1">
      <c r="K8" s="120"/>
      <c r="R8" s="120"/>
    </row>
    <row r="9" spans="2:32" ht="15.6">
      <c r="B9" s="43" t="str">
        <f>C52</f>
        <v>2019 IRP Jim Bridger Solar with Storage - 30% Capacity Factor</v>
      </c>
      <c r="C9" s="120"/>
      <c r="E9" s="120"/>
      <c r="F9" s="120"/>
      <c r="G9" s="120"/>
      <c r="H9" s="120"/>
      <c r="I9" s="120"/>
      <c r="J9" s="120"/>
      <c r="K9" s="120"/>
      <c r="N9" s="118"/>
      <c r="R9" s="120"/>
    </row>
    <row r="10" spans="2:32">
      <c r="B10" s="127">
        <v>2016</v>
      </c>
      <c r="C10" s="128"/>
      <c r="D10" s="129"/>
      <c r="E10" s="129"/>
      <c r="F10" s="129"/>
      <c r="G10" s="130"/>
      <c r="H10" s="130"/>
      <c r="I10" s="131"/>
      <c r="J10" s="131"/>
      <c r="K10" s="129"/>
      <c r="N10" s="163"/>
      <c r="R10" s="120"/>
    </row>
    <row r="11" spans="2:32">
      <c r="B11" s="127">
        <f t="shared" ref="B11:B37" si="0">B10+1</f>
        <v>2017</v>
      </c>
      <c r="C11" s="132"/>
      <c r="D11" s="129"/>
      <c r="E11" s="129"/>
      <c r="F11" s="129"/>
      <c r="G11" s="130"/>
      <c r="H11" s="129"/>
      <c r="I11" s="131"/>
      <c r="J11" s="131"/>
      <c r="K11" s="129"/>
      <c r="N11" s="118"/>
      <c r="R11" s="120"/>
    </row>
    <row r="12" spans="2:32">
      <c r="B12" s="136">
        <f t="shared" si="0"/>
        <v>2018</v>
      </c>
      <c r="C12" s="137"/>
      <c r="D12" s="129"/>
      <c r="E12" s="149">
        <f>$C$56</f>
        <v>24.570618817436728</v>
      </c>
      <c r="F12" s="149"/>
      <c r="G12" s="131"/>
      <c r="H12" s="149">
        <f>$C$58</f>
        <v>0</v>
      </c>
      <c r="I12" s="131"/>
      <c r="J12" s="131"/>
      <c r="K12" s="129">
        <f>(D12+E12+F12)</f>
        <v>24.570618817436728</v>
      </c>
      <c r="L12" s="120"/>
      <c r="N12" s="118"/>
      <c r="R12" s="120"/>
      <c r="T12" s="162"/>
      <c r="U12" s="154"/>
      <c r="V12" s="154"/>
      <c r="W12" s="283"/>
      <c r="Y12" s="154"/>
      <c r="Z12" s="154"/>
      <c r="AF12" s="154"/>
    </row>
    <row r="13" spans="2:32">
      <c r="B13" s="136">
        <f t="shared" si="0"/>
        <v>2019</v>
      </c>
      <c r="C13" s="137"/>
      <c r="D13" s="129"/>
      <c r="E13" s="129">
        <f t="shared" ref="E13:E37" si="1">ROUND(E12*(1+(IFERROR(INDEX($D$66:$D$74,MATCH($B13,$C$66:$C$74,0),1),0)+IFERROR(INDEX($G$66:$G$74,MATCH($B13,$F$66:$F$74,0),1),0)+IFERROR(INDEX($J$66:$J$74,MATCH($B13,$I$66:$I$74,0),1),0))),2)</f>
        <v>25.01</v>
      </c>
      <c r="F13" s="129"/>
      <c r="G13" s="131"/>
      <c r="H13" s="129">
        <f t="shared" ref="H13:H37" si="2">ROUND(H12*(1+(IFERROR(INDEX($D$66:$D$74,MATCH($B13,$C$66:$C$74,0),1),0)+IFERROR(INDEX($G$66:$G$74,MATCH($B13,$F$66:$F$74,0),1),0)+IFERROR(INDEX($J$66:$J$74,MATCH($B13,$I$66:$I$74,0),1),0))),2)</f>
        <v>0</v>
      </c>
      <c r="I13" s="131"/>
      <c r="J13" s="131"/>
      <c r="K13" s="129">
        <f t="shared" ref="K13:K37" si="3">(D13+E13+F13)</f>
        <v>25.01</v>
      </c>
      <c r="L13" s="120"/>
      <c r="N13" s="118"/>
      <c r="R13" s="120"/>
      <c r="V13" s="154"/>
      <c r="Y13" s="154"/>
      <c r="Z13" s="154"/>
      <c r="AF13" s="154"/>
    </row>
    <row r="14" spans="2:32">
      <c r="B14" s="136">
        <f t="shared" si="0"/>
        <v>2020</v>
      </c>
      <c r="C14" s="137"/>
      <c r="D14" s="129"/>
      <c r="E14" s="129">
        <f t="shared" si="1"/>
        <v>25.49</v>
      </c>
      <c r="F14" s="129"/>
      <c r="G14" s="131"/>
      <c r="H14" s="129">
        <f t="shared" si="2"/>
        <v>0</v>
      </c>
      <c r="I14" s="131"/>
      <c r="J14" s="131"/>
      <c r="K14" s="129">
        <f t="shared" si="3"/>
        <v>25.49</v>
      </c>
      <c r="L14" s="120"/>
      <c r="N14" s="118"/>
      <c r="O14" s="133"/>
      <c r="P14" s="134"/>
      <c r="Q14" s="135"/>
      <c r="R14" s="120"/>
      <c r="V14" s="154"/>
      <c r="Y14" s="154"/>
      <c r="Z14" s="154"/>
      <c r="AF14" s="154"/>
    </row>
    <row r="15" spans="2:32">
      <c r="B15" s="136">
        <f t="shared" si="0"/>
        <v>2021</v>
      </c>
      <c r="C15" s="137"/>
      <c r="D15" s="129"/>
      <c r="E15" s="129">
        <f t="shared" si="1"/>
        <v>26</v>
      </c>
      <c r="F15" s="129"/>
      <c r="G15" s="131"/>
      <c r="H15" s="129">
        <f t="shared" si="2"/>
        <v>0</v>
      </c>
      <c r="I15" s="131"/>
      <c r="J15" s="131"/>
      <c r="K15" s="129">
        <f t="shared" si="3"/>
        <v>26</v>
      </c>
      <c r="L15" s="120"/>
      <c r="N15" s="118"/>
      <c r="O15" s="276"/>
      <c r="P15" s="134"/>
      <c r="Q15" s="135"/>
      <c r="R15" s="120"/>
      <c r="V15" s="154"/>
      <c r="Y15" s="154"/>
      <c r="Z15" s="154"/>
      <c r="AF15" s="154"/>
    </row>
    <row r="16" spans="2:32">
      <c r="B16" s="136">
        <f t="shared" si="0"/>
        <v>2022</v>
      </c>
      <c r="C16" s="137"/>
      <c r="D16" s="129"/>
      <c r="E16" s="129">
        <f t="shared" si="1"/>
        <v>26.65</v>
      </c>
      <c r="F16" s="129"/>
      <c r="G16" s="131"/>
      <c r="H16" s="129">
        <f t="shared" si="2"/>
        <v>0</v>
      </c>
      <c r="I16" s="131"/>
      <c r="J16" s="131"/>
      <c r="K16" s="129">
        <f t="shared" si="3"/>
        <v>26.65</v>
      </c>
      <c r="L16" s="120"/>
      <c r="N16" s="118"/>
      <c r="O16" s="353"/>
      <c r="R16" s="120"/>
      <c r="V16" s="154"/>
      <c r="Y16" s="154"/>
      <c r="Z16" s="154"/>
      <c r="AF16" s="154"/>
    </row>
    <row r="17" spans="2:32">
      <c r="B17" s="136">
        <f t="shared" si="0"/>
        <v>2023</v>
      </c>
      <c r="C17" s="137"/>
      <c r="D17" s="129"/>
      <c r="E17" s="129">
        <f t="shared" si="1"/>
        <v>27.32</v>
      </c>
      <c r="F17" s="129"/>
      <c r="G17" s="131"/>
      <c r="H17" s="129">
        <f t="shared" si="2"/>
        <v>0</v>
      </c>
      <c r="I17" s="131"/>
      <c r="J17" s="131"/>
      <c r="K17" s="129">
        <f t="shared" si="3"/>
        <v>27.32</v>
      </c>
      <c r="L17" s="120"/>
      <c r="N17" s="118"/>
      <c r="O17" s="202"/>
      <c r="R17" s="120"/>
      <c r="V17" s="154"/>
      <c r="Y17" s="154"/>
      <c r="Z17" s="154"/>
      <c r="AF17" s="154"/>
    </row>
    <row r="18" spans="2:32">
      <c r="B18" s="136">
        <f t="shared" si="0"/>
        <v>2024</v>
      </c>
      <c r="C18" s="352">
        <v>1227.9632768361582</v>
      </c>
      <c r="D18" s="129">
        <f>C18*$C$62</f>
        <v>62.441932627118646</v>
      </c>
      <c r="E18" s="129">
        <f t="shared" si="1"/>
        <v>27.98</v>
      </c>
      <c r="F18" s="129">
        <f>C60</f>
        <v>0</v>
      </c>
      <c r="G18" s="131">
        <f>(D18+E18+F18)/(8.76*$C$63)</f>
        <v>34.292818696854724</v>
      </c>
      <c r="H18" s="129">
        <f t="shared" si="2"/>
        <v>0</v>
      </c>
      <c r="I18" s="131">
        <f>(G18+H18)</f>
        <v>34.292818696854724</v>
      </c>
      <c r="J18" s="131">
        <f t="shared" ref="J18:J32" si="4">ROUND(I18*$C$63*8.76,2)</f>
        <v>90.42</v>
      </c>
      <c r="K18" s="129">
        <f t="shared" si="3"/>
        <v>90.42193262711865</v>
      </c>
      <c r="L18" s="120"/>
      <c r="N18" s="118"/>
      <c r="O18" s="354"/>
      <c r="Q18" s="154"/>
      <c r="R18" s="120"/>
      <c r="T18" s="162"/>
      <c r="U18" s="154"/>
      <c r="V18" s="154"/>
      <c r="W18" s="154"/>
      <c r="X18" s="154"/>
      <c r="Y18" s="154"/>
      <c r="Z18" s="154"/>
      <c r="AA18" s="285"/>
      <c r="AB18" s="284"/>
      <c r="AF18" s="154"/>
    </row>
    <row r="19" spans="2:32">
      <c r="B19" s="136">
        <f t="shared" si="0"/>
        <v>2025</v>
      </c>
      <c r="C19" s="137"/>
      <c r="D19" s="129">
        <f t="shared" ref="D19:F37" si="5">ROUND(D18*(1+(IFERROR(INDEX($D$66:$D$74,MATCH($B19,$C$66:$C$74,0),1),0)+IFERROR(INDEX($G$66:$G$74,MATCH($B19,$F$66:$F$74,0),1),0)+IFERROR(INDEX($J$66:$J$74,MATCH($B19,$I$66:$I$74,0),1),0))),2)</f>
        <v>63.88</v>
      </c>
      <c r="E19" s="129">
        <f t="shared" si="1"/>
        <v>28.62</v>
      </c>
      <c r="F19" s="129">
        <f t="shared" si="5"/>
        <v>0</v>
      </c>
      <c r="G19" s="131">
        <f t="shared" ref="G19:G37" si="6">(D19+E19+F19)/(8.76*$C$63)</f>
        <v>35.080932659779428</v>
      </c>
      <c r="H19" s="129">
        <f t="shared" si="2"/>
        <v>0</v>
      </c>
      <c r="I19" s="131">
        <f t="shared" ref="I19:I37" si="7">(G19+H19)</f>
        <v>35.080932659779428</v>
      </c>
      <c r="J19" s="131">
        <f t="shared" si="4"/>
        <v>92.5</v>
      </c>
      <c r="K19" s="129">
        <f t="shared" si="3"/>
        <v>92.5</v>
      </c>
      <c r="L19" s="120"/>
      <c r="N19" s="118"/>
      <c r="R19" s="120"/>
      <c r="T19" s="162"/>
      <c r="U19" s="154"/>
      <c r="V19" s="154"/>
      <c r="W19" s="154"/>
      <c r="X19" s="154"/>
      <c r="Y19" s="154"/>
      <c r="Z19" s="154"/>
      <c r="AF19" s="154"/>
    </row>
    <row r="20" spans="2:32">
      <c r="B20" s="136">
        <f t="shared" si="0"/>
        <v>2026</v>
      </c>
      <c r="C20" s="137"/>
      <c r="D20" s="129">
        <f t="shared" si="5"/>
        <v>65.349999999999994</v>
      </c>
      <c r="E20" s="129">
        <f t="shared" si="1"/>
        <v>29.28</v>
      </c>
      <c r="F20" s="129">
        <f t="shared" si="5"/>
        <v>0</v>
      </c>
      <c r="G20" s="131">
        <f t="shared" si="6"/>
        <v>35.888742244269487</v>
      </c>
      <c r="H20" s="129">
        <f t="shared" si="2"/>
        <v>0</v>
      </c>
      <c r="I20" s="131">
        <f t="shared" si="7"/>
        <v>35.888742244269487</v>
      </c>
      <c r="J20" s="131">
        <f t="shared" si="4"/>
        <v>94.63</v>
      </c>
      <c r="K20" s="129">
        <f t="shared" si="3"/>
        <v>94.63</v>
      </c>
      <c r="L20" s="120"/>
      <c r="N20" s="118"/>
      <c r="R20" s="161"/>
      <c r="T20" s="162"/>
      <c r="U20" s="154"/>
      <c r="V20" s="154"/>
      <c r="W20" s="154"/>
      <c r="X20" s="154"/>
      <c r="Y20" s="154"/>
      <c r="Z20" s="154"/>
      <c r="AF20" s="154"/>
    </row>
    <row r="21" spans="2:32">
      <c r="B21" s="136">
        <f t="shared" si="0"/>
        <v>2027</v>
      </c>
      <c r="C21" s="137"/>
      <c r="D21" s="129">
        <f t="shared" si="5"/>
        <v>66.849999999999994</v>
      </c>
      <c r="E21" s="129">
        <f t="shared" si="1"/>
        <v>29.95</v>
      </c>
      <c r="F21" s="129">
        <f t="shared" si="5"/>
        <v>0</v>
      </c>
      <c r="G21" s="131">
        <f t="shared" si="6"/>
        <v>36.711721961801608</v>
      </c>
      <c r="H21" s="129">
        <f t="shared" si="2"/>
        <v>0</v>
      </c>
      <c r="I21" s="131">
        <f t="shared" si="7"/>
        <v>36.711721961801608</v>
      </c>
      <c r="J21" s="131">
        <f t="shared" si="4"/>
        <v>96.8</v>
      </c>
      <c r="K21" s="129">
        <f t="shared" si="3"/>
        <v>96.8</v>
      </c>
      <c r="L21" s="120"/>
      <c r="N21" s="118"/>
      <c r="R21" s="161"/>
      <c r="T21" s="162"/>
      <c r="U21" s="154"/>
      <c r="V21" s="154"/>
      <c r="W21" s="154"/>
      <c r="X21" s="154"/>
      <c r="Y21" s="154"/>
      <c r="Z21" s="154"/>
      <c r="AF21" s="154"/>
    </row>
    <row r="22" spans="2:32">
      <c r="B22" s="136">
        <f t="shared" si="0"/>
        <v>2028</v>
      </c>
      <c r="C22" s="137"/>
      <c r="D22" s="129">
        <f t="shared" si="5"/>
        <v>68.39</v>
      </c>
      <c r="E22" s="129">
        <f t="shared" si="1"/>
        <v>30.64</v>
      </c>
      <c r="F22" s="129">
        <f t="shared" si="5"/>
        <v>0</v>
      </c>
      <c r="G22" s="131">
        <f t="shared" si="6"/>
        <v>37.557456878896829</v>
      </c>
      <c r="H22" s="129">
        <f t="shared" si="2"/>
        <v>0</v>
      </c>
      <c r="I22" s="131">
        <f t="shared" si="7"/>
        <v>37.557456878896829</v>
      </c>
      <c r="J22" s="131">
        <f t="shared" si="4"/>
        <v>99.03</v>
      </c>
      <c r="K22" s="129">
        <f t="shared" si="3"/>
        <v>99.03</v>
      </c>
      <c r="L22" s="120"/>
      <c r="N22" s="118"/>
      <c r="R22" s="161"/>
      <c r="T22" s="162"/>
      <c r="U22" s="154"/>
      <c r="V22" s="154"/>
      <c r="W22" s="154"/>
      <c r="X22" s="154"/>
      <c r="Y22" s="154"/>
      <c r="Z22" s="154"/>
      <c r="AF22" s="154"/>
    </row>
    <row r="23" spans="2:32">
      <c r="B23" s="136">
        <f t="shared" si="0"/>
        <v>2029</v>
      </c>
      <c r="C23" s="137"/>
      <c r="D23" s="129">
        <f t="shared" si="5"/>
        <v>69.959999999999994</v>
      </c>
      <c r="E23" s="129">
        <f t="shared" si="1"/>
        <v>31.34</v>
      </c>
      <c r="F23" s="129">
        <f t="shared" si="5"/>
        <v>0</v>
      </c>
      <c r="G23" s="131">
        <f t="shared" si="6"/>
        <v>38.41836192903412</v>
      </c>
      <c r="H23" s="129">
        <f t="shared" si="2"/>
        <v>0</v>
      </c>
      <c r="I23" s="131">
        <f t="shared" si="7"/>
        <v>38.41836192903412</v>
      </c>
      <c r="J23" s="131">
        <f t="shared" si="4"/>
        <v>101.3</v>
      </c>
      <c r="K23" s="129">
        <f t="shared" si="3"/>
        <v>101.3</v>
      </c>
      <c r="L23" s="120"/>
      <c r="N23" s="118"/>
      <c r="R23" s="161"/>
      <c r="T23" s="162"/>
      <c r="U23" s="154"/>
      <c r="V23" s="154"/>
      <c r="W23" s="154"/>
      <c r="X23" s="154"/>
      <c r="Y23" s="154"/>
      <c r="Z23" s="154"/>
      <c r="AF23" s="154"/>
    </row>
    <row r="24" spans="2:32">
      <c r="B24" s="136">
        <f t="shared" si="0"/>
        <v>2030</v>
      </c>
      <c r="C24" s="137"/>
      <c r="D24" s="129">
        <f t="shared" si="5"/>
        <v>71.5</v>
      </c>
      <c r="E24" s="129">
        <f t="shared" si="1"/>
        <v>32.03</v>
      </c>
      <c r="F24" s="129">
        <f t="shared" si="5"/>
        <v>0</v>
      </c>
      <c r="G24" s="131">
        <f t="shared" si="6"/>
        <v>39.264096846129341</v>
      </c>
      <c r="H24" s="129">
        <f t="shared" si="2"/>
        <v>0</v>
      </c>
      <c r="I24" s="131">
        <f t="shared" si="7"/>
        <v>39.264096846129341</v>
      </c>
      <c r="J24" s="131">
        <f t="shared" si="4"/>
        <v>103.53</v>
      </c>
      <c r="K24" s="129">
        <f t="shared" si="3"/>
        <v>103.53</v>
      </c>
      <c r="L24" s="120"/>
      <c r="N24" s="118"/>
      <c r="R24" s="161"/>
      <c r="T24" s="162"/>
      <c r="U24" s="154"/>
      <c r="V24" s="154"/>
      <c r="W24" s="154"/>
      <c r="X24" s="154"/>
      <c r="Y24" s="154"/>
      <c r="Z24" s="154"/>
      <c r="AF24" s="154"/>
    </row>
    <row r="25" spans="2:32">
      <c r="B25" s="136">
        <f t="shared" si="0"/>
        <v>2031</v>
      </c>
      <c r="C25" s="137"/>
      <c r="D25" s="129">
        <f t="shared" si="5"/>
        <v>73.069999999999993</v>
      </c>
      <c r="E25" s="129">
        <f t="shared" si="1"/>
        <v>32.729999999999997</v>
      </c>
      <c r="F25" s="129">
        <f t="shared" si="5"/>
        <v>0</v>
      </c>
      <c r="G25" s="131">
        <f t="shared" si="6"/>
        <v>40.125001896266625</v>
      </c>
      <c r="H25" s="129">
        <f t="shared" si="2"/>
        <v>0</v>
      </c>
      <c r="I25" s="131">
        <f t="shared" si="7"/>
        <v>40.125001896266625</v>
      </c>
      <c r="J25" s="131">
        <f t="shared" si="4"/>
        <v>105.8</v>
      </c>
      <c r="K25" s="129">
        <f t="shared" si="3"/>
        <v>105.79999999999998</v>
      </c>
      <c r="L25" s="120"/>
      <c r="N25" s="118"/>
      <c r="R25" s="161"/>
      <c r="T25" s="162"/>
      <c r="U25" s="154"/>
      <c r="V25" s="154"/>
      <c r="W25" s="154"/>
      <c r="X25" s="154"/>
      <c r="Y25" s="154"/>
      <c r="Z25" s="154"/>
      <c r="AF25" s="154"/>
    </row>
    <row r="26" spans="2:32">
      <c r="B26" s="136">
        <f t="shared" si="0"/>
        <v>2032</v>
      </c>
      <c r="C26" s="137"/>
      <c r="D26" s="129">
        <f t="shared" si="5"/>
        <v>74.680000000000007</v>
      </c>
      <c r="E26" s="129">
        <f t="shared" si="1"/>
        <v>33.450000000000003</v>
      </c>
      <c r="F26" s="129">
        <f t="shared" si="5"/>
        <v>0</v>
      </c>
      <c r="G26" s="131">
        <f t="shared" si="6"/>
        <v>41.00866214596703</v>
      </c>
      <c r="H26" s="129">
        <f t="shared" si="2"/>
        <v>0</v>
      </c>
      <c r="I26" s="131">
        <f t="shared" si="7"/>
        <v>41.00866214596703</v>
      </c>
      <c r="J26" s="131">
        <f t="shared" si="4"/>
        <v>108.13</v>
      </c>
      <c r="K26" s="129">
        <f t="shared" si="3"/>
        <v>108.13000000000001</v>
      </c>
      <c r="L26" s="120"/>
      <c r="N26" s="118"/>
      <c r="R26" s="161"/>
      <c r="T26" s="162"/>
      <c r="U26" s="154"/>
      <c r="V26" s="154"/>
      <c r="W26" s="154"/>
      <c r="X26" s="154"/>
      <c r="Y26" s="154"/>
      <c r="Z26" s="154"/>
      <c r="AF26" s="154"/>
    </row>
    <row r="27" spans="2:32">
      <c r="B27" s="136">
        <f t="shared" si="0"/>
        <v>2033</v>
      </c>
      <c r="C27" s="137"/>
      <c r="D27" s="129">
        <f t="shared" si="5"/>
        <v>76.25</v>
      </c>
      <c r="E27" s="129">
        <f t="shared" si="1"/>
        <v>34.15</v>
      </c>
      <c r="F27" s="129">
        <f t="shared" si="5"/>
        <v>0</v>
      </c>
      <c r="G27" s="131">
        <f t="shared" si="6"/>
        <v>41.869567196104313</v>
      </c>
      <c r="H27" s="129">
        <f t="shared" si="2"/>
        <v>0</v>
      </c>
      <c r="I27" s="131">
        <f t="shared" si="7"/>
        <v>41.869567196104313</v>
      </c>
      <c r="J27" s="131">
        <f t="shared" si="4"/>
        <v>110.4</v>
      </c>
      <c r="K27" s="129">
        <f t="shared" si="3"/>
        <v>110.4</v>
      </c>
      <c r="L27" s="120"/>
      <c r="N27" s="118"/>
      <c r="R27" s="161"/>
      <c r="T27" s="162"/>
      <c r="U27" s="154"/>
      <c r="V27" s="154"/>
      <c r="W27" s="154"/>
      <c r="X27" s="154"/>
      <c r="Y27" s="154"/>
      <c r="Z27" s="154"/>
      <c r="AF27" s="154"/>
    </row>
    <row r="28" spans="2:32">
      <c r="B28" s="136">
        <f t="shared" si="0"/>
        <v>2034</v>
      </c>
      <c r="C28" s="137"/>
      <c r="D28" s="129">
        <f t="shared" si="5"/>
        <v>77.849999999999994</v>
      </c>
      <c r="E28" s="129">
        <f t="shared" si="1"/>
        <v>34.869999999999997</v>
      </c>
      <c r="F28" s="129">
        <f t="shared" si="5"/>
        <v>0</v>
      </c>
      <c r="G28" s="131">
        <f t="shared" si="6"/>
        <v>42.749434912544189</v>
      </c>
      <c r="H28" s="129">
        <f t="shared" si="2"/>
        <v>0</v>
      </c>
      <c r="I28" s="131">
        <f t="shared" si="7"/>
        <v>42.749434912544189</v>
      </c>
      <c r="J28" s="131">
        <f t="shared" si="4"/>
        <v>112.72</v>
      </c>
      <c r="K28" s="129">
        <f t="shared" si="3"/>
        <v>112.72</v>
      </c>
      <c r="L28" s="120"/>
      <c r="N28" s="118"/>
      <c r="R28" s="161"/>
      <c r="T28" s="162"/>
      <c r="U28" s="154"/>
      <c r="V28" s="154"/>
      <c r="W28" s="154"/>
      <c r="X28" s="154"/>
      <c r="Y28" s="154"/>
      <c r="Z28" s="154"/>
      <c r="AF28" s="154"/>
    </row>
    <row r="29" spans="2:32">
      <c r="B29" s="136">
        <f t="shared" si="0"/>
        <v>2035</v>
      </c>
      <c r="C29" s="137"/>
      <c r="D29" s="129">
        <f t="shared" si="5"/>
        <v>79.48</v>
      </c>
      <c r="E29" s="129">
        <f t="shared" si="1"/>
        <v>35.6</v>
      </c>
      <c r="F29" s="129">
        <f t="shared" si="5"/>
        <v>0</v>
      </c>
      <c r="G29" s="131">
        <f t="shared" si="6"/>
        <v>43.644472762026133</v>
      </c>
      <c r="H29" s="129">
        <f t="shared" si="2"/>
        <v>0</v>
      </c>
      <c r="I29" s="131">
        <f t="shared" si="7"/>
        <v>43.644472762026133</v>
      </c>
      <c r="J29" s="131">
        <f t="shared" si="4"/>
        <v>115.08</v>
      </c>
      <c r="K29" s="129">
        <f t="shared" si="3"/>
        <v>115.08000000000001</v>
      </c>
      <c r="L29" s="120"/>
      <c r="N29" s="118"/>
      <c r="R29" s="161"/>
      <c r="T29" s="162"/>
      <c r="U29" s="154"/>
      <c r="V29" s="154"/>
      <c r="W29" s="154"/>
      <c r="X29" s="154"/>
      <c r="Y29" s="154"/>
      <c r="Z29" s="154"/>
      <c r="AF29" s="154"/>
    </row>
    <row r="30" spans="2:32">
      <c r="B30" s="136">
        <f t="shared" si="0"/>
        <v>2036</v>
      </c>
      <c r="C30" s="137"/>
      <c r="D30" s="129">
        <f t="shared" si="5"/>
        <v>81.150000000000006</v>
      </c>
      <c r="E30" s="129">
        <f t="shared" si="1"/>
        <v>36.35</v>
      </c>
      <c r="F30" s="129">
        <f t="shared" si="5"/>
        <v>0</v>
      </c>
      <c r="G30" s="131">
        <f t="shared" si="6"/>
        <v>44.562265811071164</v>
      </c>
      <c r="H30" s="129">
        <f t="shared" si="2"/>
        <v>0</v>
      </c>
      <c r="I30" s="131">
        <f t="shared" si="7"/>
        <v>44.562265811071164</v>
      </c>
      <c r="J30" s="131">
        <f t="shared" si="4"/>
        <v>117.5</v>
      </c>
      <c r="K30" s="129">
        <f t="shared" si="3"/>
        <v>117.5</v>
      </c>
      <c r="L30" s="120"/>
      <c r="N30" s="118"/>
      <c r="R30" s="161"/>
      <c r="T30" s="162"/>
      <c r="U30" s="154"/>
      <c r="V30" s="154"/>
      <c r="W30" s="154"/>
      <c r="X30" s="154"/>
      <c r="Y30" s="154"/>
      <c r="Z30" s="154"/>
      <c r="AF30" s="154"/>
    </row>
    <row r="31" spans="2:32">
      <c r="B31" s="136">
        <f t="shared" si="0"/>
        <v>2037</v>
      </c>
      <c r="C31" s="137"/>
      <c r="D31" s="129">
        <f t="shared" si="5"/>
        <v>82.85</v>
      </c>
      <c r="E31" s="129">
        <f t="shared" si="1"/>
        <v>37.11</v>
      </c>
      <c r="F31" s="129">
        <f t="shared" si="5"/>
        <v>0</v>
      </c>
      <c r="G31" s="131">
        <f t="shared" si="6"/>
        <v>45.495228993158271</v>
      </c>
      <c r="H31" s="129">
        <f t="shared" si="2"/>
        <v>0</v>
      </c>
      <c r="I31" s="131">
        <f t="shared" si="7"/>
        <v>45.495228993158271</v>
      </c>
      <c r="J31" s="131">
        <f t="shared" si="4"/>
        <v>119.96</v>
      </c>
      <c r="K31" s="129">
        <f t="shared" si="3"/>
        <v>119.96</v>
      </c>
      <c r="L31" s="120"/>
      <c r="N31" s="118"/>
      <c r="R31" s="161"/>
      <c r="T31" s="162"/>
      <c r="U31" s="154"/>
      <c r="V31" s="154"/>
      <c r="W31" s="154"/>
      <c r="X31" s="154"/>
      <c r="Y31" s="154"/>
      <c r="Z31" s="154"/>
      <c r="AF31" s="154"/>
    </row>
    <row r="32" spans="2:32">
      <c r="B32" s="136">
        <f t="shared" si="0"/>
        <v>2038</v>
      </c>
      <c r="C32" s="137"/>
      <c r="D32" s="129">
        <f t="shared" si="5"/>
        <v>84.59</v>
      </c>
      <c r="E32" s="129">
        <f t="shared" si="1"/>
        <v>37.89</v>
      </c>
      <c r="F32" s="129">
        <f t="shared" si="5"/>
        <v>0</v>
      </c>
      <c r="G32" s="131">
        <f t="shared" si="6"/>
        <v>46.450947374808486</v>
      </c>
      <c r="H32" s="129">
        <f t="shared" si="2"/>
        <v>0</v>
      </c>
      <c r="I32" s="131">
        <f t="shared" si="7"/>
        <v>46.450947374808486</v>
      </c>
      <c r="J32" s="131">
        <f t="shared" si="4"/>
        <v>122.48</v>
      </c>
      <c r="K32" s="129">
        <f t="shared" si="3"/>
        <v>122.48</v>
      </c>
      <c r="L32" s="120"/>
      <c r="N32" s="118"/>
      <c r="R32" s="161"/>
      <c r="T32" s="162"/>
      <c r="U32" s="154"/>
      <c r="V32" s="154"/>
      <c r="W32" s="154"/>
      <c r="X32" s="154"/>
      <c r="Y32" s="154"/>
      <c r="Z32" s="154"/>
      <c r="AF32" s="154"/>
    </row>
    <row r="33" spans="2:32">
      <c r="B33" s="136">
        <f t="shared" si="0"/>
        <v>2039</v>
      </c>
      <c r="C33" s="137"/>
      <c r="D33" s="129">
        <f t="shared" si="5"/>
        <v>86.37</v>
      </c>
      <c r="E33" s="129">
        <f t="shared" si="1"/>
        <v>38.69</v>
      </c>
      <c r="F33" s="129">
        <f t="shared" si="5"/>
        <v>0</v>
      </c>
      <c r="G33" s="131">
        <f t="shared" si="6"/>
        <v>47.429420956021787</v>
      </c>
      <c r="H33" s="129">
        <f t="shared" si="2"/>
        <v>0</v>
      </c>
      <c r="I33" s="131">
        <f t="shared" si="7"/>
        <v>47.429420956021787</v>
      </c>
      <c r="J33" s="131">
        <f t="shared" ref="J33:J37" si="8">ROUND(I33*$C$63*8.76,2)</f>
        <v>125.06</v>
      </c>
      <c r="K33" s="129">
        <f t="shared" si="3"/>
        <v>125.06</v>
      </c>
      <c r="L33" s="120"/>
      <c r="N33" s="118"/>
      <c r="R33" s="161"/>
      <c r="T33" s="162"/>
      <c r="U33" s="154"/>
      <c r="V33" s="154"/>
      <c r="W33" s="154"/>
      <c r="X33" s="154"/>
      <c r="Y33" s="154"/>
      <c r="Z33" s="154"/>
      <c r="AF33" s="154"/>
    </row>
    <row r="34" spans="2:32">
      <c r="B34" s="136">
        <f t="shared" si="0"/>
        <v>2040</v>
      </c>
      <c r="C34" s="137"/>
      <c r="D34" s="129">
        <f t="shared" si="5"/>
        <v>88.18</v>
      </c>
      <c r="E34" s="129">
        <f t="shared" si="1"/>
        <v>39.5</v>
      </c>
      <c r="F34" s="129">
        <f t="shared" si="5"/>
        <v>0</v>
      </c>
      <c r="G34" s="131">
        <f t="shared" si="6"/>
        <v>48.423064670277164</v>
      </c>
      <c r="H34" s="129">
        <f t="shared" si="2"/>
        <v>0</v>
      </c>
      <c r="I34" s="131">
        <f t="shared" si="7"/>
        <v>48.423064670277164</v>
      </c>
      <c r="J34" s="131">
        <f t="shared" si="8"/>
        <v>127.68</v>
      </c>
      <c r="K34" s="129">
        <f t="shared" si="3"/>
        <v>127.68</v>
      </c>
      <c r="L34" s="120"/>
      <c r="N34" s="118"/>
      <c r="R34" s="161"/>
      <c r="T34" s="162"/>
      <c r="U34" s="154"/>
      <c r="V34" s="154"/>
      <c r="W34" s="154"/>
      <c r="X34" s="154"/>
      <c r="Y34" s="154"/>
      <c r="Z34" s="154"/>
      <c r="AF34" s="154"/>
    </row>
    <row r="35" spans="2:32">
      <c r="B35" s="136">
        <f t="shared" si="0"/>
        <v>2041</v>
      </c>
      <c r="C35" s="137"/>
      <c r="D35" s="129">
        <f t="shared" si="5"/>
        <v>90.03</v>
      </c>
      <c r="E35" s="129">
        <f t="shared" si="1"/>
        <v>40.33</v>
      </c>
      <c r="F35" s="129">
        <f t="shared" si="5"/>
        <v>0</v>
      </c>
      <c r="G35" s="131">
        <f t="shared" si="6"/>
        <v>49.439463584095641</v>
      </c>
      <c r="H35" s="129">
        <f t="shared" si="2"/>
        <v>0</v>
      </c>
      <c r="I35" s="131">
        <f t="shared" si="7"/>
        <v>49.439463584095641</v>
      </c>
      <c r="J35" s="131">
        <f t="shared" si="8"/>
        <v>130.36000000000001</v>
      </c>
      <c r="K35" s="129">
        <f t="shared" si="3"/>
        <v>130.36000000000001</v>
      </c>
      <c r="L35" s="120"/>
      <c r="N35" s="118"/>
      <c r="R35" s="161"/>
      <c r="T35" s="162"/>
      <c r="U35" s="154"/>
      <c r="V35" s="154"/>
      <c r="W35" s="154"/>
      <c r="X35" s="154"/>
      <c r="Y35" s="154"/>
      <c r="Z35" s="154"/>
      <c r="AF35" s="154"/>
    </row>
    <row r="36" spans="2:32">
      <c r="B36" s="136">
        <f t="shared" si="0"/>
        <v>2042</v>
      </c>
      <c r="C36" s="137"/>
      <c r="D36" s="129">
        <f t="shared" si="5"/>
        <v>91.92</v>
      </c>
      <c r="E36" s="129">
        <f t="shared" si="1"/>
        <v>41.18</v>
      </c>
      <c r="F36" s="129">
        <f t="shared" si="5"/>
        <v>0</v>
      </c>
      <c r="G36" s="131">
        <f t="shared" si="6"/>
        <v>50.478617697477212</v>
      </c>
      <c r="H36" s="129">
        <f t="shared" si="2"/>
        <v>0</v>
      </c>
      <c r="I36" s="131">
        <f t="shared" si="7"/>
        <v>50.478617697477212</v>
      </c>
      <c r="J36" s="131">
        <f t="shared" si="8"/>
        <v>133.1</v>
      </c>
      <c r="K36" s="129">
        <f t="shared" si="3"/>
        <v>133.1</v>
      </c>
      <c r="L36" s="120"/>
      <c r="N36" s="118"/>
      <c r="R36" s="161"/>
      <c r="T36" s="162"/>
      <c r="U36" s="154"/>
      <c r="V36" s="154"/>
      <c r="W36" s="154"/>
      <c r="X36" s="154"/>
      <c r="Y36" s="154"/>
      <c r="Z36" s="154"/>
      <c r="AF36" s="154"/>
    </row>
    <row r="37" spans="2:32">
      <c r="B37" s="136">
        <f t="shared" si="0"/>
        <v>2043</v>
      </c>
      <c r="C37" s="137"/>
      <c r="D37" s="129">
        <f t="shared" si="5"/>
        <v>93.85</v>
      </c>
      <c r="E37" s="129">
        <f t="shared" si="1"/>
        <v>42.04</v>
      </c>
      <c r="F37" s="129">
        <f t="shared" si="5"/>
        <v>0</v>
      </c>
      <c r="G37" s="131">
        <f t="shared" si="6"/>
        <v>51.536734477161367</v>
      </c>
      <c r="H37" s="129">
        <f t="shared" si="2"/>
        <v>0</v>
      </c>
      <c r="I37" s="131">
        <f t="shared" si="7"/>
        <v>51.536734477161367</v>
      </c>
      <c r="J37" s="131">
        <f t="shared" si="8"/>
        <v>135.88999999999999</v>
      </c>
      <c r="K37" s="129">
        <f t="shared" si="3"/>
        <v>135.88999999999999</v>
      </c>
      <c r="L37" s="120"/>
      <c r="N37" s="118"/>
      <c r="R37" s="161"/>
      <c r="T37" s="162"/>
      <c r="U37" s="154"/>
      <c r="V37" s="154"/>
      <c r="W37" s="154"/>
      <c r="X37" s="154"/>
      <c r="Y37" s="154"/>
      <c r="Z37" s="154"/>
      <c r="AF37" s="154"/>
    </row>
    <row r="38" spans="2:32">
      <c r="B38" s="127"/>
      <c r="C38" s="132"/>
      <c r="D38" s="129"/>
      <c r="E38" s="129"/>
      <c r="F38" s="130"/>
      <c r="G38" s="129"/>
      <c r="H38" s="129"/>
      <c r="I38" s="131"/>
      <c r="J38" s="131"/>
      <c r="K38" s="138"/>
      <c r="R38" s="120"/>
    </row>
    <row r="39" spans="2:32">
      <c r="B39" s="127"/>
      <c r="C39" s="132"/>
      <c r="D39" s="129"/>
      <c r="E39" s="129"/>
      <c r="F39" s="130"/>
      <c r="G39" s="129"/>
      <c r="H39" s="129"/>
      <c r="I39" s="131"/>
      <c r="J39" s="131"/>
      <c r="K39" s="138"/>
      <c r="R39" s="120"/>
    </row>
    <row r="40" spans="2:32">
      <c r="B40" s="127"/>
      <c r="C40" s="132"/>
      <c r="D40" s="129"/>
      <c r="E40" s="129"/>
      <c r="F40" s="130"/>
      <c r="G40" s="129"/>
      <c r="H40" s="129"/>
      <c r="I40" s="131"/>
      <c r="J40" s="131"/>
      <c r="K40" s="138"/>
      <c r="R40" s="120"/>
    </row>
    <row r="41" spans="2:32">
      <c r="R41" s="120"/>
    </row>
    <row r="42" spans="2:32" ht="13.8">
      <c r="B42" s="139" t="s">
        <v>25</v>
      </c>
      <c r="C42" s="140"/>
      <c r="D42" s="140"/>
      <c r="E42" s="140"/>
      <c r="F42" s="140"/>
      <c r="G42" s="140"/>
      <c r="H42" s="140"/>
      <c r="R42" s="120"/>
    </row>
    <row r="44" spans="2:32">
      <c r="B44" s="118" t="s">
        <v>62</v>
      </c>
      <c r="C44" s="141" t="s">
        <v>63</v>
      </c>
      <c r="D44" s="142" t="s">
        <v>102</v>
      </c>
    </row>
    <row r="45" spans="2:32">
      <c r="C45" s="141" t="str">
        <f>C7</f>
        <v>(a)</v>
      </c>
      <c r="D45" s="118" t="s">
        <v>64</v>
      </c>
    </row>
    <row r="46" spans="2:32">
      <c r="C46" s="141" t="str">
        <f>D7</f>
        <v>(b)</v>
      </c>
      <c r="D46" s="131" t="str">
        <f>"= "&amp;C7&amp;" x "&amp;C62</f>
        <v>= (a) x 0.05085</v>
      </c>
    </row>
    <row r="47" spans="2:32">
      <c r="C47" s="141" t="str">
        <f>G7</f>
        <v>(e)</v>
      </c>
      <c r="D47" s="131" t="str">
        <f>"= ("&amp;$D$7&amp;" + "&amp;$E$7&amp;") /  (8.76 x "&amp;TEXT(C63,"0.0%")&amp;")"</f>
        <v>= ((b) + (c)) /  (8.76 x 30.1%)</v>
      </c>
    </row>
    <row r="48" spans="2:32">
      <c r="C48" s="141" t="str">
        <f>I7</f>
        <v>(g)</v>
      </c>
      <c r="D48" s="131" t="str">
        <f>"= "&amp;$G$7&amp;" + "&amp;$H$7</f>
        <v>= (e) + (f)</v>
      </c>
    </row>
    <row r="49" spans="2:25">
      <c r="C49" s="141" t="str">
        <f>K7</f>
        <v>(i)</v>
      </c>
      <c r="D49" s="85" t="str">
        <f>D44</f>
        <v>Plant Costs  - 2019 IRP Update - Table 6.1 &amp; 6.2</v>
      </c>
    </row>
    <row r="50" spans="2:25">
      <c r="C50" s="141"/>
      <c r="D50" s="131"/>
    </row>
    <row r="51" spans="2:25" ht="13.8" thickBot="1"/>
    <row r="52" spans="2:25" ht="13.8" thickBot="1">
      <c r="C52" s="42" t="str">
        <f>B2&amp;" - "&amp;B3</f>
        <v>2019 IRP Jim Bridger Solar with Storage - 30% Capacity Factor</v>
      </c>
      <c r="D52" s="143"/>
      <c r="E52" s="143"/>
      <c r="F52" s="143"/>
      <c r="G52" s="143"/>
      <c r="H52" s="143"/>
      <c r="I52" s="144"/>
      <c r="J52" s="144"/>
      <c r="K52" s="145"/>
    </row>
    <row r="53" spans="2:25" ht="13.8" thickBot="1">
      <c r="C53" s="146" t="s">
        <v>65</v>
      </c>
      <c r="D53" s="147" t="s">
        <v>66</v>
      </c>
      <c r="E53" s="147"/>
      <c r="F53" s="147"/>
      <c r="G53" s="147"/>
      <c r="H53" s="147"/>
      <c r="I53" s="144"/>
      <c r="J53" s="144"/>
      <c r="K53" s="145"/>
    </row>
    <row r="54" spans="2:25">
      <c r="P54" s="118" t="s">
        <v>103</v>
      </c>
      <c r="Q54" s="279">
        <v>2024</v>
      </c>
    </row>
    <row r="55" spans="2:25">
      <c r="B55" s="85" t="s">
        <v>101</v>
      </c>
      <c r="C55" s="171">
        <v>1608.8221683005897</v>
      </c>
      <c r="D55" s="118" t="s">
        <v>64</v>
      </c>
      <c r="O55" s="287">
        <v>354</v>
      </c>
      <c r="P55" s="118" t="s">
        <v>32</v>
      </c>
      <c r="Q55" s="279" t="s">
        <v>150</v>
      </c>
      <c r="R55" s="279" t="s">
        <v>112</v>
      </c>
      <c r="T55" s="279" t="str">
        <f>$Q$55&amp;"Proposed Station Capital Costs"</f>
        <v>L1.JBB_PVSProposed Station Capital Costs</v>
      </c>
    </row>
    <row r="56" spans="2:25">
      <c r="B56" s="85" t="s">
        <v>101</v>
      </c>
      <c r="C56" s="273">
        <v>24.570618817436728</v>
      </c>
      <c r="D56" s="118" t="s">
        <v>67</v>
      </c>
      <c r="R56" s="120"/>
      <c r="T56" s="279" t="str">
        <f>$Q$55&amp;"Proposed Station Fixed Costs"</f>
        <v>L1.JBB_PVSProposed Station Fixed Costs</v>
      </c>
    </row>
    <row r="57" spans="2:25" ht="24" customHeight="1">
      <c r="B57" s="85"/>
      <c r="C57" s="275"/>
      <c r="D57" s="118" t="s">
        <v>109</v>
      </c>
      <c r="Q57" s="351" t="str">
        <f>Q55&amp;Q54</f>
        <v>L1.JBB_PVS2024</v>
      </c>
      <c r="T57" s="279" t="str">
        <f>$Q$55&amp;"Proposed Station Variable O&amp;M Costs"</f>
        <v>L1.JBB_PVSProposed Station Variable O&amp;M Costs</v>
      </c>
    </row>
    <row r="58" spans="2:25">
      <c r="B58" s="85" t="s">
        <v>101</v>
      </c>
      <c r="C58" s="273">
        <v>0</v>
      </c>
      <c r="D58" s="118" t="s">
        <v>68</v>
      </c>
      <c r="K58" s="120"/>
      <c r="L58" s="150"/>
      <c r="M58" s="52"/>
      <c r="N58" s="164"/>
      <c r="O58" s="52"/>
      <c r="P58" s="52"/>
      <c r="Q58" s="120" t="s">
        <v>242</v>
      </c>
      <c r="R58" s="120"/>
      <c r="T58" s="120"/>
      <c r="U58" s="120"/>
      <c r="V58" s="120"/>
      <c r="W58" s="120"/>
      <c r="X58" s="120"/>
      <c r="Y58" s="120"/>
    </row>
    <row r="59" spans="2:25">
      <c r="B59" s="85"/>
      <c r="C59" s="159"/>
      <c r="D59" s="118" t="s">
        <v>69</v>
      </c>
      <c r="I59" s="201" t="s">
        <v>90</v>
      </c>
      <c r="L59" s="152"/>
      <c r="M59" s="153"/>
      <c r="O59" s="151"/>
      <c r="P59" s="120"/>
      <c r="Q59" s="120"/>
      <c r="R59" s="120"/>
      <c r="T59" s="120"/>
      <c r="U59" s="120"/>
      <c r="V59" s="120"/>
      <c r="W59" s="120"/>
      <c r="X59" s="120"/>
      <c r="Y59" s="120"/>
    </row>
    <row r="60" spans="2:25">
      <c r="B60" s="374" t="str">
        <f>LEFT(RIGHT(INDEX('Table 3 TransCost'!$39:$39,1,MATCH(F60,'Table 3 TransCost'!$4:$4,0)),6),5)</f>
        <v>2024$</v>
      </c>
      <c r="C60" s="275">
        <f>INDEX('Table 3 TransCost'!$39:$39,1,MATCH(F60,'Table 3 TransCost'!$4:$4,0)+2)</f>
        <v>0</v>
      </c>
      <c r="D60" s="118" t="s">
        <v>225</v>
      </c>
      <c r="F60" s="279" t="s">
        <v>227</v>
      </c>
      <c r="K60" s="152"/>
      <c r="L60" s="152"/>
      <c r="M60" s="152"/>
      <c r="N60" s="165"/>
      <c r="O60" s="151"/>
      <c r="P60" s="120"/>
      <c r="Q60" s="120"/>
      <c r="R60" s="120"/>
      <c r="T60" s="120"/>
      <c r="U60" s="120"/>
      <c r="V60" s="120"/>
      <c r="W60" s="120"/>
      <c r="X60" s="120"/>
      <c r="Y60" s="120"/>
    </row>
    <row r="61" spans="2:25">
      <c r="B61" s="85"/>
      <c r="C61" s="204"/>
      <c r="K61" s="152"/>
      <c r="L61" s="152"/>
      <c r="M61" s="152"/>
      <c r="N61" s="165"/>
      <c r="O61" s="152"/>
      <c r="R61" s="120"/>
      <c r="T61" s="120"/>
      <c r="U61" s="120"/>
      <c r="V61" s="120"/>
      <c r="W61" s="120"/>
      <c r="X61" s="120"/>
      <c r="Y61" s="120"/>
    </row>
    <row r="62" spans="2:25" ht="13.8">
      <c r="C62" s="274">
        <v>5.0849999999999999E-2</v>
      </c>
      <c r="D62" s="118" t="s">
        <v>36</v>
      </c>
      <c r="E62" s="118" t="s">
        <v>113</v>
      </c>
      <c r="K62" s="156"/>
      <c r="L62" s="157"/>
      <c r="M62" s="157"/>
      <c r="O62" s="158"/>
    </row>
    <row r="63" spans="2:25">
      <c r="C63" s="212">
        <v>0.30099999999999999</v>
      </c>
      <c r="D63" s="118" t="s">
        <v>37</v>
      </c>
    </row>
    <row r="64" spans="2:25" ht="13.8" thickBot="1">
      <c r="D64" s="155"/>
    </row>
    <row r="65" spans="3:14" ht="13.8" thickBot="1">
      <c r="C65" s="40" t="str">
        <f>"Company Official Inflation Forecast Dated "&amp;TEXT('Table 4'!$H$5,"mmmm dd, yyyy")</f>
        <v>Company Official Inflation Forecast Dated December 31, 2019</v>
      </c>
      <c r="D65" s="143"/>
      <c r="E65" s="143"/>
      <c r="F65" s="143"/>
      <c r="G65" s="143"/>
      <c r="H65" s="143"/>
      <c r="I65" s="143"/>
      <c r="J65" s="143"/>
      <c r="K65" s="145"/>
    </row>
    <row r="66" spans="3:14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41"/>
      <c r="I66" s="87">
        <f>F74+1</f>
        <v>2035</v>
      </c>
      <c r="J66" s="41">
        <v>2.1000000000000001E-2</v>
      </c>
    </row>
    <row r="67" spans="3:14">
      <c r="C67" s="87">
        <f t="shared" ref="C67:C74" si="9">C66+1</f>
        <v>2018</v>
      </c>
      <c r="D67" s="41">
        <v>2.4E-2</v>
      </c>
      <c r="E67" s="85"/>
      <c r="F67" s="87">
        <f t="shared" ref="F67:F74" si="10">F66+1</f>
        <v>2027</v>
      </c>
      <c r="G67" s="41">
        <v>2.3E-2</v>
      </c>
      <c r="H67" s="41"/>
      <c r="I67" s="87">
        <f>I66+1</f>
        <v>2036</v>
      </c>
      <c r="J67" s="41">
        <v>2.1000000000000001E-2</v>
      </c>
    </row>
    <row r="68" spans="3:14">
      <c r="C68" s="87">
        <f t="shared" si="9"/>
        <v>2019</v>
      </c>
      <c r="D68" s="41">
        <v>1.7999999999999999E-2</v>
      </c>
      <c r="E68" s="85"/>
      <c r="F68" s="87">
        <f t="shared" si="10"/>
        <v>2028</v>
      </c>
      <c r="G68" s="41">
        <v>2.3E-2</v>
      </c>
      <c r="H68" s="41"/>
      <c r="I68" s="87">
        <f t="shared" ref="I68:I74" si="11">I67+1</f>
        <v>2037</v>
      </c>
      <c r="J68" s="41">
        <v>2.1000000000000001E-2</v>
      </c>
    </row>
    <row r="69" spans="3:14">
      <c r="C69" s="87">
        <f t="shared" si="9"/>
        <v>2020</v>
      </c>
      <c r="D69" s="41">
        <v>1.9E-2</v>
      </c>
      <c r="E69" s="85"/>
      <c r="F69" s="87">
        <f t="shared" si="10"/>
        <v>2029</v>
      </c>
      <c r="G69" s="41">
        <v>2.3E-2</v>
      </c>
      <c r="H69" s="41"/>
      <c r="I69" s="87">
        <f t="shared" si="11"/>
        <v>2038</v>
      </c>
      <c r="J69" s="41">
        <v>2.1000000000000001E-2</v>
      </c>
    </row>
    <row r="70" spans="3:14">
      <c r="C70" s="87">
        <f t="shared" si="9"/>
        <v>2021</v>
      </c>
      <c r="D70" s="41">
        <v>0.02</v>
      </c>
      <c r="E70" s="85"/>
      <c r="F70" s="87">
        <f t="shared" si="10"/>
        <v>2030</v>
      </c>
      <c r="G70" s="41">
        <v>2.1999999999999999E-2</v>
      </c>
      <c r="H70" s="41"/>
      <c r="I70" s="87">
        <f t="shared" si="11"/>
        <v>2039</v>
      </c>
      <c r="J70" s="41">
        <v>2.1000000000000001E-2</v>
      </c>
    </row>
    <row r="71" spans="3:14">
      <c r="C71" s="87">
        <f t="shared" si="9"/>
        <v>2022</v>
      </c>
      <c r="D71" s="41">
        <v>2.5000000000000001E-2</v>
      </c>
      <c r="E71" s="85"/>
      <c r="F71" s="87">
        <f t="shared" si="10"/>
        <v>2031</v>
      </c>
      <c r="G71" s="41">
        <v>2.1999999999999999E-2</v>
      </c>
      <c r="H71" s="41"/>
      <c r="I71" s="87">
        <f t="shared" si="11"/>
        <v>2040</v>
      </c>
      <c r="J71" s="41">
        <v>2.1000000000000001E-2</v>
      </c>
    </row>
    <row r="72" spans="3:14" s="120" customFormat="1">
      <c r="C72" s="87">
        <f t="shared" si="9"/>
        <v>2023</v>
      </c>
      <c r="D72" s="41">
        <v>2.5000000000000001E-2</v>
      </c>
      <c r="E72" s="86"/>
      <c r="F72" s="87">
        <f t="shared" si="10"/>
        <v>2032</v>
      </c>
      <c r="G72" s="41">
        <v>2.1999999999999999E-2</v>
      </c>
      <c r="H72" s="41"/>
      <c r="I72" s="87">
        <f t="shared" si="11"/>
        <v>2041</v>
      </c>
      <c r="J72" s="41">
        <v>2.1000000000000001E-2</v>
      </c>
      <c r="N72" s="165"/>
    </row>
    <row r="73" spans="3:14" s="120" customFormat="1">
      <c r="C73" s="87">
        <f t="shared" si="9"/>
        <v>2024</v>
      </c>
      <c r="D73" s="41">
        <v>2.4E-2</v>
      </c>
      <c r="E73" s="86"/>
      <c r="F73" s="87">
        <f t="shared" si="10"/>
        <v>2033</v>
      </c>
      <c r="G73" s="41">
        <v>2.1000000000000001E-2</v>
      </c>
      <c r="H73" s="41"/>
      <c r="I73" s="87">
        <f t="shared" si="11"/>
        <v>2042</v>
      </c>
      <c r="J73" s="41">
        <v>2.1000000000000001E-2</v>
      </c>
      <c r="N73" s="165"/>
    </row>
    <row r="74" spans="3:14" s="120" customFormat="1">
      <c r="C74" s="87">
        <f t="shared" si="9"/>
        <v>2025</v>
      </c>
      <c r="D74" s="41">
        <v>2.3E-2</v>
      </c>
      <c r="E74" s="86"/>
      <c r="F74" s="87">
        <f t="shared" si="10"/>
        <v>2034</v>
      </c>
      <c r="G74" s="41">
        <v>2.1000000000000001E-2</v>
      </c>
      <c r="H74" s="41"/>
      <c r="I74" s="87">
        <f t="shared" si="11"/>
        <v>2043</v>
      </c>
      <c r="J74" s="41">
        <v>2.1000000000000001E-2</v>
      </c>
      <c r="N74" s="165"/>
    </row>
    <row r="75" spans="3:14" s="120" customFormat="1">
      <c r="N75" s="165"/>
    </row>
    <row r="76" spans="3:14" s="120" customFormat="1">
      <c r="N76" s="165"/>
    </row>
    <row r="93" spans="3:4">
      <c r="C93" s="151"/>
      <c r="D93" s="155"/>
    </row>
    <row r="94" spans="3:4">
      <c r="C94" s="151"/>
      <c r="D94" s="155"/>
    </row>
    <row r="95" spans="3:4">
      <c r="C95" s="151"/>
      <c r="D95" s="155"/>
    </row>
    <row r="96" spans="3:4">
      <c r="C96" s="151"/>
      <c r="D96" s="155"/>
    </row>
    <row r="97" spans="3:4">
      <c r="C97" s="151"/>
      <c r="D97" s="155"/>
    </row>
    <row r="98" spans="3:4">
      <c r="C98" s="151"/>
      <c r="D98" s="155"/>
    </row>
    <row r="99" spans="3:4">
      <c r="C99" s="151"/>
      <c r="D99" s="155"/>
    </row>
    <row r="100" spans="3:4">
      <c r="C100" s="151"/>
      <c r="D100" s="155"/>
    </row>
    <row r="101" spans="3:4">
      <c r="C101" s="151"/>
      <c r="D101" s="155"/>
    </row>
    <row r="102" spans="3:4">
      <c r="C102" s="151"/>
      <c r="D102" s="155"/>
    </row>
  </sheetData>
  <printOptions horizontalCentered="1"/>
  <pageMargins left="0.8" right="0.3" top="0.4" bottom="0.4" header="0.5" footer="0.2"/>
  <pageSetup scale="58" orientation="landscape" r:id="rId1"/>
  <headerFooter alignWithMargins="0"/>
  <rowBreaks count="1" manualBreakCount="1">
    <brk id="51" max="16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AF102"/>
  <sheetViews>
    <sheetView zoomScale="80" zoomScaleNormal="80" workbookViewId="0">
      <selection activeCell="D31" sqref="D31"/>
    </sheetView>
  </sheetViews>
  <sheetFormatPr defaultColWidth="9.33203125" defaultRowHeight="13.2"/>
  <cols>
    <col min="1" max="1" width="13.33203125" style="118" customWidth="1"/>
    <col min="2" max="2" width="15" style="118" customWidth="1"/>
    <col min="3" max="3" width="12.33203125" style="118" bestFit="1" customWidth="1"/>
    <col min="4" max="4" width="19.77734375" style="118" customWidth="1"/>
    <col min="5" max="5" width="11.44140625" style="118" customWidth="1"/>
    <col min="6" max="6" width="13.44140625" style="118" customWidth="1"/>
    <col min="7" max="8" width="9.44140625" style="118" bestFit="1" customWidth="1"/>
    <col min="9" max="9" width="12.6640625" style="118" customWidth="1"/>
    <col min="10" max="10" width="14" style="118" customWidth="1"/>
    <col min="11" max="11" width="11.77734375" style="118" customWidth="1"/>
    <col min="12" max="12" width="3.109375" style="118" customWidth="1"/>
    <col min="13" max="13" width="15" style="118" hidden="1" customWidth="1"/>
    <col min="14" max="14" width="5.6640625" style="162" customWidth="1"/>
    <col min="15" max="15" width="9.33203125" style="118" customWidth="1"/>
    <col min="16" max="17" width="16" style="118" customWidth="1"/>
    <col min="18" max="18" width="18.109375" style="118" customWidth="1"/>
    <col min="19" max="19" width="9.33203125" style="118"/>
    <col min="20" max="20" width="22.33203125" style="118" customWidth="1"/>
    <col min="21" max="21" width="18.109375" style="118" customWidth="1"/>
    <col min="22" max="22" width="9.6640625" style="118" bestFit="1" customWidth="1"/>
    <col min="23" max="24" width="9.33203125" style="118"/>
    <col min="25" max="25" width="12" style="118" bestFit="1" customWidth="1"/>
    <col min="26" max="26" width="9.33203125" style="118"/>
    <col min="27" max="27" width="13.6640625" style="118" customWidth="1"/>
    <col min="28" max="28" width="12" style="118" bestFit="1" customWidth="1"/>
    <col min="29" max="16384" width="9.33203125" style="118"/>
  </cols>
  <sheetData>
    <row r="1" spans="2:32" ht="15.6">
      <c r="B1" s="116" t="s">
        <v>56</v>
      </c>
      <c r="C1" s="117"/>
      <c r="D1" s="117"/>
      <c r="E1" s="117"/>
      <c r="F1" s="117"/>
      <c r="G1" s="117"/>
      <c r="H1" s="117"/>
      <c r="I1" s="117"/>
      <c r="J1" s="117"/>
    </row>
    <row r="2" spans="2:32" ht="15.6">
      <c r="B2" s="116" t="s">
        <v>153</v>
      </c>
      <c r="C2" s="117"/>
      <c r="D2" s="117"/>
      <c r="E2" s="117"/>
      <c r="F2" s="117"/>
      <c r="G2" s="117"/>
      <c r="H2" s="117"/>
      <c r="I2" s="117"/>
      <c r="J2" s="117"/>
    </row>
    <row r="3" spans="2:32" ht="15.6">
      <c r="B3" s="116" t="str">
        <f>TEXT($C$63,"0%")&amp;" Capacity Factor"</f>
        <v>30% Capacity Factor</v>
      </c>
      <c r="C3" s="117"/>
      <c r="D3" s="117"/>
      <c r="E3" s="117"/>
      <c r="F3" s="117"/>
      <c r="G3" s="117"/>
      <c r="H3" s="117"/>
      <c r="I3" s="117"/>
      <c r="J3" s="117"/>
      <c r="R3" s="120"/>
    </row>
    <row r="4" spans="2:32">
      <c r="B4" s="119"/>
      <c r="C4" s="119"/>
      <c r="D4" s="119"/>
      <c r="E4" s="119"/>
      <c r="F4" s="119"/>
      <c r="G4" s="119"/>
      <c r="H4" s="119"/>
      <c r="I4" s="120"/>
      <c r="J4" s="120"/>
      <c r="K4" s="120"/>
      <c r="R4" s="120"/>
    </row>
    <row r="5" spans="2:32" ht="51.75" customHeight="1">
      <c r="B5" s="121" t="s">
        <v>0</v>
      </c>
      <c r="C5" s="122" t="s">
        <v>10</v>
      </c>
      <c r="D5" s="122" t="s">
        <v>11</v>
      </c>
      <c r="E5" s="122" t="s">
        <v>12</v>
      </c>
      <c r="F5" s="17" t="s">
        <v>91</v>
      </c>
      <c r="G5" s="122" t="s">
        <v>61</v>
      </c>
      <c r="H5" s="17" t="s">
        <v>13</v>
      </c>
      <c r="I5" s="122" t="s">
        <v>72</v>
      </c>
      <c r="J5" s="17" t="s">
        <v>52</v>
      </c>
      <c r="K5" s="122" t="s">
        <v>231</v>
      </c>
      <c r="M5" s="218"/>
      <c r="N5" s="218"/>
      <c r="P5" s="218"/>
      <c r="R5" s="280"/>
      <c r="T5" s="277"/>
      <c r="U5" s="278"/>
      <c r="V5" s="277"/>
      <c r="W5" s="278"/>
      <c r="X5" s="120"/>
      <c r="Y5" s="218"/>
      <c r="Z5" s="218"/>
    </row>
    <row r="6" spans="2:32" ht="24" customHeight="1">
      <c r="B6" s="123"/>
      <c r="C6" s="124" t="s">
        <v>8</v>
      </c>
      <c r="D6" s="125" t="s">
        <v>9</v>
      </c>
      <c r="E6" s="125" t="s">
        <v>9</v>
      </c>
      <c r="F6" s="125" t="s">
        <v>9</v>
      </c>
      <c r="G6" s="124" t="s">
        <v>31</v>
      </c>
      <c r="H6" s="18" t="s">
        <v>31</v>
      </c>
      <c r="I6" s="124" t="s">
        <v>31</v>
      </c>
      <c r="J6" s="19" t="s">
        <v>9</v>
      </c>
      <c r="K6" s="125" t="s">
        <v>9</v>
      </c>
      <c r="R6" s="281"/>
    </row>
    <row r="7" spans="2:32">
      <c r="C7" s="126" t="s">
        <v>1</v>
      </c>
      <c r="D7" s="126" t="s">
        <v>2</v>
      </c>
      <c r="E7" s="126" t="s">
        <v>3</v>
      </c>
      <c r="F7" s="126" t="s">
        <v>4</v>
      </c>
      <c r="G7" s="126" t="s">
        <v>5</v>
      </c>
      <c r="H7" s="126" t="s">
        <v>7</v>
      </c>
      <c r="I7" s="126" t="s">
        <v>22</v>
      </c>
      <c r="J7" s="126" t="s">
        <v>23</v>
      </c>
      <c r="K7" s="126" t="s">
        <v>24</v>
      </c>
      <c r="R7" s="120"/>
    </row>
    <row r="8" spans="2:32" ht="6" customHeight="1">
      <c r="K8" s="120"/>
      <c r="R8" s="120"/>
    </row>
    <row r="9" spans="2:32" ht="15.6">
      <c r="B9" s="43" t="str">
        <f>C52</f>
        <v>2019 IRP Jim Bridger Solar with Storage - 30% Capacity Factor</v>
      </c>
      <c r="C9" s="120"/>
      <c r="E9" s="120"/>
      <c r="F9" s="120"/>
      <c r="G9" s="120"/>
      <c r="H9" s="120"/>
      <c r="I9" s="120"/>
      <c r="J9" s="120"/>
      <c r="K9" s="120"/>
      <c r="N9" s="118"/>
      <c r="R9" s="120"/>
    </row>
    <row r="10" spans="2:32">
      <c r="B10" s="127">
        <v>2016</v>
      </c>
      <c r="C10" s="128"/>
      <c r="D10" s="129"/>
      <c r="E10" s="129"/>
      <c r="F10" s="129"/>
      <c r="G10" s="130"/>
      <c r="H10" s="130"/>
      <c r="I10" s="131"/>
      <c r="J10" s="131"/>
      <c r="K10" s="129"/>
      <c r="N10" s="163"/>
      <c r="R10" s="120"/>
    </row>
    <row r="11" spans="2:32">
      <c r="B11" s="127">
        <f t="shared" ref="B11:B37" si="0">B10+1</f>
        <v>2017</v>
      </c>
      <c r="C11" s="132"/>
      <c r="D11" s="129"/>
      <c r="E11" s="129"/>
      <c r="F11" s="129"/>
      <c r="G11" s="130"/>
      <c r="H11" s="129"/>
      <c r="I11" s="131"/>
      <c r="J11" s="131"/>
      <c r="K11" s="129"/>
      <c r="N11" s="118"/>
      <c r="R11" s="120"/>
    </row>
    <row r="12" spans="2:32">
      <c r="B12" s="136">
        <f t="shared" si="0"/>
        <v>2018</v>
      </c>
      <c r="C12" s="137"/>
      <c r="D12" s="129"/>
      <c r="E12" s="149">
        <f>$C$56</f>
        <v>24.570618817436728</v>
      </c>
      <c r="F12" s="149"/>
      <c r="G12" s="131"/>
      <c r="H12" s="149">
        <f>$C$58</f>
        <v>0</v>
      </c>
      <c r="I12" s="131"/>
      <c r="J12" s="131"/>
      <c r="K12" s="129">
        <f>(D12+E12+F12)</f>
        <v>24.570618817436728</v>
      </c>
      <c r="L12" s="120"/>
      <c r="N12" s="118"/>
      <c r="R12" s="120"/>
      <c r="T12" s="162"/>
      <c r="U12" s="154"/>
      <c r="V12" s="154"/>
      <c r="Y12" s="154"/>
      <c r="Z12" s="154"/>
      <c r="AF12" s="154"/>
    </row>
    <row r="13" spans="2:32">
      <c r="B13" s="136">
        <f t="shared" si="0"/>
        <v>2019</v>
      </c>
      <c r="C13" s="137"/>
      <c r="D13" s="129"/>
      <c r="E13" s="129">
        <f t="shared" ref="E13:E22" si="1">ROUND(E12*(1+(IFERROR(INDEX($D$66:$D$74,MATCH($B13,$C$66:$C$74,0),1),0)+IFERROR(INDEX($G$66:$G$74,MATCH($B13,$F$66:$F$74,0),1),0)+IFERROR(INDEX($J$66:$J$74,MATCH($B13,$I$66:$I$74,0),1),0))),2)</f>
        <v>25.01</v>
      </c>
      <c r="F13" s="129"/>
      <c r="G13" s="131"/>
      <c r="H13" s="129">
        <f t="shared" ref="H13:H37" si="2">ROUND(H12*(1+(IFERROR(INDEX($D$66:$D$74,MATCH($B13,$C$66:$C$74,0),1),0)+IFERROR(INDEX($G$66:$G$74,MATCH($B13,$F$66:$F$74,0),1),0)+IFERROR(INDEX($J$66:$J$74,MATCH($B13,$I$66:$I$74,0),1),0))),2)</f>
        <v>0</v>
      </c>
      <c r="I13" s="131"/>
      <c r="J13" s="131"/>
      <c r="K13" s="129">
        <f t="shared" ref="K13:K37" si="3">(D13+E13+F13)</f>
        <v>25.01</v>
      </c>
      <c r="L13" s="120"/>
      <c r="N13" s="118"/>
      <c r="R13" s="120"/>
      <c r="V13" s="154"/>
      <c r="Y13" s="154"/>
      <c r="Z13" s="154"/>
      <c r="AF13" s="154"/>
    </row>
    <row r="14" spans="2:32">
      <c r="B14" s="136">
        <f t="shared" si="0"/>
        <v>2020</v>
      </c>
      <c r="C14" s="137"/>
      <c r="D14" s="129"/>
      <c r="E14" s="129">
        <f t="shared" si="1"/>
        <v>25.49</v>
      </c>
      <c r="F14" s="129"/>
      <c r="G14" s="131"/>
      <c r="H14" s="129">
        <f t="shared" si="2"/>
        <v>0</v>
      </c>
      <c r="I14" s="131"/>
      <c r="J14" s="131"/>
      <c r="K14" s="129">
        <f t="shared" si="3"/>
        <v>25.49</v>
      </c>
      <c r="L14" s="120"/>
      <c r="N14" s="118"/>
      <c r="O14" s="133"/>
      <c r="P14" s="134"/>
      <c r="Q14" s="135"/>
      <c r="R14" s="120"/>
      <c r="V14" s="154"/>
      <c r="Y14" s="154"/>
      <c r="Z14" s="154"/>
      <c r="AF14" s="154"/>
    </row>
    <row r="15" spans="2:32">
      <c r="B15" s="136">
        <f t="shared" si="0"/>
        <v>2021</v>
      </c>
      <c r="C15" s="137"/>
      <c r="D15" s="129"/>
      <c r="E15" s="129">
        <f t="shared" si="1"/>
        <v>26</v>
      </c>
      <c r="F15" s="129"/>
      <c r="G15" s="131"/>
      <c r="H15" s="129">
        <f t="shared" si="2"/>
        <v>0</v>
      </c>
      <c r="I15" s="131"/>
      <c r="J15" s="131"/>
      <c r="K15" s="129">
        <f t="shared" si="3"/>
        <v>26</v>
      </c>
      <c r="L15" s="120"/>
      <c r="N15" s="118"/>
      <c r="O15" s="276"/>
      <c r="P15" s="134"/>
      <c r="Q15" s="135"/>
      <c r="R15" s="120"/>
      <c r="V15" s="154"/>
      <c r="Y15" s="154"/>
      <c r="Z15" s="154"/>
      <c r="AF15" s="154"/>
    </row>
    <row r="16" spans="2:32">
      <c r="B16" s="136">
        <f t="shared" si="0"/>
        <v>2022</v>
      </c>
      <c r="C16" s="137"/>
      <c r="D16" s="129"/>
      <c r="E16" s="129">
        <f t="shared" si="1"/>
        <v>26.65</v>
      </c>
      <c r="F16" s="129"/>
      <c r="G16" s="131"/>
      <c r="H16" s="129">
        <f t="shared" si="2"/>
        <v>0</v>
      </c>
      <c r="I16" s="131"/>
      <c r="J16" s="131"/>
      <c r="K16" s="129">
        <f t="shared" si="3"/>
        <v>26.65</v>
      </c>
      <c r="L16" s="120"/>
      <c r="N16" s="118"/>
      <c r="O16" s="353"/>
      <c r="R16" s="120"/>
      <c r="V16" s="154"/>
      <c r="Y16" s="154"/>
      <c r="Z16" s="154"/>
      <c r="AF16" s="154"/>
    </row>
    <row r="17" spans="2:32">
      <c r="B17" s="136">
        <f t="shared" si="0"/>
        <v>2023</v>
      </c>
      <c r="C17" s="137"/>
      <c r="D17" s="129"/>
      <c r="E17" s="129">
        <f t="shared" si="1"/>
        <v>27.32</v>
      </c>
      <c r="F17" s="129"/>
      <c r="G17" s="131"/>
      <c r="H17" s="129">
        <f t="shared" si="2"/>
        <v>0</v>
      </c>
      <c r="I17" s="131"/>
      <c r="J17" s="131"/>
      <c r="K17" s="129">
        <f t="shared" si="3"/>
        <v>27.32</v>
      </c>
      <c r="L17" s="120"/>
      <c r="N17" s="118"/>
      <c r="O17" s="202"/>
      <c r="R17" s="120"/>
      <c r="V17" s="154"/>
      <c r="Y17" s="154"/>
      <c r="Z17" s="154"/>
      <c r="AF17" s="154"/>
    </row>
    <row r="18" spans="2:32">
      <c r="B18" s="136">
        <f t="shared" si="0"/>
        <v>2024</v>
      </c>
      <c r="C18" s="137"/>
      <c r="D18" s="129"/>
      <c r="E18" s="129">
        <f t="shared" si="1"/>
        <v>27.98</v>
      </c>
      <c r="F18" s="129"/>
      <c r="G18" s="131"/>
      <c r="H18" s="129">
        <f t="shared" si="2"/>
        <v>0</v>
      </c>
      <c r="I18" s="131"/>
      <c r="J18" s="131"/>
      <c r="K18" s="129">
        <f t="shared" si="3"/>
        <v>27.98</v>
      </c>
      <c r="L18" s="120"/>
      <c r="N18" s="118"/>
      <c r="O18" s="354"/>
      <c r="Q18" s="154"/>
      <c r="R18" s="120"/>
      <c r="T18" s="162"/>
      <c r="U18" s="154"/>
      <c r="V18" s="154"/>
      <c r="X18" s="154"/>
      <c r="Y18" s="154"/>
      <c r="Z18" s="154"/>
      <c r="AA18" s="285"/>
      <c r="AB18" s="284"/>
      <c r="AF18" s="154"/>
    </row>
    <row r="19" spans="2:32">
      <c r="B19" s="136">
        <f t="shared" si="0"/>
        <v>2025</v>
      </c>
      <c r="C19" s="137"/>
      <c r="D19" s="129"/>
      <c r="E19" s="129">
        <f t="shared" si="1"/>
        <v>28.62</v>
      </c>
      <c r="F19" s="129"/>
      <c r="G19" s="131"/>
      <c r="H19" s="129">
        <f t="shared" si="2"/>
        <v>0</v>
      </c>
      <c r="I19" s="131"/>
      <c r="J19" s="131"/>
      <c r="K19" s="129">
        <f t="shared" si="3"/>
        <v>28.62</v>
      </c>
      <c r="L19" s="120"/>
      <c r="N19" s="118"/>
      <c r="R19" s="120"/>
      <c r="T19" s="162"/>
      <c r="U19" s="154"/>
      <c r="V19" s="154"/>
      <c r="X19" s="154"/>
      <c r="Y19" s="154"/>
      <c r="Z19" s="154"/>
      <c r="AF19" s="154"/>
    </row>
    <row r="20" spans="2:32">
      <c r="B20" s="136">
        <f t="shared" si="0"/>
        <v>2026</v>
      </c>
      <c r="C20" s="137"/>
      <c r="D20" s="129"/>
      <c r="E20" s="129">
        <f t="shared" si="1"/>
        <v>29.28</v>
      </c>
      <c r="F20" s="129"/>
      <c r="G20" s="131"/>
      <c r="H20" s="129">
        <f t="shared" si="2"/>
        <v>0</v>
      </c>
      <c r="I20" s="131"/>
      <c r="J20" s="131"/>
      <c r="K20" s="129">
        <f t="shared" si="3"/>
        <v>29.28</v>
      </c>
      <c r="L20" s="120"/>
      <c r="N20" s="118"/>
      <c r="R20" s="161"/>
      <c r="T20" s="162"/>
      <c r="U20" s="154"/>
      <c r="V20" s="154"/>
      <c r="X20" s="154"/>
      <c r="Y20" s="154"/>
      <c r="Z20" s="154"/>
      <c r="AF20" s="154"/>
    </row>
    <row r="21" spans="2:32">
      <c r="B21" s="136">
        <f t="shared" si="0"/>
        <v>2027</v>
      </c>
      <c r="C21" s="137"/>
      <c r="D21" s="129"/>
      <c r="E21" s="129">
        <f t="shared" si="1"/>
        <v>29.95</v>
      </c>
      <c r="F21" s="129"/>
      <c r="G21" s="131"/>
      <c r="H21" s="129">
        <f t="shared" si="2"/>
        <v>0</v>
      </c>
      <c r="I21" s="131"/>
      <c r="J21" s="131"/>
      <c r="K21" s="129">
        <f t="shared" si="3"/>
        <v>29.95</v>
      </c>
      <c r="L21" s="120"/>
      <c r="N21" s="118"/>
      <c r="R21" s="161"/>
      <c r="T21" s="162"/>
      <c r="U21" s="154"/>
      <c r="V21" s="154"/>
      <c r="X21" s="154"/>
      <c r="Y21" s="154"/>
      <c r="Z21" s="154"/>
      <c r="AF21" s="154"/>
    </row>
    <row r="22" spans="2:32">
      <c r="B22" s="136">
        <f t="shared" si="0"/>
        <v>2028</v>
      </c>
      <c r="C22" s="137"/>
      <c r="D22" s="129"/>
      <c r="E22" s="129">
        <f t="shared" si="1"/>
        <v>30.64</v>
      </c>
      <c r="F22" s="129"/>
      <c r="G22" s="131"/>
      <c r="H22" s="129">
        <f t="shared" si="2"/>
        <v>0</v>
      </c>
      <c r="I22" s="131"/>
      <c r="J22" s="131"/>
      <c r="K22" s="129">
        <f t="shared" si="3"/>
        <v>30.64</v>
      </c>
      <c r="L22" s="120"/>
      <c r="N22" s="118"/>
      <c r="R22" s="161"/>
      <c r="T22" s="162"/>
      <c r="U22" s="154"/>
      <c r="V22" s="154"/>
      <c r="X22" s="154"/>
      <c r="Y22" s="154"/>
      <c r="Z22" s="154"/>
      <c r="AF22" s="154"/>
    </row>
    <row r="23" spans="2:32">
      <c r="B23" s="136">
        <f t="shared" si="0"/>
        <v>2029</v>
      </c>
      <c r="C23" s="352">
        <v>1210.0083472454089</v>
      </c>
      <c r="D23" s="129">
        <f>C23*$C$62</f>
        <v>61.528924457429042</v>
      </c>
      <c r="E23" s="129">
        <f t="shared" ref="E23:E37" si="4">ROUND(E22*(1+(IFERROR(INDEX($D$66:$D$74,MATCH($B23,$C$66:$C$74,0),1),0)+IFERROR(INDEX($G$66:$G$74,MATCH($B23,$F$66:$F$74,0),1),0)+IFERROR(INDEX($J$66:$J$74,MATCH($B23,$I$66:$I$74,0),1),0))),2)</f>
        <v>31.34</v>
      </c>
      <c r="F23" s="129">
        <f>C60</f>
        <v>0</v>
      </c>
      <c r="G23" s="131">
        <f>(D23+E23+F23)/(8.76*$C$63)</f>
        <v>35.220848487321206</v>
      </c>
      <c r="H23" s="129">
        <f t="shared" si="2"/>
        <v>0</v>
      </c>
      <c r="I23" s="131">
        <f>(G23+H23)</f>
        <v>35.220848487321206</v>
      </c>
      <c r="J23" s="131">
        <f t="shared" ref="J23" si="5">ROUND(I23*$C$63*8.76,2)</f>
        <v>92.87</v>
      </c>
      <c r="K23" s="129">
        <f t="shared" si="3"/>
        <v>92.868924457429046</v>
      </c>
      <c r="L23" s="120"/>
      <c r="N23" s="118"/>
      <c r="R23" s="161"/>
      <c r="T23" s="162"/>
      <c r="U23" s="154"/>
      <c r="V23" s="154"/>
      <c r="X23" s="154"/>
      <c r="Y23" s="154"/>
      <c r="Z23" s="154"/>
      <c r="AF23" s="154"/>
    </row>
    <row r="24" spans="2:32">
      <c r="B24" s="136">
        <f t="shared" si="0"/>
        <v>2030</v>
      </c>
      <c r="C24" s="352"/>
      <c r="D24" s="129">
        <f t="shared" ref="D24:F37" si="6">ROUND(D23*(1+(IFERROR(INDEX($D$66:$D$74,MATCH($B24,$C$66:$C$74,0),1),0)+IFERROR(INDEX($G$66:$G$74,MATCH($B24,$F$66:$F$74,0),1),0)+IFERROR(INDEX($J$66:$J$74,MATCH($B24,$I$66:$I$74,0),1),0))),2)</f>
        <v>62.88</v>
      </c>
      <c r="E24" s="129">
        <f t="shared" si="4"/>
        <v>32.03</v>
      </c>
      <c r="F24" s="129">
        <f t="shared" si="6"/>
        <v>0</v>
      </c>
      <c r="G24" s="131">
        <f t="shared" ref="G24:G37" si="7">(D24+E24+F24)/(8.76*$C$63)</f>
        <v>35.994933175563951</v>
      </c>
      <c r="H24" s="129">
        <f t="shared" si="2"/>
        <v>0</v>
      </c>
      <c r="I24" s="131">
        <f t="shared" ref="I24:I37" si="8">(G24+H24)</f>
        <v>35.994933175563951</v>
      </c>
      <c r="J24" s="131">
        <f t="shared" ref="J24:J32" si="9">ROUND(I24*$C$63*8.76,2)</f>
        <v>94.91</v>
      </c>
      <c r="K24" s="129">
        <f t="shared" si="3"/>
        <v>94.91</v>
      </c>
      <c r="L24" s="120"/>
      <c r="N24" s="118"/>
      <c r="R24" s="161"/>
      <c r="T24" s="162"/>
      <c r="U24" s="154"/>
      <c r="V24" s="154"/>
      <c r="X24" s="154"/>
      <c r="Y24" s="154"/>
      <c r="Z24" s="154"/>
      <c r="AF24" s="154"/>
    </row>
    <row r="25" spans="2:32">
      <c r="B25" s="136">
        <f t="shared" si="0"/>
        <v>2031</v>
      </c>
      <c r="C25" s="137"/>
      <c r="D25" s="129">
        <f t="shared" si="6"/>
        <v>64.260000000000005</v>
      </c>
      <c r="E25" s="129">
        <f t="shared" si="4"/>
        <v>32.729999999999997</v>
      </c>
      <c r="F25" s="129">
        <f t="shared" si="6"/>
        <v>0</v>
      </c>
      <c r="G25" s="131">
        <f t="shared" si="7"/>
        <v>36.783780093751432</v>
      </c>
      <c r="H25" s="129">
        <f t="shared" si="2"/>
        <v>0</v>
      </c>
      <c r="I25" s="131">
        <f t="shared" si="8"/>
        <v>36.783780093751432</v>
      </c>
      <c r="J25" s="131">
        <f t="shared" si="9"/>
        <v>96.99</v>
      </c>
      <c r="K25" s="129">
        <f t="shared" si="3"/>
        <v>96.990000000000009</v>
      </c>
      <c r="L25" s="120"/>
      <c r="N25" s="118"/>
      <c r="R25" s="161"/>
      <c r="T25" s="162"/>
      <c r="U25" s="154"/>
      <c r="V25" s="154"/>
      <c r="X25" s="154"/>
      <c r="Y25" s="154"/>
      <c r="Z25" s="154"/>
      <c r="AF25" s="154"/>
    </row>
    <row r="26" spans="2:32">
      <c r="B26" s="136">
        <f t="shared" si="0"/>
        <v>2032</v>
      </c>
      <c r="C26" s="137"/>
      <c r="D26" s="129">
        <f t="shared" si="6"/>
        <v>65.67</v>
      </c>
      <c r="E26" s="129">
        <f t="shared" si="4"/>
        <v>33.450000000000003</v>
      </c>
      <c r="F26" s="129">
        <f t="shared" si="6"/>
        <v>0</v>
      </c>
      <c r="G26" s="131">
        <f t="shared" si="7"/>
        <v>37.591589678241483</v>
      </c>
      <c r="H26" s="129">
        <f t="shared" si="2"/>
        <v>0</v>
      </c>
      <c r="I26" s="131">
        <f t="shared" si="8"/>
        <v>37.591589678241483</v>
      </c>
      <c r="J26" s="131">
        <f t="shared" si="9"/>
        <v>99.12</v>
      </c>
      <c r="K26" s="129">
        <f t="shared" si="3"/>
        <v>99.12</v>
      </c>
      <c r="L26" s="120"/>
      <c r="N26" s="118"/>
      <c r="R26" s="161"/>
      <c r="T26" s="162"/>
      <c r="U26" s="154"/>
      <c r="V26" s="154"/>
      <c r="X26" s="154"/>
      <c r="Y26" s="154"/>
      <c r="Z26" s="154"/>
      <c r="AF26" s="154"/>
    </row>
    <row r="27" spans="2:32">
      <c r="B27" s="136">
        <f t="shared" si="0"/>
        <v>2033</v>
      </c>
      <c r="C27" s="137"/>
      <c r="D27" s="129">
        <f t="shared" si="6"/>
        <v>67.05</v>
      </c>
      <c r="E27" s="129">
        <f t="shared" si="4"/>
        <v>34.15</v>
      </c>
      <c r="F27" s="129">
        <f t="shared" si="6"/>
        <v>0</v>
      </c>
      <c r="G27" s="131">
        <f t="shared" si="7"/>
        <v>38.38043659642895</v>
      </c>
      <c r="H27" s="129">
        <f t="shared" si="2"/>
        <v>0</v>
      </c>
      <c r="I27" s="131">
        <f t="shared" si="8"/>
        <v>38.38043659642895</v>
      </c>
      <c r="J27" s="131">
        <f t="shared" si="9"/>
        <v>101.2</v>
      </c>
      <c r="K27" s="129">
        <f t="shared" si="3"/>
        <v>101.19999999999999</v>
      </c>
      <c r="L27" s="120"/>
      <c r="N27" s="118"/>
      <c r="R27" s="161"/>
      <c r="T27" s="162"/>
      <c r="U27" s="154"/>
      <c r="V27" s="154"/>
      <c r="X27" s="154"/>
      <c r="Y27" s="154"/>
      <c r="Z27" s="154"/>
      <c r="AF27" s="154"/>
    </row>
    <row r="28" spans="2:32">
      <c r="B28" s="136">
        <f t="shared" si="0"/>
        <v>2034</v>
      </c>
      <c r="C28" s="137"/>
      <c r="D28" s="129">
        <f t="shared" si="6"/>
        <v>68.459999999999994</v>
      </c>
      <c r="E28" s="129">
        <f t="shared" si="4"/>
        <v>34.869999999999997</v>
      </c>
      <c r="F28" s="129">
        <f t="shared" si="6"/>
        <v>0</v>
      </c>
      <c r="G28" s="131">
        <f t="shared" si="7"/>
        <v>39.188246180919002</v>
      </c>
      <c r="H28" s="129">
        <f t="shared" si="2"/>
        <v>0</v>
      </c>
      <c r="I28" s="131">
        <f t="shared" si="8"/>
        <v>39.188246180919002</v>
      </c>
      <c r="J28" s="131">
        <f t="shared" si="9"/>
        <v>103.33</v>
      </c>
      <c r="K28" s="129">
        <f t="shared" si="3"/>
        <v>103.32999999999998</v>
      </c>
      <c r="L28" s="120"/>
      <c r="N28" s="118"/>
      <c r="R28" s="161"/>
      <c r="T28" s="162"/>
      <c r="U28" s="154"/>
      <c r="V28" s="154"/>
      <c r="X28" s="154"/>
      <c r="Y28" s="154"/>
      <c r="Z28" s="154"/>
      <c r="AF28" s="154"/>
    </row>
    <row r="29" spans="2:32">
      <c r="B29" s="136">
        <f t="shared" si="0"/>
        <v>2035</v>
      </c>
      <c r="C29" s="137"/>
      <c r="D29" s="129">
        <f t="shared" si="6"/>
        <v>69.900000000000006</v>
      </c>
      <c r="E29" s="129">
        <f t="shared" si="4"/>
        <v>35.6</v>
      </c>
      <c r="F29" s="129">
        <f t="shared" si="6"/>
        <v>0</v>
      </c>
      <c r="G29" s="131">
        <f t="shared" si="7"/>
        <v>40.01122589845113</v>
      </c>
      <c r="H29" s="129">
        <f t="shared" si="2"/>
        <v>0</v>
      </c>
      <c r="I29" s="131">
        <f t="shared" si="8"/>
        <v>40.01122589845113</v>
      </c>
      <c r="J29" s="131">
        <f t="shared" si="9"/>
        <v>105.5</v>
      </c>
      <c r="K29" s="129">
        <f t="shared" si="3"/>
        <v>105.5</v>
      </c>
      <c r="L29" s="120"/>
      <c r="N29" s="118"/>
      <c r="R29" s="161"/>
      <c r="T29" s="162"/>
      <c r="U29" s="154"/>
      <c r="V29" s="154"/>
      <c r="X29" s="154"/>
      <c r="Y29" s="154"/>
      <c r="Z29" s="154"/>
      <c r="AF29" s="154"/>
    </row>
    <row r="30" spans="2:32">
      <c r="B30" s="136">
        <f t="shared" si="0"/>
        <v>2036</v>
      </c>
      <c r="C30" s="137"/>
      <c r="D30" s="129">
        <f t="shared" si="6"/>
        <v>71.37</v>
      </c>
      <c r="E30" s="129">
        <f t="shared" si="4"/>
        <v>36.35</v>
      </c>
      <c r="F30" s="129">
        <f t="shared" si="6"/>
        <v>0</v>
      </c>
      <c r="G30" s="131">
        <f t="shared" si="7"/>
        <v>40.853168282285836</v>
      </c>
      <c r="H30" s="129">
        <f t="shared" si="2"/>
        <v>0</v>
      </c>
      <c r="I30" s="131">
        <f t="shared" si="8"/>
        <v>40.853168282285836</v>
      </c>
      <c r="J30" s="131">
        <f t="shared" si="9"/>
        <v>107.72</v>
      </c>
      <c r="K30" s="129">
        <f t="shared" si="3"/>
        <v>107.72</v>
      </c>
      <c r="L30" s="120"/>
      <c r="N30" s="118"/>
      <c r="R30" s="161"/>
      <c r="T30" s="162"/>
      <c r="U30" s="154"/>
      <c r="V30" s="154"/>
      <c r="X30" s="154"/>
      <c r="Y30" s="154"/>
      <c r="Z30" s="154"/>
      <c r="AF30" s="154"/>
    </row>
    <row r="31" spans="2:32">
      <c r="B31" s="136">
        <f t="shared" si="0"/>
        <v>2037</v>
      </c>
      <c r="C31" s="137"/>
      <c r="D31" s="129">
        <f t="shared" si="6"/>
        <v>72.87</v>
      </c>
      <c r="E31" s="129">
        <f t="shared" si="4"/>
        <v>37.11</v>
      </c>
      <c r="F31" s="129">
        <f t="shared" si="6"/>
        <v>0</v>
      </c>
      <c r="G31" s="131">
        <f t="shared" si="7"/>
        <v>41.710280799162611</v>
      </c>
      <c r="H31" s="129">
        <f t="shared" si="2"/>
        <v>0</v>
      </c>
      <c r="I31" s="131">
        <f t="shared" si="8"/>
        <v>41.710280799162611</v>
      </c>
      <c r="J31" s="131">
        <f t="shared" si="9"/>
        <v>109.98</v>
      </c>
      <c r="K31" s="129">
        <f t="shared" si="3"/>
        <v>109.98</v>
      </c>
      <c r="L31" s="120"/>
      <c r="N31" s="118"/>
      <c r="R31" s="161"/>
      <c r="T31" s="162"/>
      <c r="U31" s="154"/>
      <c r="V31" s="154"/>
      <c r="X31" s="154"/>
      <c r="Y31" s="154"/>
      <c r="Z31" s="154"/>
      <c r="AF31" s="154"/>
    </row>
    <row r="32" spans="2:32">
      <c r="B32" s="136">
        <f t="shared" si="0"/>
        <v>2038</v>
      </c>
      <c r="C32" s="137"/>
      <c r="D32" s="129">
        <f t="shared" si="6"/>
        <v>74.400000000000006</v>
      </c>
      <c r="E32" s="129">
        <f t="shared" si="4"/>
        <v>37.89</v>
      </c>
      <c r="F32" s="129">
        <f t="shared" si="6"/>
        <v>0</v>
      </c>
      <c r="G32" s="131">
        <f t="shared" si="7"/>
        <v>42.586355982341971</v>
      </c>
      <c r="H32" s="129">
        <f t="shared" si="2"/>
        <v>0</v>
      </c>
      <c r="I32" s="131">
        <f t="shared" si="8"/>
        <v>42.586355982341971</v>
      </c>
      <c r="J32" s="131">
        <f t="shared" si="9"/>
        <v>112.29</v>
      </c>
      <c r="K32" s="129">
        <f t="shared" si="3"/>
        <v>112.29</v>
      </c>
      <c r="L32" s="120"/>
      <c r="N32" s="118"/>
      <c r="R32" s="161"/>
      <c r="T32" s="162"/>
      <c r="U32" s="154"/>
      <c r="V32" s="154"/>
      <c r="X32" s="154"/>
      <c r="Y32" s="154"/>
      <c r="Z32" s="154"/>
      <c r="AF32" s="154"/>
    </row>
    <row r="33" spans="2:32">
      <c r="B33" s="136">
        <f t="shared" si="0"/>
        <v>2039</v>
      </c>
      <c r="C33" s="137"/>
      <c r="D33" s="129">
        <f t="shared" si="6"/>
        <v>75.959999999999994</v>
      </c>
      <c r="E33" s="129">
        <f t="shared" si="4"/>
        <v>38.69</v>
      </c>
      <c r="F33" s="129">
        <f t="shared" si="6"/>
        <v>0</v>
      </c>
      <c r="G33" s="131">
        <f t="shared" si="7"/>
        <v>43.481393831823908</v>
      </c>
      <c r="H33" s="129">
        <f t="shared" si="2"/>
        <v>0</v>
      </c>
      <c r="I33" s="131">
        <f t="shared" si="8"/>
        <v>43.481393831823908</v>
      </c>
      <c r="J33" s="131">
        <f t="shared" ref="J33:J37" si="10">ROUND(I33*$C$63*8.76,2)</f>
        <v>114.65</v>
      </c>
      <c r="K33" s="129">
        <f t="shared" si="3"/>
        <v>114.64999999999999</v>
      </c>
      <c r="L33" s="120"/>
      <c r="N33" s="118"/>
      <c r="R33" s="161"/>
      <c r="T33" s="162"/>
      <c r="U33" s="154"/>
      <c r="V33" s="154"/>
      <c r="X33" s="154"/>
      <c r="Y33" s="154"/>
      <c r="Z33" s="154"/>
      <c r="AF33" s="154"/>
    </row>
    <row r="34" spans="2:32">
      <c r="B34" s="136">
        <f t="shared" si="0"/>
        <v>2040</v>
      </c>
      <c r="C34" s="137"/>
      <c r="D34" s="129">
        <f t="shared" si="6"/>
        <v>77.56</v>
      </c>
      <c r="E34" s="129">
        <f t="shared" si="4"/>
        <v>39.5</v>
      </c>
      <c r="F34" s="129">
        <f t="shared" si="6"/>
        <v>0</v>
      </c>
      <c r="G34" s="131">
        <f t="shared" si="7"/>
        <v>44.395394347608431</v>
      </c>
      <c r="H34" s="129">
        <f t="shared" si="2"/>
        <v>0</v>
      </c>
      <c r="I34" s="131">
        <f t="shared" si="8"/>
        <v>44.395394347608431</v>
      </c>
      <c r="J34" s="131">
        <f t="shared" si="10"/>
        <v>117.06</v>
      </c>
      <c r="K34" s="129">
        <f t="shared" si="3"/>
        <v>117.06</v>
      </c>
      <c r="L34" s="120"/>
      <c r="N34" s="118"/>
      <c r="R34" s="161"/>
      <c r="T34" s="162"/>
      <c r="U34" s="154"/>
      <c r="V34" s="154"/>
      <c r="X34" s="154"/>
      <c r="Y34" s="154"/>
      <c r="Z34" s="154"/>
      <c r="AF34" s="154"/>
    </row>
    <row r="35" spans="2:32">
      <c r="B35" s="136">
        <f t="shared" si="0"/>
        <v>2041</v>
      </c>
      <c r="C35" s="137"/>
      <c r="D35" s="129">
        <f t="shared" si="6"/>
        <v>79.19</v>
      </c>
      <c r="E35" s="129">
        <f t="shared" si="4"/>
        <v>40.33</v>
      </c>
      <c r="F35" s="129">
        <f t="shared" si="6"/>
        <v>0</v>
      </c>
      <c r="G35" s="131">
        <f t="shared" si="7"/>
        <v>45.328357529695538</v>
      </c>
      <c r="H35" s="129">
        <f t="shared" si="2"/>
        <v>0</v>
      </c>
      <c r="I35" s="131">
        <f t="shared" si="8"/>
        <v>45.328357529695538</v>
      </c>
      <c r="J35" s="131">
        <f t="shared" si="10"/>
        <v>119.52</v>
      </c>
      <c r="K35" s="129">
        <f t="shared" si="3"/>
        <v>119.52</v>
      </c>
      <c r="L35" s="120"/>
      <c r="N35" s="118"/>
      <c r="R35" s="161"/>
      <c r="T35" s="162"/>
      <c r="U35" s="154"/>
      <c r="V35" s="154"/>
      <c r="X35" s="154"/>
      <c r="Y35" s="154"/>
      <c r="Z35" s="154"/>
      <c r="AF35" s="154"/>
    </row>
    <row r="36" spans="2:32">
      <c r="B36" s="136">
        <f t="shared" si="0"/>
        <v>2042</v>
      </c>
      <c r="C36" s="137"/>
      <c r="D36" s="129">
        <f t="shared" si="6"/>
        <v>80.849999999999994</v>
      </c>
      <c r="E36" s="129">
        <f t="shared" si="4"/>
        <v>41.18</v>
      </c>
      <c r="F36" s="129">
        <f t="shared" si="6"/>
        <v>0</v>
      </c>
      <c r="G36" s="131">
        <f t="shared" si="7"/>
        <v>46.28028337808523</v>
      </c>
      <c r="H36" s="129">
        <f t="shared" si="2"/>
        <v>0</v>
      </c>
      <c r="I36" s="131">
        <f t="shared" si="8"/>
        <v>46.28028337808523</v>
      </c>
      <c r="J36" s="131">
        <f t="shared" si="10"/>
        <v>122.03</v>
      </c>
      <c r="K36" s="129">
        <f t="shared" si="3"/>
        <v>122.03</v>
      </c>
      <c r="L36" s="120"/>
      <c r="N36" s="118"/>
      <c r="R36" s="161"/>
      <c r="T36" s="162"/>
      <c r="U36" s="154"/>
      <c r="V36" s="154"/>
      <c r="X36" s="154"/>
      <c r="Y36" s="154"/>
      <c r="Z36" s="154"/>
      <c r="AF36" s="154"/>
    </row>
    <row r="37" spans="2:32">
      <c r="B37" s="136">
        <f t="shared" si="0"/>
        <v>2043</v>
      </c>
      <c r="C37" s="137"/>
      <c r="D37" s="129">
        <f t="shared" si="6"/>
        <v>82.55</v>
      </c>
      <c r="E37" s="129">
        <f t="shared" si="4"/>
        <v>42.04</v>
      </c>
      <c r="F37" s="129">
        <f t="shared" si="6"/>
        <v>0</v>
      </c>
      <c r="G37" s="131">
        <f t="shared" si="7"/>
        <v>47.251171892777506</v>
      </c>
      <c r="H37" s="129">
        <f t="shared" si="2"/>
        <v>0</v>
      </c>
      <c r="I37" s="131">
        <f t="shared" si="8"/>
        <v>47.251171892777506</v>
      </c>
      <c r="J37" s="131">
        <f t="shared" si="10"/>
        <v>124.59</v>
      </c>
      <c r="K37" s="129">
        <f t="shared" si="3"/>
        <v>124.59</v>
      </c>
      <c r="L37" s="120"/>
      <c r="N37" s="118"/>
      <c r="R37" s="161"/>
      <c r="T37" s="162"/>
      <c r="U37" s="154"/>
      <c r="V37" s="154"/>
      <c r="X37" s="154"/>
      <c r="Y37" s="154"/>
      <c r="Z37" s="154"/>
      <c r="AF37" s="154"/>
    </row>
    <row r="38" spans="2:32">
      <c r="B38" s="136"/>
      <c r="C38" s="137"/>
      <c r="D38" s="129"/>
      <c r="E38" s="129"/>
      <c r="F38" s="131"/>
      <c r="G38" s="129"/>
      <c r="H38" s="129"/>
      <c r="I38" s="131"/>
      <c r="J38" s="131"/>
      <c r="K38" s="129"/>
      <c r="L38" s="120"/>
      <c r="N38" s="118"/>
      <c r="R38" s="161"/>
      <c r="T38" s="162"/>
      <c r="U38" s="154"/>
      <c r="V38" s="154"/>
      <c r="X38" s="154"/>
      <c r="Y38" s="154"/>
      <c r="Z38" s="154"/>
      <c r="AF38" s="154"/>
    </row>
    <row r="39" spans="2:32">
      <c r="B39" s="127"/>
      <c r="C39" s="132"/>
      <c r="D39" s="129"/>
      <c r="E39" s="129"/>
      <c r="F39" s="130"/>
      <c r="G39" s="129"/>
      <c r="H39" s="129"/>
      <c r="I39" s="131"/>
      <c r="J39" s="131"/>
      <c r="K39" s="138"/>
      <c r="R39" s="120"/>
    </row>
    <row r="40" spans="2:32">
      <c r="B40" s="127"/>
      <c r="C40" s="132"/>
      <c r="D40" s="129"/>
      <c r="E40" s="129"/>
      <c r="F40" s="130"/>
      <c r="G40" s="129"/>
      <c r="H40" s="129"/>
      <c r="I40" s="131"/>
      <c r="J40" s="131"/>
      <c r="K40" s="138"/>
      <c r="R40" s="120"/>
    </row>
    <row r="41" spans="2:32">
      <c r="R41" s="120"/>
    </row>
    <row r="42" spans="2:32" ht="13.8">
      <c r="B42" s="139" t="s">
        <v>25</v>
      </c>
      <c r="C42" s="140"/>
      <c r="D42" s="140"/>
      <c r="E42" s="140"/>
      <c r="F42" s="140"/>
      <c r="G42" s="140"/>
      <c r="H42" s="140"/>
      <c r="R42" s="120"/>
    </row>
    <row r="44" spans="2:32">
      <c r="B44" s="118" t="s">
        <v>62</v>
      </c>
      <c r="C44" s="141" t="s">
        <v>63</v>
      </c>
      <c r="D44" s="142" t="s">
        <v>102</v>
      </c>
      <c r="AC44" s="282"/>
    </row>
    <row r="45" spans="2:32">
      <c r="C45" s="141" t="str">
        <f>C7</f>
        <v>(a)</v>
      </c>
      <c r="D45" s="118" t="s">
        <v>64</v>
      </c>
      <c r="AC45" s="282"/>
    </row>
    <row r="46" spans="2:32">
      <c r="C46" s="141" t="str">
        <f>D7</f>
        <v>(b)</v>
      </c>
      <c r="D46" s="131" t="str">
        <f>"= "&amp;C7&amp;" x "&amp;C62</f>
        <v>= (a) x 0.05085</v>
      </c>
      <c r="AC46" s="282"/>
    </row>
    <row r="47" spans="2:32">
      <c r="C47" s="141" t="str">
        <f>G7</f>
        <v>(e)</v>
      </c>
      <c r="D47" s="131" t="str">
        <f>"= ("&amp;$D$7&amp;" + "&amp;$E$7&amp;") /  (8.76 x "&amp;TEXT(C63,"0.0%")&amp;")"</f>
        <v>= ((b) + (c)) /  (8.76 x 30.1%)</v>
      </c>
      <c r="AC47" s="282"/>
    </row>
    <row r="48" spans="2:32">
      <c r="C48" s="141" t="str">
        <f>I7</f>
        <v>(g)</v>
      </c>
      <c r="D48" s="131" t="str">
        <f>"= "&amp;$G$7&amp;" + "&amp;$H$7</f>
        <v>= (e) + (f)</v>
      </c>
    </row>
    <row r="49" spans="2:25">
      <c r="C49" s="141" t="str">
        <f>K7</f>
        <v>(i)</v>
      </c>
      <c r="D49" s="85" t="str">
        <f>D44</f>
        <v>Plant Costs  - 2019 IRP Update - Table 6.1 &amp; 6.2</v>
      </c>
    </row>
    <row r="50" spans="2:25">
      <c r="C50" s="141"/>
      <c r="D50" s="131"/>
    </row>
    <row r="51" spans="2:25" ht="13.8" thickBot="1"/>
    <row r="52" spans="2:25" ht="13.8" thickBot="1">
      <c r="C52" s="42" t="str">
        <f>B2&amp;" - "&amp;B3</f>
        <v>2019 IRP Jim Bridger Solar with Storage - 30% Capacity Factor</v>
      </c>
      <c r="D52" s="143"/>
      <c r="E52" s="143"/>
      <c r="F52" s="143"/>
      <c r="G52" s="143"/>
      <c r="H52" s="143"/>
      <c r="I52" s="144"/>
      <c r="J52" s="144"/>
      <c r="K52" s="145"/>
    </row>
    <row r="53" spans="2:25" ht="13.8" thickBot="1">
      <c r="C53" s="146" t="s">
        <v>65</v>
      </c>
      <c r="D53" s="147" t="s">
        <v>66</v>
      </c>
      <c r="E53" s="147"/>
      <c r="F53" s="147"/>
      <c r="G53" s="147"/>
      <c r="H53" s="147"/>
      <c r="I53" s="144"/>
      <c r="J53" s="144"/>
      <c r="K53" s="145"/>
    </row>
    <row r="54" spans="2:25">
      <c r="P54" s="118" t="s">
        <v>103</v>
      </c>
      <c r="Q54" s="279">
        <v>2029</v>
      </c>
    </row>
    <row r="55" spans="2:25">
      <c r="B55" s="85" t="s">
        <v>101</v>
      </c>
      <c r="C55" s="171">
        <v>1608.8221683005897</v>
      </c>
      <c r="D55" s="118" t="s">
        <v>64</v>
      </c>
      <c r="O55" s="287">
        <v>359.4</v>
      </c>
      <c r="P55" s="118" t="s">
        <v>32</v>
      </c>
      <c r="Q55" s="279" t="s">
        <v>176</v>
      </c>
      <c r="R55" s="279" t="s">
        <v>112</v>
      </c>
      <c r="T55" s="279" t="str">
        <f>$Q$55&amp;"Proposed Station Capital Costs"</f>
        <v>L_.JBB_PVSProposed Station Capital Costs</v>
      </c>
    </row>
    <row r="56" spans="2:25">
      <c r="B56" s="85" t="s">
        <v>101</v>
      </c>
      <c r="C56" s="273">
        <v>24.570618817436728</v>
      </c>
      <c r="D56" s="118" t="s">
        <v>67</v>
      </c>
      <c r="R56" s="120"/>
      <c r="T56" s="279" t="str">
        <f>$Q$55&amp;"Proposed Station Fixed Costs"</f>
        <v>L_.JBB_PVSProposed Station Fixed Costs</v>
      </c>
    </row>
    <row r="57" spans="2:25" ht="24" customHeight="1">
      <c r="B57" s="85"/>
      <c r="C57" s="275"/>
      <c r="D57" s="118" t="s">
        <v>109</v>
      </c>
      <c r="Q57" s="351" t="str">
        <f>Q55&amp;Q54</f>
        <v>L_.JBB_PVS2029</v>
      </c>
      <c r="T57" s="279" t="str">
        <f>$Q$55&amp;"Proposed Station Variable O&amp;M Costs"</f>
        <v>L_.JBB_PVSProposed Station Variable O&amp;M Costs</v>
      </c>
    </row>
    <row r="58" spans="2:25">
      <c r="B58" s="85" t="s">
        <v>101</v>
      </c>
      <c r="C58" s="273">
        <v>0</v>
      </c>
      <c r="D58" s="118" t="s">
        <v>68</v>
      </c>
      <c r="K58" s="120"/>
      <c r="L58" s="150"/>
      <c r="M58" s="52"/>
      <c r="N58" s="164"/>
      <c r="O58" s="52"/>
      <c r="P58" s="52"/>
      <c r="Q58" s="120" t="s">
        <v>242</v>
      </c>
      <c r="R58" s="120"/>
      <c r="T58" s="120"/>
      <c r="U58" s="120"/>
      <c r="V58" s="120"/>
      <c r="W58" s="120"/>
      <c r="X58" s="120"/>
      <c r="Y58" s="120"/>
    </row>
    <row r="59" spans="2:25">
      <c r="B59" s="85"/>
      <c r="C59" s="159"/>
      <c r="D59" s="118" t="s">
        <v>69</v>
      </c>
      <c r="I59" s="201" t="s">
        <v>90</v>
      </c>
      <c r="L59" s="152"/>
      <c r="M59" s="153"/>
      <c r="O59" s="151"/>
      <c r="P59" s="120"/>
      <c r="Q59" s="120"/>
      <c r="R59" s="120"/>
      <c r="T59" s="120"/>
      <c r="U59" s="120"/>
      <c r="V59" s="120"/>
      <c r="W59" s="120"/>
      <c r="X59" s="120"/>
      <c r="Y59" s="120"/>
    </row>
    <row r="60" spans="2:25">
      <c r="B60" s="374" t="str">
        <f>LEFT(RIGHT(INDEX('Table 3 TransCost'!$39:$39,1,MATCH(F60,'Table 3 TransCost'!$4:$4,0)),6),5)</f>
        <v>2029$</v>
      </c>
      <c r="C60" s="275">
        <f>INDEX('Table 3 TransCost'!$39:$39,1,MATCH(F60,'Table 3 TransCost'!$4:$4,0)+2)</f>
        <v>0</v>
      </c>
      <c r="D60" s="118" t="s">
        <v>225</v>
      </c>
      <c r="F60" s="279" t="s">
        <v>226</v>
      </c>
      <c r="K60" s="152"/>
      <c r="L60" s="152"/>
      <c r="M60" s="152"/>
      <c r="N60" s="165"/>
      <c r="O60" s="151"/>
      <c r="P60" s="120"/>
      <c r="Q60" s="120"/>
      <c r="R60" s="120"/>
      <c r="T60" s="120"/>
      <c r="U60" s="120"/>
      <c r="V60" s="120"/>
      <c r="W60" s="120"/>
      <c r="X60" s="120"/>
      <c r="Y60" s="120"/>
    </row>
    <row r="61" spans="2:25">
      <c r="B61" s="85"/>
      <c r="C61" s="204"/>
      <c r="K61" s="152"/>
      <c r="L61" s="152"/>
      <c r="M61" s="152"/>
      <c r="N61" s="165"/>
      <c r="O61" s="152"/>
      <c r="R61" s="120"/>
      <c r="T61" s="120"/>
      <c r="U61" s="120"/>
      <c r="V61" s="120"/>
      <c r="W61" s="120"/>
      <c r="X61" s="120"/>
      <c r="Y61" s="120"/>
    </row>
    <row r="62" spans="2:25" ht="13.8">
      <c r="C62" s="274">
        <v>5.0849999999999999E-2</v>
      </c>
      <c r="D62" s="118" t="s">
        <v>36</v>
      </c>
      <c r="E62" s="118" t="s">
        <v>113</v>
      </c>
      <c r="K62" s="156"/>
      <c r="L62" s="157"/>
      <c r="M62" s="157"/>
      <c r="O62" s="158"/>
    </row>
    <row r="63" spans="2:25">
      <c r="C63" s="212">
        <v>0.30099999999999999</v>
      </c>
      <c r="D63" s="118" t="s">
        <v>37</v>
      </c>
    </row>
    <row r="64" spans="2:25" ht="13.8" thickBot="1">
      <c r="D64" s="155"/>
    </row>
    <row r="65" spans="3:14" ht="13.8" thickBot="1">
      <c r="C65" s="40" t="str">
        <f>"Company Official Inflation Forecast Dated "&amp;TEXT('Table 4'!$H$5,"mmmm dd, yyyy")</f>
        <v>Company Official Inflation Forecast Dated December 31, 2019</v>
      </c>
      <c r="D65" s="143"/>
      <c r="E65" s="143"/>
      <c r="F65" s="143"/>
      <c r="G65" s="143"/>
      <c r="H65" s="143"/>
      <c r="I65" s="143"/>
      <c r="J65" s="143"/>
      <c r="K65" s="145"/>
    </row>
    <row r="66" spans="3:14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41"/>
      <c r="I66" s="87">
        <f>F74+1</f>
        <v>2035</v>
      </c>
      <c r="J66" s="41">
        <v>2.1000000000000001E-2</v>
      </c>
    </row>
    <row r="67" spans="3:14">
      <c r="C67" s="87">
        <f t="shared" ref="C67:C74" si="11">C66+1</f>
        <v>2018</v>
      </c>
      <c r="D67" s="41">
        <v>2.4E-2</v>
      </c>
      <c r="E67" s="85"/>
      <c r="F67" s="87">
        <f t="shared" ref="F67:F74" si="12">F66+1</f>
        <v>2027</v>
      </c>
      <c r="G67" s="41">
        <v>2.3E-2</v>
      </c>
      <c r="H67" s="41"/>
      <c r="I67" s="87">
        <f>I66+1</f>
        <v>2036</v>
      </c>
      <c r="J67" s="41">
        <v>2.1000000000000001E-2</v>
      </c>
    </row>
    <row r="68" spans="3:14">
      <c r="C68" s="87">
        <f t="shared" si="11"/>
        <v>2019</v>
      </c>
      <c r="D68" s="41">
        <v>1.7999999999999999E-2</v>
      </c>
      <c r="E68" s="85"/>
      <c r="F68" s="87">
        <f t="shared" si="12"/>
        <v>2028</v>
      </c>
      <c r="G68" s="41">
        <v>2.3E-2</v>
      </c>
      <c r="H68" s="41"/>
      <c r="I68" s="87">
        <f t="shared" ref="I68:I74" si="13">I67+1</f>
        <v>2037</v>
      </c>
      <c r="J68" s="41">
        <v>2.1000000000000001E-2</v>
      </c>
    </row>
    <row r="69" spans="3:14">
      <c r="C69" s="87">
        <f t="shared" si="11"/>
        <v>2020</v>
      </c>
      <c r="D69" s="41">
        <v>1.9E-2</v>
      </c>
      <c r="E69" s="85"/>
      <c r="F69" s="87">
        <f t="shared" si="12"/>
        <v>2029</v>
      </c>
      <c r="G69" s="41">
        <v>2.3E-2</v>
      </c>
      <c r="H69" s="41"/>
      <c r="I69" s="87">
        <f t="shared" si="13"/>
        <v>2038</v>
      </c>
      <c r="J69" s="41">
        <v>2.1000000000000001E-2</v>
      </c>
    </row>
    <row r="70" spans="3:14">
      <c r="C70" s="87">
        <f t="shared" si="11"/>
        <v>2021</v>
      </c>
      <c r="D70" s="41">
        <v>0.02</v>
      </c>
      <c r="E70" s="85"/>
      <c r="F70" s="87">
        <f t="shared" si="12"/>
        <v>2030</v>
      </c>
      <c r="G70" s="41">
        <v>2.1999999999999999E-2</v>
      </c>
      <c r="H70" s="41"/>
      <c r="I70" s="87">
        <f t="shared" si="13"/>
        <v>2039</v>
      </c>
      <c r="J70" s="41">
        <v>2.1000000000000001E-2</v>
      </c>
    </row>
    <row r="71" spans="3:14">
      <c r="C71" s="87">
        <f t="shared" si="11"/>
        <v>2022</v>
      </c>
      <c r="D71" s="41">
        <v>2.5000000000000001E-2</v>
      </c>
      <c r="E71" s="85"/>
      <c r="F71" s="87">
        <f t="shared" si="12"/>
        <v>2031</v>
      </c>
      <c r="G71" s="41">
        <v>2.1999999999999999E-2</v>
      </c>
      <c r="H71" s="41"/>
      <c r="I71" s="87">
        <f t="shared" si="13"/>
        <v>2040</v>
      </c>
      <c r="J71" s="41">
        <v>2.1000000000000001E-2</v>
      </c>
    </row>
    <row r="72" spans="3:14" s="120" customFormat="1">
      <c r="C72" s="87">
        <f t="shared" si="11"/>
        <v>2023</v>
      </c>
      <c r="D72" s="41">
        <v>2.5000000000000001E-2</v>
      </c>
      <c r="E72" s="86"/>
      <c r="F72" s="87">
        <f t="shared" si="12"/>
        <v>2032</v>
      </c>
      <c r="G72" s="41">
        <v>2.1999999999999999E-2</v>
      </c>
      <c r="H72" s="41"/>
      <c r="I72" s="87">
        <f t="shared" si="13"/>
        <v>2041</v>
      </c>
      <c r="J72" s="41">
        <v>2.1000000000000001E-2</v>
      </c>
      <c r="N72" s="165"/>
    </row>
    <row r="73" spans="3:14" s="120" customFormat="1">
      <c r="C73" s="87">
        <f t="shared" si="11"/>
        <v>2024</v>
      </c>
      <c r="D73" s="41">
        <v>2.4E-2</v>
      </c>
      <c r="E73" s="86"/>
      <c r="F73" s="87">
        <f t="shared" si="12"/>
        <v>2033</v>
      </c>
      <c r="G73" s="41">
        <v>2.1000000000000001E-2</v>
      </c>
      <c r="H73" s="41"/>
      <c r="I73" s="87">
        <f t="shared" si="13"/>
        <v>2042</v>
      </c>
      <c r="J73" s="41">
        <v>2.1000000000000001E-2</v>
      </c>
      <c r="N73" s="165"/>
    </row>
    <row r="74" spans="3:14" s="120" customFormat="1">
      <c r="C74" s="87">
        <f t="shared" si="11"/>
        <v>2025</v>
      </c>
      <c r="D74" s="41">
        <v>2.3E-2</v>
      </c>
      <c r="E74" s="86"/>
      <c r="F74" s="87">
        <f t="shared" si="12"/>
        <v>2034</v>
      </c>
      <c r="G74" s="41">
        <v>2.1000000000000001E-2</v>
      </c>
      <c r="H74" s="41"/>
      <c r="I74" s="87">
        <f t="shared" si="13"/>
        <v>2043</v>
      </c>
      <c r="J74" s="41">
        <v>2.1000000000000001E-2</v>
      </c>
      <c r="N74" s="165"/>
    </row>
    <row r="75" spans="3:14" s="120" customFormat="1">
      <c r="N75" s="165"/>
    </row>
    <row r="76" spans="3:14" s="120" customFormat="1">
      <c r="N76" s="165"/>
    </row>
    <row r="93" spans="3:4">
      <c r="C93" s="151"/>
      <c r="D93" s="155"/>
    </row>
    <row r="94" spans="3:4">
      <c r="C94" s="151"/>
      <c r="D94" s="155"/>
    </row>
    <row r="95" spans="3:4">
      <c r="C95" s="151"/>
      <c r="D95" s="155"/>
    </row>
    <row r="96" spans="3:4">
      <c r="C96" s="151"/>
      <c r="D96" s="155"/>
    </row>
    <row r="97" spans="3:4">
      <c r="C97" s="151"/>
      <c r="D97" s="155"/>
    </row>
    <row r="98" spans="3:4">
      <c r="C98" s="151"/>
      <c r="D98" s="155"/>
    </row>
    <row r="99" spans="3:4">
      <c r="C99" s="151"/>
      <c r="D99" s="155"/>
    </row>
    <row r="100" spans="3:4">
      <c r="C100" s="151"/>
      <c r="D100" s="155"/>
    </row>
    <row r="101" spans="3:4">
      <c r="C101" s="151"/>
      <c r="D101" s="155"/>
    </row>
    <row r="102" spans="3:4">
      <c r="C102" s="151"/>
      <c r="D102" s="155"/>
    </row>
  </sheetData>
  <printOptions horizontalCentered="1"/>
  <pageMargins left="0.8" right="0.3" top="0.4" bottom="0.4" header="0.5" footer="0.2"/>
  <pageSetup scale="58" orientation="landscape" r:id="rId1"/>
  <headerFooter alignWithMargins="0"/>
  <rowBreaks count="1" manualBreakCount="1">
    <brk id="51" max="16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AF102"/>
  <sheetViews>
    <sheetView zoomScale="80" zoomScaleNormal="80" workbookViewId="0">
      <selection activeCell="H12" sqref="H12"/>
    </sheetView>
  </sheetViews>
  <sheetFormatPr defaultColWidth="9.33203125" defaultRowHeight="13.2"/>
  <cols>
    <col min="1" max="1" width="13.33203125" style="118" customWidth="1"/>
    <col min="2" max="2" width="15" style="118" customWidth="1"/>
    <col min="3" max="3" width="12.33203125" style="118" bestFit="1" customWidth="1"/>
    <col min="4" max="4" width="19.77734375" style="118" customWidth="1"/>
    <col min="5" max="5" width="8.77734375" style="118" customWidth="1"/>
    <col min="6" max="6" width="13.44140625" style="118" customWidth="1"/>
    <col min="7" max="8" width="9.44140625" style="118" bestFit="1" customWidth="1"/>
    <col min="9" max="9" width="12.6640625" style="118" customWidth="1"/>
    <col min="10" max="10" width="14" style="118" customWidth="1"/>
    <col min="11" max="11" width="12" style="118" customWidth="1"/>
    <col min="12" max="12" width="3.109375" style="118" customWidth="1"/>
    <col min="13" max="13" width="15" style="118" hidden="1" customWidth="1"/>
    <col min="14" max="14" width="5.6640625" style="162" customWidth="1"/>
    <col min="15" max="15" width="11.44140625" style="118" customWidth="1"/>
    <col min="16" max="17" width="16" style="118" customWidth="1"/>
    <col min="18" max="18" width="18.109375" style="118" customWidth="1"/>
    <col min="19" max="19" width="9.33203125" style="118"/>
    <col min="20" max="20" width="22.33203125" style="118" customWidth="1"/>
    <col min="21" max="21" width="18.109375" style="118" customWidth="1"/>
    <col min="22" max="22" width="9.6640625" style="118" bestFit="1" customWidth="1"/>
    <col min="23" max="24" width="9.33203125" style="118"/>
    <col min="25" max="25" width="12" style="118" bestFit="1" customWidth="1"/>
    <col min="26" max="26" width="9.33203125" style="118"/>
    <col min="27" max="27" width="13.6640625" style="118" customWidth="1"/>
    <col min="28" max="28" width="12" style="118" bestFit="1" customWidth="1"/>
    <col min="29" max="16384" width="9.33203125" style="118"/>
  </cols>
  <sheetData>
    <row r="1" spans="2:32" ht="15.6">
      <c r="B1" s="116" t="s">
        <v>56</v>
      </c>
      <c r="C1" s="117"/>
      <c r="D1" s="117"/>
      <c r="E1" s="117"/>
      <c r="F1" s="117"/>
      <c r="G1" s="117"/>
      <c r="H1" s="117"/>
      <c r="I1" s="117"/>
      <c r="J1" s="117"/>
    </row>
    <row r="2" spans="2:32" ht="15.6">
      <c r="B2" s="116" t="s">
        <v>155</v>
      </c>
      <c r="C2" s="117"/>
      <c r="D2" s="117"/>
      <c r="E2" s="117"/>
      <c r="F2" s="117"/>
      <c r="G2" s="117"/>
      <c r="H2" s="117"/>
      <c r="I2" s="117"/>
      <c r="J2" s="117"/>
    </row>
    <row r="3" spans="2:32" ht="15.6">
      <c r="B3" s="116" t="str">
        <f>TEXT($C$63,"0%")&amp;" Capacity Factor"</f>
        <v>30% Capacity Factor</v>
      </c>
      <c r="C3" s="117"/>
      <c r="D3" s="117"/>
      <c r="E3" s="117"/>
      <c r="F3" s="117"/>
      <c r="G3" s="117"/>
      <c r="H3" s="117"/>
      <c r="I3" s="117"/>
      <c r="J3" s="117"/>
      <c r="R3" s="120"/>
    </row>
    <row r="4" spans="2:32">
      <c r="B4" s="119"/>
      <c r="C4" s="119"/>
      <c r="D4" s="119"/>
      <c r="E4" s="119"/>
      <c r="F4" s="119"/>
      <c r="G4" s="119"/>
      <c r="H4" s="119"/>
      <c r="I4" s="120"/>
      <c r="J4" s="120"/>
      <c r="K4" s="120"/>
      <c r="R4" s="120"/>
    </row>
    <row r="5" spans="2:32" ht="51.75" customHeight="1">
      <c r="B5" s="121" t="s">
        <v>0</v>
      </c>
      <c r="C5" s="122" t="s">
        <v>10</v>
      </c>
      <c r="D5" s="122" t="s">
        <v>11</v>
      </c>
      <c r="E5" s="122" t="s">
        <v>12</v>
      </c>
      <c r="F5" s="17" t="s">
        <v>91</v>
      </c>
      <c r="G5" s="122" t="s">
        <v>61</v>
      </c>
      <c r="H5" s="17" t="s">
        <v>13</v>
      </c>
      <c r="I5" s="122" t="s">
        <v>72</v>
      </c>
      <c r="J5" s="17" t="s">
        <v>52</v>
      </c>
      <c r="K5" s="122" t="s">
        <v>231</v>
      </c>
      <c r="M5" s="218"/>
      <c r="N5" s="218"/>
      <c r="P5" s="218"/>
      <c r="R5" s="280"/>
      <c r="T5" s="277"/>
      <c r="U5" s="278"/>
      <c r="V5" s="277"/>
      <c r="W5" s="278"/>
      <c r="X5" s="120"/>
      <c r="Y5" s="218"/>
      <c r="Z5" s="218"/>
    </row>
    <row r="6" spans="2:32" ht="24" customHeight="1">
      <c r="B6" s="123"/>
      <c r="C6" s="124" t="s">
        <v>8</v>
      </c>
      <c r="D6" s="125" t="s">
        <v>9</v>
      </c>
      <c r="E6" s="125" t="s">
        <v>9</v>
      </c>
      <c r="F6" s="125" t="s">
        <v>9</v>
      </c>
      <c r="G6" s="124" t="s">
        <v>31</v>
      </c>
      <c r="H6" s="18" t="s">
        <v>31</v>
      </c>
      <c r="I6" s="124" t="s">
        <v>31</v>
      </c>
      <c r="J6" s="19" t="s">
        <v>9</v>
      </c>
      <c r="K6" s="125" t="s">
        <v>9</v>
      </c>
      <c r="R6" s="281"/>
    </row>
    <row r="7" spans="2:32">
      <c r="C7" s="126" t="s">
        <v>1</v>
      </c>
      <c r="D7" s="126" t="s">
        <v>2</v>
      </c>
      <c r="E7" s="126" t="s">
        <v>3</v>
      </c>
      <c r="F7" s="126" t="s">
        <v>4</v>
      </c>
      <c r="G7" s="126" t="s">
        <v>5</v>
      </c>
      <c r="H7" s="126" t="s">
        <v>7</v>
      </c>
      <c r="I7" s="126" t="s">
        <v>22</v>
      </c>
      <c r="J7" s="126" t="s">
        <v>23</v>
      </c>
      <c r="K7" s="126" t="s">
        <v>24</v>
      </c>
      <c r="R7" s="120"/>
    </row>
    <row r="8" spans="2:32" ht="6" customHeight="1">
      <c r="K8" s="120"/>
      <c r="R8" s="120"/>
    </row>
    <row r="9" spans="2:32" ht="15.6">
      <c r="B9" s="43" t="str">
        <f>C52</f>
        <v>2019 IRP Southen Oregon Solar with Storage - 30% Capacity Factor</v>
      </c>
      <c r="C9" s="120"/>
      <c r="E9" s="120"/>
      <c r="F9" s="120"/>
      <c r="G9" s="120"/>
      <c r="H9" s="120"/>
      <c r="I9" s="120"/>
      <c r="J9" s="120"/>
      <c r="K9" s="120"/>
      <c r="N9" s="118"/>
      <c r="R9" s="120"/>
    </row>
    <row r="10" spans="2:32">
      <c r="B10" s="127">
        <v>2016</v>
      </c>
      <c r="C10" s="128"/>
      <c r="D10" s="129"/>
      <c r="E10" s="129"/>
      <c r="F10" s="129"/>
      <c r="G10" s="130"/>
      <c r="H10" s="130"/>
      <c r="I10" s="131"/>
      <c r="J10" s="131"/>
      <c r="K10" s="129"/>
      <c r="N10" s="163"/>
      <c r="R10" s="120"/>
    </row>
    <row r="11" spans="2:32">
      <c r="B11" s="127">
        <f t="shared" ref="B11:B37" si="0">B10+1</f>
        <v>2017</v>
      </c>
      <c r="C11" s="132"/>
      <c r="D11" s="129"/>
      <c r="E11" s="129"/>
      <c r="F11" s="129"/>
      <c r="G11" s="130"/>
      <c r="H11" s="129"/>
      <c r="I11" s="131"/>
      <c r="J11" s="131"/>
      <c r="K11" s="129"/>
      <c r="N11" s="118"/>
      <c r="R11" s="120"/>
    </row>
    <row r="12" spans="2:32">
      <c r="B12" s="136">
        <f t="shared" si="0"/>
        <v>2018</v>
      </c>
      <c r="C12" s="137"/>
      <c r="D12" s="129"/>
      <c r="E12" s="149">
        <f>$C$56</f>
        <v>24.570618817436728</v>
      </c>
      <c r="F12" s="149"/>
      <c r="G12" s="131"/>
      <c r="H12" s="149">
        <f>$C$58</f>
        <v>0</v>
      </c>
      <c r="I12" s="131"/>
      <c r="J12" s="131"/>
      <c r="K12" s="129">
        <f>(D12+E12+F12)</f>
        <v>24.570618817436728</v>
      </c>
      <c r="L12" s="120"/>
      <c r="N12" s="118"/>
      <c r="R12" s="120"/>
      <c r="T12" s="162"/>
      <c r="U12" s="154"/>
      <c r="V12" s="154"/>
      <c r="W12" s="154"/>
      <c r="Y12" s="154"/>
      <c r="Z12" s="154"/>
      <c r="AF12" s="154"/>
    </row>
    <row r="13" spans="2:32">
      <c r="B13" s="136">
        <f t="shared" si="0"/>
        <v>2019</v>
      </c>
      <c r="C13" s="137"/>
      <c r="D13" s="129"/>
      <c r="E13" s="129">
        <f t="shared" ref="E13:E37" si="1">ROUND(E12*(1+(IFERROR(INDEX($D$66:$D$74,MATCH($B13,$C$66:$C$74,0),1),0)+IFERROR(INDEX($G$66:$G$74,MATCH($B13,$F$66:$F$74,0),1),0)+IFERROR(INDEX($J$66:$J$74,MATCH($B13,$I$66:$I$74,0),1),0))),2)</f>
        <v>25.01</v>
      </c>
      <c r="F13" s="129"/>
      <c r="G13" s="131"/>
      <c r="H13" s="129">
        <f t="shared" ref="H13:H37" si="2">ROUND(H12*(1+(IFERROR(INDEX($D$66:$D$74,MATCH($B13,$C$66:$C$74,0),1),0)+IFERROR(INDEX($G$66:$G$74,MATCH($B13,$F$66:$F$74,0),1),0)+IFERROR(INDEX($J$66:$J$74,MATCH($B13,$I$66:$I$74,0),1),0))),2)</f>
        <v>0</v>
      </c>
      <c r="I13" s="131"/>
      <c r="J13" s="131"/>
      <c r="K13" s="129">
        <f t="shared" ref="K13:K37" si="3">(D13+E13+F13)</f>
        <v>25.01</v>
      </c>
      <c r="L13" s="120"/>
      <c r="N13" s="118"/>
      <c r="R13" s="120"/>
      <c r="V13" s="154"/>
      <c r="W13" s="154"/>
      <c r="Y13" s="154"/>
      <c r="Z13" s="154"/>
      <c r="AF13" s="154"/>
    </row>
    <row r="14" spans="2:32">
      <c r="B14" s="136">
        <f t="shared" si="0"/>
        <v>2020</v>
      </c>
      <c r="C14" s="137"/>
      <c r="D14" s="129"/>
      <c r="E14" s="129">
        <f t="shared" si="1"/>
        <v>25.49</v>
      </c>
      <c r="F14" s="129"/>
      <c r="G14" s="131"/>
      <c r="H14" s="129">
        <f t="shared" si="2"/>
        <v>0</v>
      </c>
      <c r="I14" s="131"/>
      <c r="J14" s="131"/>
      <c r="K14" s="129">
        <f t="shared" si="3"/>
        <v>25.49</v>
      </c>
      <c r="L14" s="120"/>
      <c r="N14" s="118"/>
      <c r="O14" s="133"/>
      <c r="P14" s="134"/>
      <c r="Q14" s="135"/>
      <c r="R14" s="120"/>
      <c r="V14" s="154"/>
      <c r="W14" s="154"/>
      <c r="Y14" s="154"/>
      <c r="Z14" s="154"/>
      <c r="AF14" s="154"/>
    </row>
    <row r="15" spans="2:32">
      <c r="B15" s="136">
        <f t="shared" si="0"/>
        <v>2021</v>
      </c>
      <c r="C15" s="137"/>
      <c r="D15" s="129"/>
      <c r="E15" s="129">
        <f t="shared" si="1"/>
        <v>26</v>
      </c>
      <c r="F15" s="129"/>
      <c r="G15" s="131"/>
      <c r="H15" s="129">
        <f t="shared" si="2"/>
        <v>0</v>
      </c>
      <c r="I15" s="131"/>
      <c r="J15" s="131"/>
      <c r="K15" s="129">
        <f t="shared" si="3"/>
        <v>26</v>
      </c>
      <c r="L15" s="120"/>
      <c r="N15" s="118"/>
      <c r="O15" s="276"/>
      <c r="P15" s="134"/>
      <c r="Q15" s="135"/>
      <c r="R15" s="120"/>
      <c r="V15" s="154"/>
      <c r="W15" s="154"/>
      <c r="Y15" s="154"/>
      <c r="Z15" s="154"/>
      <c r="AF15" s="154"/>
    </row>
    <row r="16" spans="2:32">
      <c r="B16" s="136">
        <f t="shared" si="0"/>
        <v>2022</v>
      </c>
      <c r="C16" s="137"/>
      <c r="D16" s="129"/>
      <c r="E16" s="129">
        <f t="shared" si="1"/>
        <v>26.65</v>
      </c>
      <c r="F16" s="129"/>
      <c r="G16" s="131"/>
      <c r="H16" s="129">
        <f t="shared" si="2"/>
        <v>0</v>
      </c>
      <c r="I16" s="131"/>
      <c r="J16" s="131"/>
      <c r="K16" s="129">
        <f t="shared" si="3"/>
        <v>26.65</v>
      </c>
      <c r="L16" s="120"/>
      <c r="N16" s="118"/>
      <c r="O16" s="353"/>
      <c r="R16" s="120"/>
      <c r="V16" s="154"/>
      <c r="W16" s="154"/>
      <c r="Y16" s="154"/>
      <c r="Z16" s="154"/>
      <c r="AF16" s="154"/>
    </row>
    <row r="17" spans="2:32">
      <c r="B17" s="136">
        <f t="shared" si="0"/>
        <v>2023</v>
      </c>
      <c r="C17" s="137"/>
      <c r="D17" s="129"/>
      <c r="E17" s="129">
        <f t="shared" si="1"/>
        <v>27.32</v>
      </c>
      <c r="F17" s="129"/>
      <c r="G17" s="131"/>
      <c r="H17" s="129">
        <f t="shared" si="2"/>
        <v>0</v>
      </c>
      <c r="I17" s="131"/>
      <c r="J17" s="131"/>
      <c r="K17" s="129">
        <f t="shared" si="3"/>
        <v>27.32</v>
      </c>
      <c r="L17" s="120"/>
      <c r="N17" s="118"/>
      <c r="O17" s="202"/>
      <c r="R17" s="120"/>
      <c r="V17" s="154"/>
      <c r="W17" s="154"/>
      <c r="Y17" s="154"/>
      <c r="Z17" s="154"/>
      <c r="AF17" s="154"/>
    </row>
    <row r="18" spans="2:32">
      <c r="B18" s="136">
        <f t="shared" si="0"/>
        <v>2024</v>
      </c>
      <c r="C18" s="352">
        <v>1296.5513342379013</v>
      </c>
      <c r="D18" s="129">
        <f>C18*$C$62</f>
        <v>65.929635345997283</v>
      </c>
      <c r="E18" s="129">
        <f t="shared" si="1"/>
        <v>27.98</v>
      </c>
      <c r="F18" s="203">
        <f>C60</f>
        <v>0</v>
      </c>
      <c r="G18" s="131">
        <f>(D18+E18+F18)/(8.76*$C$63)</f>
        <v>36.095212146578916</v>
      </c>
      <c r="H18" s="129">
        <f t="shared" si="2"/>
        <v>0</v>
      </c>
      <c r="I18" s="131">
        <f>(G18+H18)</f>
        <v>36.095212146578916</v>
      </c>
      <c r="J18" s="131">
        <f t="shared" ref="J18:J32" si="4">ROUND(I18*$C$63*8.76,2)</f>
        <v>93.91</v>
      </c>
      <c r="K18" s="129">
        <f t="shared" si="3"/>
        <v>93.909635345997287</v>
      </c>
      <c r="L18" s="120"/>
      <c r="N18" s="118"/>
      <c r="O18" s="354"/>
      <c r="Q18" s="154"/>
      <c r="R18" s="120"/>
      <c r="T18" s="162"/>
      <c r="U18" s="154"/>
      <c r="V18" s="154"/>
      <c r="W18" s="154"/>
      <c r="X18" s="154"/>
      <c r="Y18" s="154"/>
      <c r="Z18" s="154"/>
      <c r="AA18" s="285"/>
      <c r="AB18" s="284"/>
      <c r="AF18" s="154"/>
    </row>
    <row r="19" spans="2:32">
      <c r="B19" s="136">
        <f t="shared" si="0"/>
        <v>2025</v>
      </c>
      <c r="C19" s="137"/>
      <c r="D19" s="129">
        <f t="shared" ref="D19:F37" si="5">ROUND(D18*(1+(IFERROR(INDEX($D$66:$D$74,MATCH($B19,$C$66:$C$74,0),1),0)+IFERROR(INDEX($G$66:$G$74,MATCH($B19,$F$66:$F$74,0),1),0)+IFERROR(INDEX($J$66:$J$74,MATCH($B19,$I$66:$I$74,0),1),0))),2)</f>
        <v>67.45</v>
      </c>
      <c r="E19" s="129">
        <f t="shared" si="1"/>
        <v>28.62</v>
      </c>
      <c r="F19" s="129">
        <f t="shared" si="5"/>
        <v>0</v>
      </c>
      <c r="G19" s="131">
        <f t="shared" ref="G19:G37" si="6">(D19+E19+F19)/(8.76*$C$63)</f>
        <v>36.925572313700172</v>
      </c>
      <c r="H19" s="129">
        <f t="shared" si="2"/>
        <v>0</v>
      </c>
      <c r="I19" s="131">
        <f t="shared" ref="I19:I37" si="7">(G19+H19)</f>
        <v>36.925572313700172</v>
      </c>
      <c r="J19" s="131">
        <f t="shared" si="4"/>
        <v>96.07</v>
      </c>
      <c r="K19" s="129">
        <f t="shared" si="3"/>
        <v>96.070000000000007</v>
      </c>
      <c r="L19" s="120"/>
      <c r="N19" s="118"/>
      <c r="R19" s="120"/>
      <c r="T19" s="162"/>
      <c r="U19" s="154"/>
      <c r="V19" s="154"/>
      <c r="W19" s="154"/>
      <c r="X19" s="154"/>
      <c r="Y19" s="154"/>
      <c r="Z19" s="154"/>
      <c r="AF19" s="154"/>
    </row>
    <row r="20" spans="2:32">
      <c r="B20" s="136">
        <f t="shared" si="0"/>
        <v>2026</v>
      </c>
      <c r="C20" s="137"/>
      <c r="D20" s="129">
        <f t="shared" si="5"/>
        <v>69</v>
      </c>
      <c r="E20" s="129">
        <f t="shared" si="1"/>
        <v>29.28</v>
      </c>
      <c r="F20" s="129">
        <f t="shared" si="5"/>
        <v>0</v>
      </c>
      <c r="G20" s="131">
        <f t="shared" si="6"/>
        <v>37.775010377750107</v>
      </c>
      <c r="H20" s="129">
        <f t="shared" si="2"/>
        <v>0</v>
      </c>
      <c r="I20" s="131">
        <f t="shared" si="7"/>
        <v>37.775010377750107</v>
      </c>
      <c r="J20" s="131">
        <f t="shared" si="4"/>
        <v>98.28</v>
      </c>
      <c r="K20" s="129">
        <f t="shared" si="3"/>
        <v>98.28</v>
      </c>
      <c r="L20" s="120"/>
      <c r="N20" s="118"/>
      <c r="R20" s="161"/>
      <c r="T20" s="162"/>
      <c r="U20" s="154"/>
      <c r="V20" s="154"/>
      <c r="W20" s="154"/>
      <c r="X20" s="154"/>
      <c r="Y20" s="154"/>
      <c r="Z20" s="154"/>
      <c r="AF20" s="154"/>
    </row>
    <row r="21" spans="2:32">
      <c r="B21" s="136">
        <f t="shared" si="0"/>
        <v>2027</v>
      </c>
      <c r="C21" s="137"/>
      <c r="D21" s="129">
        <f t="shared" si="5"/>
        <v>70.59</v>
      </c>
      <c r="E21" s="129">
        <f t="shared" si="1"/>
        <v>29.95</v>
      </c>
      <c r="F21" s="129">
        <f t="shared" si="5"/>
        <v>0</v>
      </c>
      <c r="G21" s="131">
        <f t="shared" si="6"/>
        <v>38.643666497547784</v>
      </c>
      <c r="H21" s="129">
        <f t="shared" si="2"/>
        <v>0</v>
      </c>
      <c r="I21" s="131">
        <f t="shared" si="7"/>
        <v>38.643666497547784</v>
      </c>
      <c r="J21" s="131">
        <f t="shared" si="4"/>
        <v>100.54</v>
      </c>
      <c r="K21" s="129">
        <f t="shared" si="3"/>
        <v>100.54</v>
      </c>
      <c r="L21" s="120"/>
      <c r="N21" s="118"/>
      <c r="R21" s="161"/>
      <c r="T21" s="162"/>
      <c r="U21" s="154"/>
      <c r="V21" s="154"/>
      <c r="W21" s="154"/>
      <c r="X21" s="154"/>
      <c r="Y21" s="154"/>
      <c r="Z21" s="154"/>
      <c r="AF21" s="154"/>
    </row>
    <row r="22" spans="2:32">
      <c r="B22" s="136">
        <f t="shared" si="0"/>
        <v>2028</v>
      </c>
      <c r="C22" s="137"/>
      <c r="D22" s="129">
        <f t="shared" si="5"/>
        <v>72.209999999999994</v>
      </c>
      <c r="E22" s="129">
        <f t="shared" si="1"/>
        <v>30.64</v>
      </c>
      <c r="F22" s="129">
        <f t="shared" si="5"/>
        <v>0</v>
      </c>
      <c r="G22" s="131">
        <f t="shared" si="6"/>
        <v>39.531540673093183</v>
      </c>
      <c r="H22" s="129">
        <f t="shared" si="2"/>
        <v>0</v>
      </c>
      <c r="I22" s="131">
        <f t="shared" si="7"/>
        <v>39.531540673093183</v>
      </c>
      <c r="J22" s="131">
        <f t="shared" si="4"/>
        <v>102.85</v>
      </c>
      <c r="K22" s="129">
        <f t="shared" si="3"/>
        <v>102.85</v>
      </c>
      <c r="L22" s="120"/>
      <c r="N22" s="118"/>
      <c r="R22" s="161"/>
      <c r="T22" s="162"/>
      <c r="U22" s="154"/>
      <c r="V22" s="154"/>
      <c r="W22" s="154"/>
      <c r="X22" s="154"/>
      <c r="Y22" s="154"/>
      <c r="Z22" s="154"/>
      <c r="AF22" s="154"/>
    </row>
    <row r="23" spans="2:32">
      <c r="B23" s="136">
        <f t="shared" si="0"/>
        <v>2029</v>
      </c>
      <c r="C23" s="137"/>
      <c r="D23" s="129">
        <f t="shared" si="5"/>
        <v>73.87</v>
      </c>
      <c r="E23" s="129">
        <f t="shared" si="1"/>
        <v>31.34</v>
      </c>
      <c r="F23" s="129">
        <f t="shared" si="5"/>
        <v>0</v>
      </c>
      <c r="G23" s="131">
        <f t="shared" si="6"/>
        <v>40.438632904386338</v>
      </c>
      <c r="H23" s="129">
        <f t="shared" si="2"/>
        <v>0</v>
      </c>
      <c r="I23" s="131">
        <f t="shared" si="7"/>
        <v>40.438632904386338</v>
      </c>
      <c r="J23" s="131">
        <f t="shared" si="4"/>
        <v>105.21</v>
      </c>
      <c r="K23" s="129">
        <f t="shared" si="3"/>
        <v>105.21000000000001</v>
      </c>
      <c r="L23" s="120"/>
      <c r="N23" s="118"/>
      <c r="R23" s="161"/>
      <c r="T23" s="162"/>
      <c r="U23" s="154"/>
      <c r="V23" s="154"/>
      <c r="W23" s="154"/>
      <c r="X23" s="154"/>
      <c r="Y23" s="154"/>
      <c r="Z23" s="154"/>
      <c r="AF23" s="154"/>
    </row>
    <row r="24" spans="2:32">
      <c r="B24" s="136">
        <f t="shared" si="0"/>
        <v>2030</v>
      </c>
      <c r="C24" s="137"/>
      <c r="D24" s="129">
        <f t="shared" si="5"/>
        <v>75.5</v>
      </c>
      <c r="E24" s="129">
        <f t="shared" si="1"/>
        <v>32.03</v>
      </c>
      <c r="F24" s="129">
        <f t="shared" si="5"/>
        <v>0</v>
      </c>
      <c r="G24" s="131">
        <f t="shared" si="6"/>
        <v>41.330350691081286</v>
      </c>
      <c r="H24" s="129">
        <f t="shared" si="2"/>
        <v>0</v>
      </c>
      <c r="I24" s="131">
        <f t="shared" si="7"/>
        <v>41.330350691081286</v>
      </c>
      <c r="J24" s="131">
        <f t="shared" si="4"/>
        <v>107.53</v>
      </c>
      <c r="K24" s="129">
        <f t="shared" si="3"/>
        <v>107.53</v>
      </c>
      <c r="L24" s="120"/>
      <c r="N24" s="118"/>
      <c r="R24" s="161"/>
      <c r="T24" s="162"/>
      <c r="U24" s="154"/>
      <c r="V24" s="154"/>
      <c r="W24" s="154"/>
      <c r="X24" s="154"/>
      <c r="Y24" s="154"/>
      <c r="Z24" s="154"/>
      <c r="AF24" s="154"/>
    </row>
    <row r="25" spans="2:32">
      <c r="B25" s="136">
        <f t="shared" si="0"/>
        <v>2031</v>
      </c>
      <c r="C25" s="137"/>
      <c r="D25" s="129">
        <f t="shared" si="5"/>
        <v>77.16</v>
      </c>
      <c r="E25" s="129">
        <f t="shared" si="1"/>
        <v>32.729999999999997</v>
      </c>
      <c r="F25" s="129">
        <f t="shared" si="5"/>
        <v>0</v>
      </c>
      <c r="G25" s="131">
        <f t="shared" si="6"/>
        <v>42.237442922374427</v>
      </c>
      <c r="H25" s="129">
        <f t="shared" si="2"/>
        <v>0</v>
      </c>
      <c r="I25" s="131">
        <f t="shared" si="7"/>
        <v>42.237442922374427</v>
      </c>
      <c r="J25" s="131">
        <f t="shared" si="4"/>
        <v>109.89</v>
      </c>
      <c r="K25" s="129">
        <f t="shared" si="3"/>
        <v>109.88999999999999</v>
      </c>
      <c r="L25" s="120"/>
      <c r="N25" s="118"/>
      <c r="R25" s="161"/>
      <c r="T25" s="162"/>
      <c r="U25" s="154"/>
      <c r="V25" s="154"/>
      <c r="W25" s="154"/>
      <c r="X25" s="154"/>
      <c r="Y25" s="154"/>
      <c r="Z25" s="154"/>
      <c r="AF25" s="154"/>
    </row>
    <row r="26" spans="2:32">
      <c r="B26" s="136">
        <f t="shared" si="0"/>
        <v>2032</v>
      </c>
      <c r="C26" s="137"/>
      <c r="D26" s="129">
        <f t="shared" si="5"/>
        <v>78.86</v>
      </c>
      <c r="E26" s="129">
        <f t="shared" si="1"/>
        <v>33.450000000000003</v>
      </c>
      <c r="F26" s="129">
        <f t="shared" si="5"/>
        <v>0</v>
      </c>
      <c r="G26" s="131">
        <f t="shared" si="6"/>
        <v>43.16759682056486</v>
      </c>
      <c r="H26" s="129">
        <f t="shared" si="2"/>
        <v>0</v>
      </c>
      <c r="I26" s="131">
        <f t="shared" si="7"/>
        <v>43.16759682056486</v>
      </c>
      <c r="J26" s="131">
        <f t="shared" si="4"/>
        <v>112.31</v>
      </c>
      <c r="K26" s="129">
        <f t="shared" si="3"/>
        <v>112.31</v>
      </c>
      <c r="L26" s="120"/>
      <c r="N26" s="118"/>
      <c r="R26" s="161"/>
      <c r="T26" s="162"/>
      <c r="U26" s="154"/>
      <c r="V26" s="154"/>
      <c r="W26" s="154"/>
      <c r="X26" s="154"/>
      <c r="Y26" s="154"/>
      <c r="Z26" s="154"/>
      <c r="AF26" s="154"/>
    </row>
    <row r="27" spans="2:32">
      <c r="B27" s="136">
        <f t="shared" si="0"/>
        <v>2033</v>
      </c>
      <c r="C27" s="137"/>
      <c r="D27" s="129">
        <f t="shared" si="5"/>
        <v>80.52</v>
      </c>
      <c r="E27" s="129">
        <f t="shared" si="1"/>
        <v>34.15</v>
      </c>
      <c r="F27" s="129">
        <f t="shared" si="5"/>
        <v>0</v>
      </c>
      <c r="G27" s="131">
        <f t="shared" si="6"/>
        <v>44.074689051858002</v>
      </c>
      <c r="H27" s="129">
        <f t="shared" si="2"/>
        <v>0</v>
      </c>
      <c r="I27" s="131">
        <f t="shared" si="7"/>
        <v>44.074689051858002</v>
      </c>
      <c r="J27" s="131">
        <f t="shared" si="4"/>
        <v>114.67</v>
      </c>
      <c r="K27" s="129">
        <f t="shared" si="3"/>
        <v>114.66999999999999</v>
      </c>
      <c r="L27" s="120"/>
      <c r="N27" s="118"/>
      <c r="R27" s="161"/>
      <c r="T27" s="162"/>
      <c r="U27" s="154"/>
      <c r="V27" s="154"/>
      <c r="W27" s="154"/>
      <c r="X27" s="154"/>
      <c r="Y27" s="154"/>
      <c r="Z27" s="154"/>
      <c r="AF27" s="154"/>
    </row>
    <row r="28" spans="2:32">
      <c r="B28" s="136">
        <f t="shared" si="0"/>
        <v>2034</v>
      </c>
      <c r="C28" s="137"/>
      <c r="D28" s="129">
        <f t="shared" si="5"/>
        <v>82.21</v>
      </c>
      <c r="E28" s="129">
        <f t="shared" si="1"/>
        <v>34.869999999999997</v>
      </c>
      <c r="F28" s="129">
        <f t="shared" si="5"/>
        <v>0</v>
      </c>
      <c r="G28" s="131">
        <f t="shared" si="6"/>
        <v>45.000999338898879</v>
      </c>
      <c r="H28" s="129">
        <f t="shared" si="2"/>
        <v>0</v>
      </c>
      <c r="I28" s="131">
        <f t="shared" si="7"/>
        <v>45.000999338898879</v>
      </c>
      <c r="J28" s="131">
        <f t="shared" si="4"/>
        <v>117.08</v>
      </c>
      <c r="K28" s="129">
        <f t="shared" si="3"/>
        <v>117.07999999999998</v>
      </c>
      <c r="L28" s="120"/>
      <c r="N28" s="118"/>
      <c r="R28" s="161"/>
      <c r="T28" s="162"/>
      <c r="U28" s="154"/>
      <c r="V28" s="154"/>
      <c r="W28" s="154"/>
      <c r="X28" s="154"/>
      <c r="Y28" s="154"/>
      <c r="Z28" s="154"/>
      <c r="AF28" s="154"/>
    </row>
    <row r="29" spans="2:32">
      <c r="B29" s="136">
        <f t="shared" si="0"/>
        <v>2035</v>
      </c>
      <c r="C29" s="137"/>
      <c r="D29" s="129">
        <f t="shared" si="5"/>
        <v>83.94</v>
      </c>
      <c r="E29" s="129">
        <f t="shared" si="1"/>
        <v>35.6</v>
      </c>
      <c r="F29" s="129">
        <f t="shared" si="5"/>
        <v>0</v>
      </c>
      <c r="G29" s="131">
        <f t="shared" si="6"/>
        <v>45.946527681687499</v>
      </c>
      <c r="H29" s="129">
        <f t="shared" si="2"/>
        <v>0</v>
      </c>
      <c r="I29" s="131">
        <f t="shared" si="7"/>
        <v>45.946527681687499</v>
      </c>
      <c r="J29" s="131">
        <f t="shared" si="4"/>
        <v>119.54</v>
      </c>
      <c r="K29" s="129">
        <f t="shared" si="3"/>
        <v>119.53999999999999</v>
      </c>
      <c r="L29" s="120"/>
      <c r="N29" s="118"/>
      <c r="R29" s="161"/>
      <c r="T29" s="162"/>
      <c r="U29" s="154"/>
      <c r="V29" s="154"/>
      <c r="W29" s="154"/>
      <c r="X29" s="154"/>
      <c r="Y29" s="154"/>
      <c r="Z29" s="154"/>
      <c r="AF29" s="154"/>
    </row>
    <row r="30" spans="2:32">
      <c r="B30" s="136">
        <f t="shared" si="0"/>
        <v>2036</v>
      </c>
      <c r="C30" s="137"/>
      <c r="D30" s="129">
        <f t="shared" si="5"/>
        <v>85.7</v>
      </c>
      <c r="E30" s="129">
        <f t="shared" si="1"/>
        <v>36.35</v>
      </c>
      <c r="F30" s="129">
        <f t="shared" si="5"/>
        <v>0</v>
      </c>
      <c r="G30" s="131">
        <f t="shared" si="6"/>
        <v>46.911274080223862</v>
      </c>
      <c r="H30" s="129">
        <f t="shared" si="2"/>
        <v>0</v>
      </c>
      <c r="I30" s="131">
        <f t="shared" si="7"/>
        <v>46.911274080223862</v>
      </c>
      <c r="J30" s="131">
        <f t="shared" si="4"/>
        <v>122.05</v>
      </c>
      <c r="K30" s="129">
        <f t="shared" si="3"/>
        <v>122.05000000000001</v>
      </c>
      <c r="L30" s="120"/>
      <c r="N30" s="118"/>
      <c r="R30" s="161"/>
      <c r="T30" s="162"/>
      <c r="U30" s="154"/>
      <c r="V30" s="154"/>
      <c r="W30" s="154"/>
      <c r="X30" s="154"/>
      <c r="Y30" s="154"/>
      <c r="Z30" s="154"/>
      <c r="AF30" s="154"/>
    </row>
    <row r="31" spans="2:32">
      <c r="B31" s="136">
        <f t="shared" si="0"/>
        <v>2037</v>
      </c>
      <c r="C31" s="137"/>
      <c r="D31" s="129">
        <f t="shared" si="5"/>
        <v>87.5</v>
      </c>
      <c r="E31" s="129">
        <f t="shared" si="1"/>
        <v>37.11</v>
      </c>
      <c r="F31" s="129">
        <f t="shared" si="5"/>
        <v>0</v>
      </c>
      <c r="G31" s="131">
        <f t="shared" si="6"/>
        <v>47.895238534507946</v>
      </c>
      <c r="H31" s="129">
        <f t="shared" si="2"/>
        <v>0</v>
      </c>
      <c r="I31" s="131">
        <f t="shared" si="7"/>
        <v>47.895238534507946</v>
      </c>
      <c r="J31" s="131">
        <f t="shared" si="4"/>
        <v>124.61</v>
      </c>
      <c r="K31" s="129">
        <f t="shared" si="3"/>
        <v>124.61</v>
      </c>
      <c r="L31" s="120"/>
      <c r="N31" s="118"/>
      <c r="R31" s="161"/>
      <c r="T31" s="162"/>
      <c r="U31" s="154"/>
      <c r="V31" s="154"/>
      <c r="W31" s="154"/>
      <c r="X31" s="154"/>
      <c r="Y31" s="154"/>
      <c r="Z31" s="154"/>
      <c r="AF31" s="154"/>
    </row>
    <row r="32" spans="2:32">
      <c r="B32" s="136">
        <f t="shared" si="0"/>
        <v>2038</v>
      </c>
      <c r="C32" s="137"/>
      <c r="D32" s="129">
        <f t="shared" si="5"/>
        <v>89.34</v>
      </c>
      <c r="E32" s="129">
        <f t="shared" si="1"/>
        <v>37.89</v>
      </c>
      <c r="F32" s="129">
        <f t="shared" si="5"/>
        <v>0</v>
      </c>
      <c r="G32" s="131">
        <f t="shared" si="6"/>
        <v>48.902264655689315</v>
      </c>
      <c r="H32" s="129">
        <f t="shared" si="2"/>
        <v>0</v>
      </c>
      <c r="I32" s="131">
        <f t="shared" si="7"/>
        <v>48.902264655689315</v>
      </c>
      <c r="J32" s="131">
        <f t="shared" si="4"/>
        <v>127.23</v>
      </c>
      <c r="K32" s="129">
        <f t="shared" si="3"/>
        <v>127.23</v>
      </c>
      <c r="L32" s="120"/>
      <c r="N32" s="118"/>
      <c r="R32" s="161"/>
      <c r="T32" s="162"/>
      <c r="U32" s="154"/>
      <c r="V32" s="154"/>
      <c r="W32" s="154"/>
      <c r="X32" s="154"/>
      <c r="Y32" s="154"/>
      <c r="Z32" s="154"/>
      <c r="AF32" s="154"/>
    </row>
    <row r="33" spans="2:32">
      <c r="B33" s="136">
        <f t="shared" si="0"/>
        <v>2039</v>
      </c>
      <c r="C33" s="137"/>
      <c r="D33" s="129">
        <f t="shared" si="5"/>
        <v>91.22</v>
      </c>
      <c r="E33" s="129">
        <f t="shared" si="1"/>
        <v>38.69</v>
      </c>
      <c r="F33" s="129">
        <f t="shared" si="5"/>
        <v>0</v>
      </c>
      <c r="G33" s="131">
        <f t="shared" si="6"/>
        <v>49.932352443767968</v>
      </c>
      <c r="H33" s="129">
        <f t="shared" si="2"/>
        <v>0</v>
      </c>
      <c r="I33" s="131">
        <f t="shared" si="7"/>
        <v>49.932352443767968</v>
      </c>
      <c r="J33" s="131">
        <f t="shared" ref="J33:J37" si="8">ROUND(I33*$C$63*8.76,2)</f>
        <v>129.91</v>
      </c>
      <c r="K33" s="129">
        <f t="shared" si="3"/>
        <v>129.91</v>
      </c>
      <c r="L33" s="120"/>
      <c r="N33" s="118"/>
      <c r="R33" s="161"/>
      <c r="T33" s="162"/>
      <c r="U33" s="154"/>
      <c r="V33" s="154"/>
      <c r="W33" s="154"/>
      <c r="X33" s="154"/>
      <c r="Y33" s="154"/>
      <c r="Z33" s="154"/>
      <c r="AF33" s="154"/>
    </row>
    <row r="34" spans="2:32">
      <c r="B34" s="136">
        <f t="shared" si="0"/>
        <v>2040</v>
      </c>
      <c r="C34" s="137"/>
      <c r="D34" s="129">
        <f t="shared" si="5"/>
        <v>93.14</v>
      </c>
      <c r="E34" s="129">
        <f t="shared" si="1"/>
        <v>39.5</v>
      </c>
      <c r="F34" s="129">
        <f t="shared" si="5"/>
        <v>0</v>
      </c>
      <c r="G34" s="131">
        <f t="shared" si="6"/>
        <v>50.981658287594357</v>
      </c>
      <c r="H34" s="129">
        <f t="shared" si="2"/>
        <v>0</v>
      </c>
      <c r="I34" s="131">
        <f t="shared" si="7"/>
        <v>50.981658287594357</v>
      </c>
      <c r="J34" s="131">
        <f t="shared" si="8"/>
        <v>132.63999999999999</v>
      </c>
      <c r="K34" s="129">
        <f t="shared" si="3"/>
        <v>132.63999999999999</v>
      </c>
      <c r="L34" s="120"/>
      <c r="N34" s="118"/>
      <c r="R34" s="161"/>
      <c r="T34" s="162"/>
      <c r="U34" s="154"/>
      <c r="V34" s="154"/>
      <c r="W34" s="154"/>
      <c r="X34" s="154"/>
      <c r="Y34" s="154"/>
      <c r="Z34" s="154"/>
      <c r="AF34" s="154"/>
    </row>
    <row r="35" spans="2:32">
      <c r="B35" s="136">
        <f t="shared" si="0"/>
        <v>2041</v>
      </c>
      <c r="C35" s="137"/>
      <c r="D35" s="129">
        <f t="shared" si="5"/>
        <v>95.1</v>
      </c>
      <c r="E35" s="129">
        <f t="shared" si="1"/>
        <v>40.33</v>
      </c>
      <c r="F35" s="129">
        <f t="shared" si="5"/>
        <v>0</v>
      </c>
      <c r="G35" s="131">
        <f t="shared" si="6"/>
        <v>52.054025798318044</v>
      </c>
      <c r="H35" s="129">
        <f t="shared" si="2"/>
        <v>0</v>
      </c>
      <c r="I35" s="131">
        <f t="shared" si="7"/>
        <v>52.054025798318044</v>
      </c>
      <c r="J35" s="131">
        <f t="shared" si="8"/>
        <v>135.43</v>
      </c>
      <c r="K35" s="129">
        <f t="shared" si="3"/>
        <v>135.43</v>
      </c>
      <c r="L35" s="120"/>
      <c r="N35" s="118"/>
      <c r="R35" s="161"/>
      <c r="T35" s="162"/>
      <c r="U35" s="154"/>
      <c r="V35" s="154"/>
      <c r="W35" s="154"/>
      <c r="X35" s="154"/>
      <c r="Y35" s="154"/>
      <c r="Z35" s="154"/>
      <c r="AF35" s="154"/>
    </row>
    <row r="36" spans="2:32">
      <c r="B36" s="136">
        <f t="shared" si="0"/>
        <v>2042</v>
      </c>
      <c r="C36" s="137"/>
      <c r="D36" s="129">
        <f t="shared" si="5"/>
        <v>97.1</v>
      </c>
      <c r="E36" s="129">
        <f t="shared" si="1"/>
        <v>41.18</v>
      </c>
      <c r="F36" s="129">
        <f t="shared" si="5"/>
        <v>0</v>
      </c>
      <c r="G36" s="131">
        <f t="shared" si="6"/>
        <v>53.149454975939001</v>
      </c>
      <c r="H36" s="129">
        <f t="shared" si="2"/>
        <v>0</v>
      </c>
      <c r="I36" s="131">
        <f t="shared" si="7"/>
        <v>53.149454975939001</v>
      </c>
      <c r="J36" s="131">
        <f t="shared" si="8"/>
        <v>138.28</v>
      </c>
      <c r="K36" s="129">
        <f t="shared" si="3"/>
        <v>138.28</v>
      </c>
      <c r="L36" s="120"/>
      <c r="N36" s="118"/>
      <c r="R36" s="161"/>
      <c r="T36" s="162"/>
      <c r="U36" s="154"/>
      <c r="V36" s="154"/>
      <c r="W36" s="154"/>
      <c r="X36" s="154"/>
      <c r="Y36" s="154"/>
      <c r="Z36" s="154"/>
      <c r="AF36" s="154"/>
    </row>
    <row r="37" spans="2:32">
      <c r="B37" s="136">
        <f t="shared" si="0"/>
        <v>2043</v>
      </c>
      <c r="C37" s="137"/>
      <c r="D37" s="129">
        <f t="shared" si="5"/>
        <v>99.14</v>
      </c>
      <c r="E37" s="129">
        <f t="shared" si="1"/>
        <v>42.04</v>
      </c>
      <c r="F37" s="129">
        <f t="shared" si="5"/>
        <v>0</v>
      </c>
      <c r="G37" s="131">
        <f t="shared" si="6"/>
        <v>54.264102209307694</v>
      </c>
      <c r="H37" s="129">
        <f t="shared" si="2"/>
        <v>0</v>
      </c>
      <c r="I37" s="131">
        <f t="shared" si="7"/>
        <v>54.264102209307694</v>
      </c>
      <c r="J37" s="131">
        <f t="shared" si="8"/>
        <v>141.18</v>
      </c>
      <c r="K37" s="129">
        <f t="shared" si="3"/>
        <v>141.18</v>
      </c>
      <c r="L37" s="120"/>
      <c r="N37" s="118"/>
      <c r="R37" s="161"/>
      <c r="T37" s="162"/>
      <c r="U37" s="154"/>
      <c r="V37" s="154"/>
      <c r="W37" s="154"/>
      <c r="X37" s="154"/>
      <c r="Y37" s="154"/>
      <c r="Z37" s="154"/>
      <c r="AF37" s="154"/>
    </row>
    <row r="38" spans="2:32">
      <c r="B38" s="136"/>
      <c r="C38" s="137"/>
      <c r="D38" s="129"/>
      <c r="E38" s="129"/>
      <c r="F38" s="131"/>
      <c r="G38" s="129"/>
      <c r="H38" s="129"/>
      <c r="I38" s="131"/>
      <c r="J38" s="131"/>
      <c r="K38" s="129"/>
      <c r="L38" s="120"/>
      <c r="N38" s="118"/>
      <c r="R38" s="161"/>
      <c r="T38" s="162"/>
      <c r="U38" s="154"/>
      <c r="V38" s="154"/>
      <c r="W38" s="154"/>
      <c r="X38" s="154"/>
      <c r="Y38" s="154"/>
      <c r="Z38" s="154"/>
      <c r="AF38" s="154"/>
    </row>
    <row r="39" spans="2:32">
      <c r="B39" s="136"/>
      <c r="C39" s="137"/>
      <c r="D39" s="129"/>
      <c r="E39" s="129"/>
      <c r="F39" s="131"/>
      <c r="G39" s="129"/>
      <c r="H39" s="129"/>
      <c r="I39" s="131"/>
      <c r="J39" s="131"/>
      <c r="K39" s="129"/>
      <c r="L39" s="120"/>
      <c r="N39" s="118"/>
      <c r="R39" s="161"/>
      <c r="T39" s="162"/>
      <c r="U39" s="154"/>
      <c r="V39" s="154"/>
      <c r="W39" s="154"/>
      <c r="X39" s="154"/>
      <c r="Y39" s="154"/>
      <c r="Z39" s="154"/>
      <c r="AF39" s="154"/>
    </row>
    <row r="40" spans="2:32">
      <c r="B40" s="136"/>
      <c r="C40" s="137"/>
      <c r="D40" s="129"/>
      <c r="E40" s="129"/>
      <c r="F40" s="131"/>
      <c r="G40" s="129"/>
      <c r="H40" s="129"/>
      <c r="I40" s="131"/>
      <c r="J40" s="131"/>
      <c r="K40" s="129"/>
      <c r="L40" s="120"/>
      <c r="N40" s="118"/>
      <c r="R40" s="161"/>
      <c r="T40" s="162"/>
      <c r="U40" s="154"/>
      <c r="V40" s="154"/>
      <c r="W40" s="154"/>
      <c r="X40" s="154"/>
      <c r="Y40" s="154"/>
      <c r="Z40" s="154"/>
      <c r="AF40" s="154"/>
    </row>
    <row r="41" spans="2:32">
      <c r="R41" s="120"/>
    </row>
    <row r="42" spans="2:32" ht="13.8">
      <c r="B42" s="139" t="s">
        <v>25</v>
      </c>
      <c r="C42" s="140"/>
      <c r="D42" s="140"/>
      <c r="E42" s="140"/>
      <c r="F42" s="140"/>
      <c r="G42" s="140"/>
      <c r="H42" s="140"/>
      <c r="R42" s="120"/>
    </row>
    <row r="44" spans="2:32">
      <c r="B44" s="118" t="s">
        <v>62</v>
      </c>
      <c r="C44" s="141" t="s">
        <v>63</v>
      </c>
      <c r="D44" s="142" t="s">
        <v>102</v>
      </c>
    </row>
    <row r="45" spans="2:32">
      <c r="C45" s="141" t="str">
        <f>C7</f>
        <v>(a)</v>
      </c>
      <c r="D45" s="118" t="s">
        <v>64</v>
      </c>
    </row>
    <row r="46" spans="2:32">
      <c r="C46" s="141" t="str">
        <f>D7</f>
        <v>(b)</v>
      </c>
      <c r="D46" s="131" t="str">
        <f>"= "&amp;C7&amp;" x "&amp;C62</f>
        <v>= (a) x 0.05085</v>
      </c>
    </row>
    <row r="47" spans="2:32">
      <c r="C47" s="141" t="str">
        <f>G7</f>
        <v>(e)</v>
      </c>
      <c r="D47" s="131" t="str">
        <f>"= ("&amp;$D$7&amp;" + "&amp;$E$7&amp;") /  (8.76 x "&amp;TEXT(C63,"0.0%")&amp;")"</f>
        <v>= ((b) + (c)) /  (8.76 x 29.7%)</v>
      </c>
    </row>
    <row r="48" spans="2:32">
      <c r="C48" s="141" t="str">
        <f>I7</f>
        <v>(g)</v>
      </c>
      <c r="D48" s="131" t="str">
        <f>"= "&amp;$G$7&amp;" + "&amp;$H$7</f>
        <v>= (e) + (f)</v>
      </c>
    </row>
    <row r="49" spans="2:25">
      <c r="C49" s="141" t="str">
        <f>K7</f>
        <v>(i)</v>
      </c>
      <c r="D49" s="85" t="str">
        <f>D44</f>
        <v>Plant Costs  - 2019 IRP Update - Table 6.1 &amp; 6.2</v>
      </c>
    </row>
    <row r="50" spans="2:25">
      <c r="C50" s="141"/>
      <c r="D50" s="131"/>
    </row>
    <row r="51" spans="2:25" ht="13.8" thickBot="1"/>
    <row r="52" spans="2:25" ht="13.8" thickBot="1">
      <c r="C52" s="42" t="str">
        <f>B2&amp;" - "&amp;B3</f>
        <v>2019 IRP Southen Oregon Solar with Storage - 30% Capacity Factor</v>
      </c>
      <c r="D52" s="143"/>
      <c r="E52" s="143"/>
      <c r="F52" s="143"/>
      <c r="G52" s="143"/>
      <c r="H52" s="143"/>
      <c r="I52" s="144"/>
      <c r="J52" s="144"/>
      <c r="K52" s="145"/>
    </row>
    <row r="53" spans="2:25" ht="13.8" thickBot="1">
      <c r="C53" s="146" t="s">
        <v>65</v>
      </c>
      <c r="D53" s="147" t="s">
        <v>66</v>
      </c>
      <c r="E53" s="147"/>
      <c r="F53" s="147"/>
      <c r="G53" s="147"/>
      <c r="H53" s="147"/>
      <c r="I53" s="144"/>
      <c r="J53" s="144"/>
      <c r="K53" s="145"/>
    </row>
    <row r="54" spans="2:25">
      <c r="P54" s="118" t="s">
        <v>103</v>
      </c>
      <c r="Q54" s="279">
        <v>2024</v>
      </c>
    </row>
    <row r="55" spans="2:25">
      <c r="B55" s="85" t="s">
        <v>101</v>
      </c>
      <c r="C55" s="171">
        <v>1698.6767295711138</v>
      </c>
      <c r="D55" s="118" t="s">
        <v>64</v>
      </c>
      <c r="O55" s="355">
        <v>442.2</v>
      </c>
      <c r="P55" s="118" t="s">
        <v>32</v>
      </c>
      <c r="Q55" s="279" t="s">
        <v>151</v>
      </c>
      <c r="R55" s="279" t="s">
        <v>112</v>
      </c>
      <c r="T55" s="279" t="str">
        <f>$Q$55&amp;"Proposed Station Capital Costs"</f>
        <v>H1.SO1_PVSProposed Station Capital Costs</v>
      </c>
    </row>
    <row r="56" spans="2:25">
      <c r="B56" s="85" t="s">
        <v>101</v>
      </c>
      <c r="C56" s="273">
        <v>24.570618817436728</v>
      </c>
      <c r="D56" s="118" t="s">
        <v>67</v>
      </c>
      <c r="O56" s="355">
        <v>57.8</v>
      </c>
      <c r="P56" s="118" t="s">
        <v>32</v>
      </c>
      <c r="Q56" s="279" t="s">
        <v>152</v>
      </c>
      <c r="R56" s="120"/>
      <c r="T56" s="279" t="str">
        <f>$Q$55&amp;"Proposed Station Fixed Costs"</f>
        <v>H1.SO1_PVSProposed Station Fixed Costs</v>
      </c>
    </row>
    <row r="57" spans="2:25" ht="24" customHeight="1">
      <c r="B57" s="85"/>
      <c r="C57" s="275"/>
      <c r="D57" s="118" t="s">
        <v>109</v>
      </c>
      <c r="Q57" s="351" t="str">
        <f>Q55&amp;Q54</f>
        <v>H1.SO1_PVS2024</v>
      </c>
      <c r="T57" s="279" t="str">
        <f>$Q$55&amp;"Proposed Station Variable O&amp;M Costs"</f>
        <v>H1.SO1_PVSProposed Station Variable O&amp;M Costs</v>
      </c>
    </row>
    <row r="58" spans="2:25">
      <c r="B58" s="85" t="s">
        <v>101</v>
      </c>
      <c r="C58" s="273">
        <v>0</v>
      </c>
      <c r="D58" s="118" t="s">
        <v>68</v>
      </c>
      <c r="K58" s="120"/>
      <c r="L58" s="150"/>
      <c r="M58" s="52"/>
      <c r="N58" s="164"/>
      <c r="O58" s="52"/>
      <c r="P58" s="52"/>
      <c r="Q58" s="120" t="s">
        <v>242</v>
      </c>
      <c r="R58" s="120"/>
      <c r="T58" s="120"/>
      <c r="U58" s="120"/>
      <c r="V58" s="120"/>
      <c r="W58" s="120"/>
      <c r="X58" s="120"/>
      <c r="Y58" s="120"/>
    </row>
    <row r="59" spans="2:25">
      <c r="B59" s="85"/>
      <c r="C59" s="159"/>
      <c r="D59" s="118" t="s">
        <v>69</v>
      </c>
      <c r="I59" s="201" t="s">
        <v>90</v>
      </c>
      <c r="L59" s="152"/>
      <c r="M59" s="153"/>
      <c r="O59" s="151"/>
      <c r="P59" s="120"/>
      <c r="Q59" s="120"/>
      <c r="R59" s="120"/>
      <c r="T59" s="120"/>
      <c r="U59" s="120"/>
      <c r="V59" s="120"/>
      <c r="W59" s="120"/>
      <c r="X59" s="120"/>
      <c r="Y59" s="120"/>
    </row>
    <row r="60" spans="2:25">
      <c r="B60" s="374" t="str">
        <f>IFERROR(LEFT(RIGHT(INDEX('Table 3 TransCost'!$39:$39,1,MATCH(F60,'Table 3 TransCost'!$4:$4,0)),6),5),"-")</f>
        <v>-</v>
      </c>
      <c r="C60" s="275">
        <f>IFERROR(INDEX('Table 3 TransCost'!$39:$39,1,MATCH(F60,'Table 3 TransCost'!$4:$4,0)+2),0)</f>
        <v>0</v>
      </c>
      <c r="D60" s="118" t="s">
        <v>225</v>
      </c>
      <c r="F60" s="279" t="s">
        <v>230</v>
      </c>
      <c r="K60" s="152"/>
      <c r="L60" s="152"/>
      <c r="M60" s="152"/>
      <c r="N60" s="165"/>
      <c r="O60" s="151"/>
      <c r="P60" s="120"/>
      <c r="Q60" s="120"/>
      <c r="R60" s="120"/>
      <c r="T60" s="120"/>
      <c r="U60" s="120"/>
      <c r="V60" s="120"/>
      <c r="W60" s="120"/>
      <c r="X60" s="120"/>
      <c r="Y60" s="120"/>
    </row>
    <row r="61" spans="2:25">
      <c r="B61" s="85"/>
      <c r="C61" s="204"/>
      <c r="K61" s="152"/>
      <c r="L61" s="152"/>
      <c r="M61" s="152"/>
      <c r="N61" s="165"/>
      <c r="O61" s="152"/>
      <c r="R61" s="120"/>
      <c r="T61" s="120"/>
      <c r="U61" s="120"/>
      <c r="V61" s="120"/>
      <c r="W61" s="120"/>
      <c r="X61" s="120"/>
      <c r="Y61" s="120"/>
    </row>
    <row r="62" spans="2:25" ht="13.8">
      <c r="C62" s="274">
        <v>5.0849999999999999E-2</v>
      </c>
      <c r="D62" s="118" t="s">
        <v>36</v>
      </c>
      <c r="E62" s="118" t="s">
        <v>113</v>
      </c>
      <c r="K62" s="156"/>
      <c r="L62" s="157"/>
      <c r="M62" s="157"/>
      <c r="O62" s="158"/>
    </row>
    <row r="63" spans="2:25">
      <c r="C63" s="212">
        <v>0.29699999999999999</v>
      </c>
      <c r="D63" s="118" t="s">
        <v>37</v>
      </c>
    </row>
    <row r="64" spans="2:25" ht="13.8" thickBot="1">
      <c r="D64" s="155"/>
    </row>
    <row r="65" spans="3:14" ht="13.8" thickBot="1">
      <c r="C65" s="40" t="str">
        <f>"Company Official Inflation Forecast Dated "&amp;TEXT('Table 4'!$H$5,"mmmm dd, yyyy")</f>
        <v>Company Official Inflation Forecast Dated December 31, 2019</v>
      </c>
      <c r="D65" s="143"/>
      <c r="E65" s="143"/>
      <c r="F65" s="143"/>
      <c r="G65" s="143"/>
      <c r="H65" s="143"/>
      <c r="I65" s="143"/>
      <c r="J65" s="143"/>
      <c r="K65" s="145"/>
    </row>
    <row r="66" spans="3:14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41"/>
      <c r="I66" s="87">
        <f>F74+1</f>
        <v>2035</v>
      </c>
      <c r="J66" s="41">
        <v>2.1000000000000001E-2</v>
      </c>
    </row>
    <row r="67" spans="3:14">
      <c r="C67" s="87">
        <f t="shared" ref="C67:C74" si="9">C66+1</f>
        <v>2018</v>
      </c>
      <c r="D67" s="41">
        <v>2.4E-2</v>
      </c>
      <c r="E67" s="85"/>
      <c r="F67" s="87">
        <f t="shared" ref="F67:F74" si="10">F66+1</f>
        <v>2027</v>
      </c>
      <c r="G67" s="41">
        <v>2.3E-2</v>
      </c>
      <c r="H67" s="41"/>
      <c r="I67" s="87">
        <f>I66+1</f>
        <v>2036</v>
      </c>
      <c r="J67" s="41">
        <v>2.1000000000000001E-2</v>
      </c>
    </row>
    <row r="68" spans="3:14">
      <c r="C68" s="87">
        <f t="shared" si="9"/>
        <v>2019</v>
      </c>
      <c r="D68" s="41">
        <v>1.7999999999999999E-2</v>
      </c>
      <c r="E68" s="85"/>
      <c r="F68" s="87">
        <f t="shared" si="10"/>
        <v>2028</v>
      </c>
      <c r="G68" s="41">
        <v>2.3E-2</v>
      </c>
      <c r="H68" s="41"/>
      <c r="I68" s="87">
        <f t="shared" ref="I68:I74" si="11">I67+1</f>
        <v>2037</v>
      </c>
      <c r="J68" s="41">
        <v>2.1000000000000001E-2</v>
      </c>
    </row>
    <row r="69" spans="3:14">
      <c r="C69" s="87">
        <f t="shared" si="9"/>
        <v>2020</v>
      </c>
      <c r="D69" s="41">
        <v>1.9E-2</v>
      </c>
      <c r="E69" s="85"/>
      <c r="F69" s="87">
        <f t="shared" si="10"/>
        <v>2029</v>
      </c>
      <c r="G69" s="41">
        <v>2.3E-2</v>
      </c>
      <c r="H69" s="41"/>
      <c r="I69" s="87">
        <f t="shared" si="11"/>
        <v>2038</v>
      </c>
      <c r="J69" s="41">
        <v>2.1000000000000001E-2</v>
      </c>
    </row>
    <row r="70" spans="3:14">
      <c r="C70" s="87">
        <f t="shared" si="9"/>
        <v>2021</v>
      </c>
      <c r="D70" s="41">
        <v>0.02</v>
      </c>
      <c r="E70" s="85"/>
      <c r="F70" s="87">
        <f t="shared" si="10"/>
        <v>2030</v>
      </c>
      <c r="G70" s="41">
        <v>2.1999999999999999E-2</v>
      </c>
      <c r="H70" s="41"/>
      <c r="I70" s="87">
        <f t="shared" si="11"/>
        <v>2039</v>
      </c>
      <c r="J70" s="41">
        <v>2.1000000000000001E-2</v>
      </c>
    </row>
    <row r="71" spans="3:14">
      <c r="C71" s="87">
        <f t="shared" si="9"/>
        <v>2022</v>
      </c>
      <c r="D71" s="41">
        <v>2.5000000000000001E-2</v>
      </c>
      <c r="E71" s="85"/>
      <c r="F71" s="87">
        <f t="shared" si="10"/>
        <v>2031</v>
      </c>
      <c r="G71" s="41">
        <v>2.1999999999999999E-2</v>
      </c>
      <c r="H71" s="41"/>
      <c r="I71" s="87">
        <f t="shared" si="11"/>
        <v>2040</v>
      </c>
      <c r="J71" s="41">
        <v>2.1000000000000001E-2</v>
      </c>
    </row>
    <row r="72" spans="3:14" s="120" customFormat="1">
      <c r="C72" s="87">
        <f t="shared" si="9"/>
        <v>2023</v>
      </c>
      <c r="D72" s="41">
        <v>2.5000000000000001E-2</v>
      </c>
      <c r="E72" s="86"/>
      <c r="F72" s="87">
        <f t="shared" si="10"/>
        <v>2032</v>
      </c>
      <c r="G72" s="41">
        <v>2.1999999999999999E-2</v>
      </c>
      <c r="H72" s="41"/>
      <c r="I72" s="87">
        <f t="shared" si="11"/>
        <v>2041</v>
      </c>
      <c r="J72" s="41">
        <v>2.1000000000000001E-2</v>
      </c>
      <c r="N72" s="165"/>
    </row>
    <row r="73" spans="3:14" s="120" customFormat="1">
      <c r="C73" s="87">
        <f t="shared" si="9"/>
        <v>2024</v>
      </c>
      <c r="D73" s="41">
        <v>2.4E-2</v>
      </c>
      <c r="E73" s="86"/>
      <c r="F73" s="87">
        <f t="shared" si="10"/>
        <v>2033</v>
      </c>
      <c r="G73" s="41">
        <v>2.1000000000000001E-2</v>
      </c>
      <c r="H73" s="41"/>
      <c r="I73" s="87">
        <f t="shared" si="11"/>
        <v>2042</v>
      </c>
      <c r="J73" s="41">
        <v>2.1000000000000001E-2</v>
      </c>
      <c r="N73" s="165"/>
    </row>
    <row r="74" spans="3:14" s="120" customFormat="1">
      <c r="C74" s="87">
        <f t="shared" si="9"/>
        <v>2025</v>
      </c>
      <c r="D74" s="41">
        <v>2.3E-2</v>
      </c>
      <c r="E74" s="86"/>
      <c r="F74" s="87">
        <f t="shared" si="10"/>
        <v>2034</v>
      </c>
      <c r="G74" s="41">
        <v>2.1000000000000001E-2</v>
      </c>
      <c r="H74" s="41"/>
      <c r="I74" s="87">
        <f t="shared" si="11"/>
        <v>2043</v>
      </c>
      <c r="J74" s="41">
        <v>2.1000000000000001E-2</v>
      </c>
      <c r="N74" s="165"/>
    </row>
    <row r="75" spans="3:14" s="120" customFormat="1">
      <c r="N75" s="165"/>
    </row>
    <row r="76" spans="3:14" s="120" customFormat="1">
      <c r="N76" s="165"/>
    </row>
    <row r="93" spans="3:4">
      <c r="C93" s="151"/>
      <c r="D93" s="155"/>
    </row>
    <row r="94" spans="3:4">
      <c r="C94" s="151"/>
      <c r="D94" s="155"/>
    </row>
    <row r="95" spans="3:4">
      <c r="C95" s="151"/>
      <c r="D95" s="155"/>
    </row>
    <row r="96" spans="3:4">
      <c r="C96" s="151"/>
      <c r="D96" s="155"/>
    </row>
    <row r="97" spans="3:4">
      <c r="C97" s="151"/>
      <c r="D97" s="155"/>
    </row>
    <row r="98" spans="3:4">
      <c r="C98" s="151"/>
      <c r="D98" s="155"/>
    </row>
    <row r="99" spans="3:4">
      <c r="C99" s="151"/>
      <c r="D99" s="155"/>
    </row>
    <row r="100" spans="3:4">
      <c r="C100" s="151"/>
      <c r="D100" s="155"/>
    </row>
    <row r="101" spans="3:4">
      <c r="C101" s="151"/>
      <c r="D101" s="155"/>
    </row>
    <row r="102" spans="3:4">
      <c r="C102" s="151"/>
      <c r="D102" s="155"/>
    </row>
  </sheetData>
  <printOptions horizontalCentered="1"/>
  <pageMargins left="0.8" right="0.3" top="0.4" bottom="0.4" header="0.5" footer="0.2"/>
  <pageSetup scale="58" orientation="landscape" r:id="rId1"/>
  <headerFooter alignWithMargins="0"/>
  <rowBreaks count="1" manualBreakCount="1">
    <brk id="51" max="16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AF102"/>
  <sheetViews>
    <sheetView zoomScale="70" zoomScaleNormal="70" workbookViewId="0">
      <selection activeCell="A13" sqref="A13"/>
    </sheetView>
  </sheetViews>
  <sheetFormatPr defaultColWidth="9.33203125" defaultRowHeight="13.2"/>
  <cols>
    <col min="1" max="1" width="13.33203125" style="118" customWidth="1"/>
    <col min="2" max="2" width="15" style="118" customWidth="1"/>
    <col min="3" max="3" width="12.33203125" style="118" bestFit="1" customWidth="1"/>
    <col min="4" max="4" width="19.77734375" style="118" customWidth="1"/>
    <col min="5" max="5" width="8.77734375" style="118" customWidth="1"/>
    <col min="6" max="6" width="13.44140625" style="118" customWidth="1"/>
    <col min="7" max="8" width="9.44140625" style="118" bestFit="1" customWidth="1"/>
    <col min="9" max="9" width="12.6640625" style="118" customWidth="1"/>
    <col min="10" max="10" width="14" style="118" customWidth="1"/>
    <col min="11" max="11" width="12.77734375" style="118" customWidth="1"/>
    <col min="12" max="12" width="3.109375" style="118" customWidth="1"/>
    <col min="13" max="13" width="15" style="118" hidden="1" customWidth="1"/>
    <col min="14" max="14" width="5.6640625" style="162" customWidth="1"/>
    <col min="15" max="15" width="10.77734375" style="118" customWidth="1"/>
    <col min="16" max="17" width="16" style="118" customWidth="1"/>
    <col min="18" max="18" width="18.109375" style="118" customWidth="1"/>
    <col min="19" max="19" width="9.33203125" style="118"/>
    <col min="20" max="20" width="22.33203125" style="118" customWidth="1"/>
    <col min="21" max="21" width="18.109375" style="118" customWidth="1"/>
    <col min="22" max="22" width="9.6640625" style="118" bestFit="1" customWidth="1"/>
    <col min="23" max="24" width="9.33203125" style="118"/>
    <col min="25" max="25" width="12" style="118" bestFit="1" customWidth="1"/>
    <col min="26" max="26" width="9.33203125" style="118"/>
    <col min="27" max="27" width="13.6640625" style="118" customWidth="1"/>
    <col min="28" max="28" width="12" style="118" bestFit="1" customWidth="1"/>
    <col min="29" max="16384" width="9.33203125" style="118"/>
  </cols>
  <sheetData>
    <row r="1" spans="2:32" ht="15.6">
      <c r="B1" s="116" t="s">
        <v>56</v>
      </c>
      <c r="C1" s="117"/>
      <c r="D1" s="117"/>
      <c r="E1" s="117"/>
      <c r="F1" s="117"/>
      <c r="G1" s="117"/>
      <c r="H1" s="117"/>
      <c r="I1" s="117"/>
      <c r="J1" s="117"/>
    </row>
    <row r="2" spans="2:32" ht="15.6">
      <c r="B2" s="116" t="s">
        <v>155</v>
      </c>
      <c r="C2" s="117"/>
      <c r="D2" s="117"/>
      <c r="E2" s="117"/>
      <c r="F2" s="117"/>
      <c r="G2" s="117"/>
      <c r="H2" s="117"/>
      <c r="I2" s="117"/>
      <c r="J2" s="117"/>
    </row>
    <row r="3" spans="2:32" ht="15.6">
      <c r="B3" s="116" t="str">
        <f>TEXT($C$63,"0%")&amp;" Capacity Factor"</f>
        <v>26% Capacity Factor</v>
      </c>
      <c r="C3" s="117"/>
      <c r="D3" s="117"/>
      <c r="E3" s="117"/>
      <c r="F3" s="117"/>
      <c r="G3" s="117"/>
      <c r="H3" s="117"/>
      <c r="I3" s="117"/>
      <c r="J3" s="117"/>
      <c r="R3" s="120"/>
    </row>
    <row r="4" spans="2:32">
      <c r="B4" s="119"/>
      <c r="C4" s="119"/>
      <c r="D4" s="119"/>
      <c r="E4" s="119"/>
      <c r="F4" s="119"/>
      <c r="G4" s="119"/>
      <c r="H4" s="119"/>
      <c r="I4" s="120"/>
      <c r="J4" s="120"/>
      <c r="K4" s="120"/>
      <c r="R4" s="120"/>
    </row>
    <row r="5" spans="2:32" ht="51.75" customHeight="1">
      <c r="B5" s="121" t="s">
        <v>0</v>
      </c>
      <c r="C5" s="122" t="s">
        <v>10</v>
      </c>
      <c r="D5" s="122" t="s">
        <v>11</v>
      </c>
      <c r="E5" s="122" t="s">
        <v>12</v>
      </c>
      <c r="F5" s="17" t="s">
        <v>91</v>
      </c>
      <c r="G5" s="122" t="s">
        <v>61</v>
      </c>
      <c r="H5" s="17" t="s">
        <v>13</v>
      </c>
      <c r="I5" s="122" t="s">
        <v>72</v>
      </c>
      <c r="J5" s="17" t="s">
        <v>52</v>
      </c>
      <c r="K5" s="122" t="s">
        <v>231</v>
      </c>
      <c r="M5" s="218"/>
      <c r="N5" s="218"/>
      <c r="P5" s="218"/>
      <c r="R5" s="280"/>
      <c r="T5" s="277"/>
      <c r="U5" s="278"/>
      <c r="V5" s="277"/>
      <c r="W5" s="278"/>
      <c r="X5" s="120"/>
      <c r="Y5" s="218"/>
      <c r="Z5" s="218"/>
    </row>
    <row r="6" spans="2:32" ht="24" customHeight="1">
      <c r="B6" s="123"/>
      <c r="C6" s="124" t="s">
        <v>8</v>
      </c>
      <c r="D6" s="125" t="s">
        <v>9</v>
      </c>
      <c r="E6" s="125" t="s">
        <v>9</v>
      </c>
      <c r="F6" s="125" t="s">
        <v>9</v>
      </c>
      <c r="G6" s="124" t="s">
        <v>31</v>
      </c>
      <c r="H6" s="18" t="s">
        <v>31</v>
      </c>
      <c r="I6" s="124" t="s">
        <v>31</v>
      </c>
      <c r="J6" s="19" t="s">
        <v>9</v>
      </c>
      <c r="K6" s="125" t="s">
        <v>9</v>
      </c>
      <c r="R6" s="281"/>
    </row>
    <row r="7" spans="2:32">
      <c r="C7" s="126" t="s">
        <v>1</v>
      </c>
      <c r="D7" s="126" t="s">
        <v>2</v>
      </c>
      <c r="E7" s="126" t="s">
        <v>3</v>
      </c>
      <c r="F7" s="126" t="s">
        <v>4</v>
      </c>
      <c r="G7" s="126" t="s">
        <v>5</v>
      </c>
      <c r="H7" s="126" t="s">
        <v>7</v>
      </c>
      <c r="I7" s="126" t="s">
        <v>22</v>
      </c>
      <c r="J7" s="126" t="s">
        <v>23</v>
      </c>
      <c r="K7" s="126" t="s">
        <v>24</v>
      </c>
      <c r="R7" s="120"/>
    </row>
    <row r="8" spans="2:32" ht="6" customHeight="1">
      <c r="K8" s="120"/>
      <c r="R8" s="120"/>
    </row>
    <row r="9" spans="2:32" ht="15.6">
      <c r="B9" s="43" t="str">
        <f>C52</f>
        <v>2019 IRP Southen Oregon Solar with Storage - 26% Capacity Factor</v>
      </c>
      <c r="C9" s="120"/>
      <c r="E9" s="120"/>
      <c r="F9" s="120"/>
      <c r="G9" s="120"/>
      <c r="H9" s="120"/>
      <c r="I9" s="120"/>
      <c r="J9" s="120"/>
      <c r="K9" s="120"/>
      <c r="N9" s="118"/>
      <c r="R9" s="120"/>
    </row>
    <row r="10" spans="2:32">
      <c r="B10" s="127">
        <v>2016</v>
      </c>
      <c r="C10" s="128"/>
      <c r="D10" s="129"/>
      <c r="E10" s="129"/>
      <c r="F10" s="129"/>
      <c r="G10" s="130"/>
      <c r="H10" s="130"/>
      <c r="I10" s="131"/>
      <c r="J10" s="131"/>
      <c r="K10" s="129"/>
      <c r="N10" s="163"/>
      <c r="R10" s="120"/>
    </row>
    <row r="11" spans="2:32">
      <c r="B11" s="127">
        <f t="shared" ref="B11:B37" si="0">B10+1</f>
        <v>2017</v>
      </c>
      <c r="C11" s="132"/>
      <c r="D11" s="129"/>
      <c r="E11" s="129"/>
      <c r="F11" s="129"/>
      <c r="G11" s="130"/>
      <c r="H11" s="129"/>
      <c r="I11" s="131"/>
      <c r="J11" s="131"/>
      <c r="K11" s="129"/>
      <c r="N11" s="118"/>
      <c r="R11" s="120"/>
    </row>
    <row r="12" spans="2:32">
      <c r="B12" s="136">
        <f t="shared" si="0"/>
        <v>2018</v>
      </c>
      <c r="C12" s="137"/>
      <c r="D12" s="129"/>
      <c r="E12" s="149">
        <f>$C$56</f>
        <v>24.570618817436728</v>
      </c>
      <c r="F12" s="149"/>
      <c r="G12" s="131"/>
      <c r="H12" s="149">
        <f>$C$58</f>
        <v>0</v>
      </c>
      <c r="I12" s="131"/>
      <c r="J12" s="131"/>
      <c r="K12" s="129">
        <f>(D12+E12+F12)</f>
        <v>24.570618817436728</v>
      </c>
      <c r="L12" s="120"/>
      <c r="N12" s="118"/>
      <c r="R12" s="120"/>
      <c r="T12" s="162"/>
      <c r="U12" s="154"/>
      <c r="V12" s="154"/>
      <c r="W12" s="154"/>
      <c r="Y12" s="154"/>
      <c r="Z12" s="154"/>
      <c r="AF12" s="154"/>
    </row>
    <row r="13" spans="2:32">
      <c r="B13" s="136">
        <f t="shared" si="0"/>
        <v>2019</v>
      </c>
      <c r="C13" s="137"/>
      <c r="D13" s="129"/>
      <c r="E13" s="129">
        <f t="shared" ref="E13:E37" si="1">ROUND(E12*(1+(IFERROR(INDEX($D$66:$D$74,MATCH($B13,$C$66:$C$74,0),1),0)+IFERROR(INDEX($G$66:$G$74,MATCH($B13,$F$66:$F$74,0),1),0)+IFERROR(INDEX($J$66:$J$74,MATCH($B13,$I$66:$I$74,0),1),0))),2)</f>
        <v>25.01</v>
      </c>
      <c r="F13" s="129"/>
      <c r="G13" s="131"/>
      <c r="H13" s="129">
        <f t="shared" ref="H13:H37" si="2">ROUND(H12*(1+(IFERROR(INDEX($D$66:$D$74,MATCH($B13,$C$66:$C$74,0),1),0)+IFERROR(INDEX($G$66:$G$74,MATCH($B13,$F$66:$F$74,0),1),0)+IFERROR(INDEX($J$66:$J$74,MATCH($B13,$I$66:$I$74,0),1),0))),2)</f>
        <v>0</v>
      </c>
      <c r="I13" s="131"/>
      <c r="J13" s="131"/>
      <c r="K13" s="129">
        <f t="shared" ref="K13:K37" si="3">(D13+E13+F13)</f>
        <v>25.01</v>
      </c>
      <c r="L13" s="120"/>
      <c r="N13" s="118"/>
      <c r="R13" s="120"/>
      <c r="V13" s="154"/>
      <c r="W13" s="154"/>
      <c r="Y13" s="154"/>
      <c r="Z13" s="154"/>
      <c r="AF13" s="154"/>
    </row>
    <row r="14" spans="2:32">
      <c r="B14" s="136">
        <f t="shared" si="0"/>
        <v>2020</v>
      </c>
      <c r="C14" s="137"/>
      <c r="D14" s="129"/>
      <c r="E14" s="129">
        <f t="shared" si="1"/>
        <v>25.49</v>
      </c>
      <c r="F14" s="129"/>
      <c r="G14" s="131"/>
      <c r="H14" s="129">
        <f t="shared" si="2"/>
        <v>0</v>
      </c>
      <c r="I14" s="131"/>
      <c r="J14" s="131"/>
      <c r="K14" s="129">
        <f t="shared" si="3"/>
        <v>25.49</v>
      </c>
      <c r="L14" s="120"/>
      <c r="N14" s="118"/>
      <c r="O14" s="133"/>
      <c r="P14" s="134"/>
      <c r="Q14" s="135"/>
      <c r="R14" s="120"/>
      <c r="V14" s="154"/>
      <c r="W14" s="154"/>
      <c r="Y14" s="154"/>
      <c r="Z14" s="154"/>
      <c r="AF14" s="154"/>
    </row>
    <row r="15" spans="2:32">
      <c r="B15" s="136">
        <f t="shared" si="0"/>
        <v>2021</v>
      </c>
      <c r="C15" s="137"/>
      <c r="D15" s="129"/>
      <c r="E15" s="129">
        <f t="shared" si="1"/>
        <v>26</v>
      </c>
      <c r="F15" s="129"/>
      <c r="G15" s="131"/>
      <c r="H15" s="129">
        <f t="shared" si="2"/>
        <v>0</v>
      </c>
      <c r="I15" s="131"/>
      <c r="J15" s="131"/>
      <c r="K15" s="129">
        <f t="shared" si="3"/>
        <v>26</v>
      </c>
      <c r="L15" s="120"/>
      <c r="N15" s="118"/>
      <c r="O15" s="276"/>
      <c r="P15" s="134"/>
      <c r="Q15" s="135"/>
      <c r="R15" s="120"/>
      <c r="V15" s="154"/>
      <c r="W15" s="154"/>
      <c r="Y15" s="154"/>
      <c r="Z15" s="154"/>
      <c r="AF15" s="154"/>
    </row>
    <row r="16" spans="2:32">
      <c r="B16" s="136">
        <f t="shared" si="0"/>
        <v>2022</v>
      </c>
      <c r="C16" s="137"/>
      <c r="D16" s="129"/>
      <c r="E16" s="129">
        <f t="shared" si="1"/>
        <v>26.65</v>
      </c>
      <c r="F16" s="129"/>
      <c r="G16" s="131"/>
      <c r="H16" s="129">
        <f t="shared" si="2"/>
        <v>0</v>
      </c>
      <c r="I16" s="131"/>
      <c r="J16" s="131"/>
      <c r="K16" s="129">
        <f t="shared" si="3"/>
        <v>26.65</v>
      </c>
      <c r="L16" s="120"/>
      <c r="N16" s="118"/>
      <c r="O16" s="353"/>
      <c r="R16" s="120"/>
      <c r="V16" s="154"/>
      <c r="W16" s="154"/>
      <c r="Y16" s="154"/>
      <c r="Z16" s="154"/>
      <c r="AF16" s="154"/>
    </row>
    <row r="17" spans="2:32">
      <c r="B17" s="136">
        <f t="shared" si="0"/>
        <v>2023</v>
      </c>
      <c r="C17" s="137"/>
      <c r="D17" s="129"/>
      <c r="E17" s="129">
        <f t="shared" si="1"/>
        <v>27.32</v>
      </c>
      <c r="F17" s="129"/>
      <c r="G17" s="131"/>
      <c r="H17" s="129">
        <f t="shared" si="2"/>
        <v>0</v>
      </c>
      <c r="I17" s="131"/>
      <c r="J17" s="131"/>
      <c r="K17" s="129">
        <f t="shared" si="3"/>
        <v>27.32</v>
      </c>
      <c r="L17" s="120"/>
      <c r="N17" s="118"/>
      <c r="O17" s="202"/>
      <c r="R17" s="120"/>
      <c r="V17" s="154"/>
      <c r="W17" s="154"/>
      <c r="Y17" s="154"/>
      <c r="Z17" s="154"/>
      <c r="AF17" s="154"/>
    </row>
    <row r="18" spans="2:32">
      <c r="B18" s="136">
        <f t="shared" si="0"/>
        <v>2024</v>
      </c>
      <c r="C18" s="352">
        <v>1295.0860323886641</v>
      </c>
      <c r="D18" s="129">
        <f>C18*$C$62</f>
        <v>65.855124746963568</v>
      </c>
      <c r="E18" s="129">
        <f t="shared" si="1"/>
        <v>27.98</v>
      </c>
      <c r="F18" s="129">
        <f>C60</f>
        <v>0.39132049215213044</v>
      </c>
      <c r="G18" s="131">
        <f>(D18+E18+F18)/(8.76*$C$63)</f>
        <v>41.370936617103837</v>
      </c>
      <c r="H18" s="129">
        <f t="shared" si="2"/>
        <v>0</v>
      </c>
      <c r="I18" s="131">
        <f>(G18+H18)</f>
        <v>41.370936617103837</v>
      </c>
      <c r="J18" s="131">
        <f t="shared" ref="J18:J32" si="4">ROUND(I18*$C$63*8.76,2)</f>
        <v>94.23</v>
      </c>
      <c r="K18" s="129">
        <f t="shared" si="3"/>
        <v>94.226445239115705</v>
      </c>
      <c r="L18" s="120"/>
      <c r="N18" s="118"/>
      <c r="O18" s="354"/>
      <c r="Q18" s="154"/>
      <c r="R18" s="120"/>
      <c r="T18" s="162"/>
      <c r="U18" s="154"/>
      <c r="V18" s="154"/>
      <c r="W18" s="154"/>
      <c r="X18" s="154"/>
      <c r="Y18" s="154"/>
      <c r="Z18" s="154"/>
      <c r="AA18" s="285"/>
      <c r="AB18" s="284"/>
      <c r="AF18" s="154"/>
    </row>
    <row r="19" spans="2:32">
      <c r="B19" s="136">
        <f t="shared" si="0"/>
        <v>2025</v>
      </c>
      <c r="C19" s="137"/>
      <c r="D19" s="129">
        <f t="shared" ref="D19:F37" si="5">ROUND(D18*(1+(IFERROR(INDEX($D$66:$D$74,MATCH($B19,$C$66:$C$74,0),1),0)+IFERROR(INDEX($G$66:$G$74,MATCH($B19,$F$66:$F$74,0),1),0)+IFERROR(INDEX($J$66:$J$74,MATCH($B19,$I$66:$I$74,0),1),0))),2)</f>
        <v>67.37</v>
      </c>
      <c r="E19" s="129">
        <f t="shared" si="1"/>
        <v>28.62</v>
      </c>
      <c r="F19" s="129">
        <f t="shared" si="5"/>
        <v>0.4</v>
      </c>
      <c r="G19" s="131">
        <f t="shared" ref="G19:G37" si="6">(D19+E19+F19)/(8.76*$C$63)</f>
        <v>42.320864067439416</v>
      </c>
      <c r="H19" s="129">
        <f t="shared" si="2"/>
        <v>0</v>
      </c>
      <c r="I19" s="131">
        <f t="shared" ref="I19:I37" si="7">(G19+H19)</f>
        <v>42.320864067439416</v>
      </c>
      <c r="J19" s="131">
        <f t="shared" si="4"/>
        <v>96.39</v>
      </c>
      <c r="K19" s="129">
        <f t="shared" si="3"/>
        <v>96.390000000000015</v>
      </c>
      <c r="L19" s="120"/>
      <c r="N19" s="118"/>
      <c r="R19" s="120"/>
      <c r="T19" s="162"/>
      <c r="U19" s="154"/>
      <c r="V19" s="154"/>
      <c r="W19" s="154"/>
      <c r="X19" s="154"/>
      <c r="Y19" s="154"/>
      <c r="Z19" s="154"/>
      <c r="AF19" s="154"/>
    </row>
    <row r="20" spans="2:32">
      <c r="B20" s="136">
        <f t="shared" si="0"/>
        <v>2026</v>
      </c>
      <c r="C20" s="137"/>
      <c r="D20" s="129">
        <f t="shared" si="5"/>
        <v>68.92</v>
      </c>
      <c r="E20" s="129">
        <f t="shared" si="1"/>
        <v>29.28</v>
      </c>
      <c r="F20" s="129">
        <f t="shared" si="5"/>
        <v>0.41</v>
      </c>
      <c r="G20" s="131">
        <f t="shared" si="6"/>
        <v>43.295574288724971</v>
      </c>
      <c r="H20" s="129">
        <f t="shared" si="2"/>
        <v>0</v>
      </c>
      <c r="I20" s="131">
        <f t="shared" si="7"/>
        <v>43.295574288724971</v>
      </c>
      <c r="J20" s="131">
        <f t="shared" si="4"/>
        <v>98.61</v>
      </c>
      <c r="K20" s="129">
        <f t="shared" si="3"/>
        <v>98.61</v>
      </c>
      <c r="L20" s="120"/>
      <c r="N20" s="118"/>
      <c r="R20" s="161"/>
      <c r="T20" s="162"/>
      <c r="U20" s="154"/>
      <c r="V20" s="154"/>
      <c r="W20" s="154"/>
      <c r="X20" s="154"/>
      <c r="Y20" s="154"/>
      <c r="Z20" s="154"/>
      <c r="AF20" s="154"/>
    </row>
    <row r="21" spans="2:32">
      <c r="B21" s="136">
        <f t="shared" si="0"/>
        <v>2027</v>
      </c>
      <c r="C21" s="137"/>
      <c r="D21" s="129">
        <f t="shared" si="5"/>
        <v>70.510000000000005</v>
      </c>
      <c r="E21" s="129">
        <f t="shared" si="1"/>
        <v>29.95</v>
      </c>
      <c r="F21" s="129">
        <f t="shared" si="5"/>
        <v>0.42</v>
      </c>
      <c r="G21" s="131">
        <f t="shared" si="6"/>
        <v>44.292237442922378</v>
      </c>
      <c r="H21" s="129">
        <f t="shared" si="2"/>
        <v>0</v>
      </c>
      <c r="I21" s="131">
        <f t="shared" si="7"/>
        <v>44.292237442922378</v>
      </c>
      <c r="J21" s="131">
        <f t="shared" si="4"/>
        <v>100.88</v>
      </c>
      <c r="K21" s="129">
        <f t="shared" si="3"/>
        <v>100.88000000000001</v>
      </c>
      <c r="L21" s="120"/>
      <c r="N21" s="118"/>
      <c r="R21" s="161"/>
      <c r="T21" s="162"/>
      <c r="U21" s="154"/>
      <c r="V21" s="154"/>
      <c r="W21" s="154"/>
      <c r="X21" s="154"/>
      <c r="Y21" s="154"/>
      <c r="Z21" s="154"/>
      <c r="AF21" s="154"/>
    </row>
    <row r="22" spans="2:32">
      <c r="B22" s="136">
        <f t="shared" si="0"/>
        <v>2028</v>
      </c>
      <c r="C22" s="137"/>
      <c r="D22" s="129">
        <f t="shared" si="5"/>
        <v>72.13</v>
      </c>
      <c r="E22" s="129">
        <f t="shared" si="1"/>
        <v>30.64</v>
      </c>
      <c r="F22" s="129">
        <f t="shared" si="5"/>
        <v>0.43</v>
      </c>
      <c r="G22" s="131">
        <f t="shared" si="6"/>
        <v>45.310853530031615</v>
      </c>
      <c r="H22" s="129">
        <f t="shared" si="2"/>
        <v>0</v>
      </c>
      <c r="I22" s="131">
        <f t="shared" si="7"/>
        <v>45.310853530031615</v>
      </c>
      <c r="J22" s="131">
        <f t="shared" si="4"/>
        <v>103.2</v>
      </c>
      <c r="K22" s="129">
        <f t="shared" si="3"/>
        <v>103.2</v>
      </c>
      <c r="L22" s="120"/>
      <c r="N22" s="118"/>
      <c r="R22" s="161"/>
      <c r="T22" s="162"/>
      <c r="U22" s="154"/>
      <c r="V22" s="154"/>
      <c r="W22" s="154"/>
      <c r="X22" s="154"/>
      <c r="Y22" s="154"/>
      <c r="Z22" s="154"/>
      <c r="AF22" s="154"/>
    </row>
    <row r="23" spans="2:32">
      <c r="B23" s="136">
        <f t="shared" si="0"/>
        <v>2029</v>
      </c>
      <c r="C23" s="137"/>
      <c r="D23" s="129">
        <f t="shared" si="5"/>
        <v>73.790000000000006</v>
      </c>
      <c r="E23" s="129">
        <f t="shared" si="1"/>
        <v>31.34</v>
      </c>
      <c r="F23" s="129">
        <f t="shared" si="5"/>
        <v>0.44</v>
      </c>
      <c r="G23" s="131">
        <f t="shared" si="6"/>
        <v>46.351422550052689</v>
      </c>
      <c r="H23" s="129">
        <f t="shared" si="2"/>
        <v>0</v>
      </c>
      <c r="I23" s="131">
        <f t="shared" si="7"/>
        <v>46.351422550052689</v>
      </c>
      <c r="J23" s="131">
        <f t="shared" si="4"/>
        <v>105.57</v>
      </c>
      <c r="K23" s="129">
        <f t="shared" si="3"/>
        <v>105.57000000000001</v>
      </c>
      <c r="L23" s="120"/>
      <c r="N23" s="118"/>
      <c r="R23" s="161"/>
      <c r="T23" s="162"/>
      <c r="U23" s="154"/>
      <c r="V23" s="154"/>
      <c r="W23" s="154"/>
      <c r="X23" s="154"/>
      <c r="Y23" s="154"/>
      <c r="Z23" s="154"/>
      <c r="AF23" s="154"/>
    </row>
    <row r="24" spans="2:32">
      <c r="B24" s="136">
        <f t="shared" si="0"/>
        <v>2030</v>
      </c>
      <c r="C24" s="137"/>
      <c r="D24" s="129">
        <f t="shared" si="5"/>
        <v>75.41</v>
      </c>
      <c r="E24" s="129">
        <f t="shared" si="1"/>
        <v>32.03</v>
      </c>
      <c r="F24" s="129">
        <f t="shared" si="5"/>
        <v>0.45</v>
      </c>
      <c r="G24" s="131">
        <f t="shared" si="6"/>
        <v>47.370038637161926</v>
      </c>
      <c r="H24" s="129">
        <f t="shared" si="2"/>
        <v>0</v>
      </c>
      <c r="I24" s="131">
        <f t="shared" si="7"/>
        <v>47.370038637161926</v>
      </c>
      <c r="J24" s="131">
        <f t="shared" si="4"/>
        <v>107.89</v>
      </c>
      <c r="K24" s="129">
        <f t="shared" si="3"/>
        <v>107.89</v>
      </c>
      <c r="L24" s="120"/>
      <c r="N24" s="118"/>
      <c r="R24" s="161"/>
      <c r="T24" s="162"/>
      <c r="U24" s="154"/>
      <c r="V24" s="154"/>
      <c r="W24" s="154"/>
      <c r="X24" s="154"/>
      <c r="Y24" s="154"/>
      <c r="Z24" s="154"/>
      <c r="AF24" s="154"/>
    </row>
    <row r="25" spans="2:32">
      <c r="B25" s="136">
        <f t="shared" si="0"/>
        <v>2031</v>
      </c>
      <c r="C25" s="137"/>
      <c r="D25" s="129">
        <f t="shared" si="5"/>
        <v>77.069999999999993</v>
      </c>
      <c r="E25" s="129">
        <f t="shared" si="1"/>
        <v>32.729999999999997</v>
      </c>
      <c r="F25" s="129">
        <f t="shared" si="5"/>
        <v>0.46</v>
      </c>
      <c r="G25" s="131">
        <f t="shared" si="6"/>
        <v>48.410607657182986</v>
      </c>
      <c r="H25" s="129">
        <f t="shared" si="2"/>
        <v>0</v>
      </c>
      <c r="I25" s="131">
        <f t="shared" si="7"/>
        <v>48.410607657182986</v>
      </c>
      <c r="J25" s="131">
        <f t="shared" si="4"/>
        <v>110.26</v>
      </c>
      <c r="K25" s="129">
        <f t="shared" si="3"/>
        <v>110.25999999999998</v>
      </c>
      <c r="L25" s="120"/>
      <c r="N25" s="118"/>
      <c r="R25" s="161"/>
      <c r="T25" s="162"/>
      <c r="U25" s="154"/>
      <c r="V25" s="154"/>
      <c r="W25" s="154"/>
      <c r="X25" s="154"/>
      <c r="Y25" s="154"/>
      <c r="Z25" s="154"/>
      <c r="AF25" s="154"/>
    </row>
    <row r="26" spans="2:32">
      <c r="B26" s="136">
        <f t="shared" si="0"/>
        <v>2032</v>
      </c>
      <c r="C26" s="137"/>
      <c r="D26" s="129">
        <f t="shared" si="5"/>
        <v>78.77</v>
      </c>
      <c r="E26" s="129">
        <f t="shared" si="1"/>
        <v>33.450000000000003</v>
      </c>
      <c r="F26" s="129">
        <f t="shared" si="5"/>
        <v>0.47</v>
      </c>
      <c r="G26" s="131">
        <f t="shared" si="6"/>
        <v>49.477520196698279</v>
      </c>
      <c r="H26" s="129">
        <f t="shared" si="2"/>
        <v>0</v>
      </c>
      <c r="I26" s="131">
        <f t="shared" si="7"/>
        <v>49.477520196698279</v>
      </c>
      <c r="J26" s="131">
        <f t="shared" si="4"/>
        <v>112.69</v>
      </c>
      <c r="K26" s="129">
        <f t="shared" si="3"/>
        <v>112.69</v>
      </c>
      <c r="L26" s="120"/>
      <c r="N26" s="118"/>
      <c r="R26" s="161"/>
      <c r="T26" s="162"/>
      <c r="U26" s="154"/>
      <c r="V26" s="154"/>
      <c r="W26" s="154"/>
      <c r="X26" s="154"/>
      <c r="Y26" s="154"/>
      <c r="Z26" s="154"/>
      <c r="AF26" s="154"/>
    </row>
    <row r="27" spans="2:32">
      <c r="B27" s="136">
        <f t="shared" si="0"/>
        <v>2033</v>
      </c>
      <c r="C27" s="137"/>
      <c r="D27" s="129">
        <f t="shared" si="5"/>
        <v>80.42</v>
      </c>
      <c r="E27" s="129">
        <f t="shared" si="1"/>
        <v>34.15</v>
      </c>
      <c r="F27" s="129">
        <f t="shared" si="5"/>
        <v>0.48</v>
      </c>
      <c r="G27" s="131">
        <f t="shared" si="6"/>
        <v>50.513698630136986</v>
      </c>
      <c r="H27" s="129">
        <f t="shared" si="2"/>
        <v>0</v>
      </c>
      <c r="I27" s="131">
        <f t="shared" si="7"/>
        <v>50.513698630136986</v>
      </c>
      <c r="J27" s="131">
        <f t="shared" si="4"/>
        <v>115.05</v>
      </c>
      <c r="K27" s="129">
        <f t="shared" si="3"/>
        <v>115.05</v>
      </c>
      <c r="L27" s="120"/>
      <c r="N27" s="118"/>
      <c r="R27" s="161"/>
      <c r="T27" s="162"/>
      <c r="U27" s="154"/>
      <c r="V27" s="154"/>
      <c r="W27" s="154"/>
      <c r="X27" s="154"/>
      <c r="Y27" s="154"/>
      <c r="Z27" s="154"/>
      <c r="AF27" s="154"/>
    </row>
    <row r="28" spans="2:32">
      <c r="B28" s="136">
        <f t="shared" si="0"/>
        <v>2034</v>
      </c>
      <c r="C28" s="137"/>
      <c r="D28" s="129">
        <f t="shared" si="5"/>
        <v>82.11</v>
      </c>
      <c r="E28" s="129">
        <f t="shared" si="1"/>
        <v>34.869999999999997</v>
      </c>
      <c r="F28" s="129">
        <f t="shared" si="5"/>
        <v>0.49</v>
      </c>
      <c r="G28" s="131">
        <f t="shared" si="6"/>
        <v>51.57622058306989</v>
      </c>
      <c r="H28" s="129">
        <f t="shared" si="2"/>
        <v>0</v>
      </c>
      <c r="I28" s="131">
        <f t="shared" si="7"/>
        <v>51.57622058306989</v>
      </c>
      <c r="J28" s="131">
        <f t="shared" si="4"/>
        <v>117.47</v>
      </c>
      <c r="K28" s="129">
        <f t="shared" si="3"/>
        <v>117.46999999999998</v>
      </c>
      <c r="L28" s="120"/>
      <c r="N28" s="118"/>
      <c r="R28" s="161"/>
      <c r="T28" s="162"/>
      <c r="U28" s="154"/>
      <c r="V28" s="154"/>
      <c r="W28" s="154"/>
      <c r="X28" s="154"/>
      <c r="Y28" s="154"/>
      <c r="Z28" s="154"/>
      <c r="AF28" s="154"/>
    </row>
    <row r="29" spans="2:32">
      <c r="B29" s="136">
        <f t="shared" si="0"/>
        <v>2035</v>
      </c>
      <c r="C29" s="137"/>
      <c r="D29" s="129">
        <f t="shared" si="5"/>
        <v>83.83</v>
      </c>
      <c r="E29" s="129">
        <f t="shared" si="1"/>
        <v>35.6</v>
      </c>
      <c r="F29" s="129">
        <f t="shared" si="5"/>
        <v>0.5</v>
      </c>
      <c r="G29" s="131">
        <f t="shared" si="6"/>
        <v>52.656304882332279</v>
      </c>
      <c r="H29" s="129">
        <f t="shared" si="2"/>
        <v>0</v>
      </c>
      <c r="I29" s="131">
        <f t="shared" si="7"/>
        <v>52.656304882332279</v>
      </c>
      <c r="J29" s="131">
        <f t="shared" si="4"/>
        <v>119.93</v>
      </c>
      <c r="K29" s="129">
        <f t="shared" si="3"/>
        <v>119.93</v>
      </c>
      <c r="L29" s="120"/>
      <c r="N29" s="118"/>
      <c r="R29" s="161"/>
      <c r="T29" s="162"/>
      <c r="U29" s="154"/>
      <c r="V29" s="154"/>
      <c r="W29" s="154"/>
      <c r="X29" s="154"/>
      <c r="Y29" s="154"/>
      <c r="Z29" s="154"/>
      <c r="AF29" s="154"/>
    </row>
    <row r="30" spans="2:32">
      <c r="B30" s="136">
        <f t="shared" si="0"/>
        <v>2036</v>
      </c>
      <c r="C30" s="137"/>
      <c r="D30" s="129">
        <f t="shared" si="5"/>
        <v>85.59</v>
      </c>
      <c r="E30" s="129">
        <f t="shared" si="1"/>
        <v>36.35</v>
      </c>
      <c r="F30" s="129">
        <f t="shared" si="5"/>
        <v>0.51</v>
      </c>
      <c r="G30" s="131">
        <f t="shared" si="6"/>
        <v>53.762732701088865</v>
      </c>
      <c r="H30" s="129">
        <f t="shared" si="2"/>
        <v>0</v>
      </c>
      <c r="I30" s="131">
        <f t="shared" si="7"/>
        <v>53.762732701088865</v>
      </c>
      <c r="J30" s="131">
        <f t="shared" si="4"/>
        <v>122.45</v>
      </c>
      <c r="K30" s="129">
        <f t="shared" si="3"/>
        <v>122.45</v>
      </c>
      <c r="L30" s="120"/>
      <c r="N30" s="118"/>
      <c r="R30" s="161"/>
      <c r="T30" s="162"/>
      <c r="U30" s="154"/>
      <c r="V30" s="154"/>
      <c r="W30" s="154"/>
      <c r="X30" s="154"/>
      <c r="Y30" s="154"/>
      <c r="Z30" s="154"/>
      <c r="AF30" s="154"/>
    </row>
    <row r="31" spans="2:32">
      <c r="B31" s="136">
        <f t="shared" si="0"/>
        <v>2037</v>
      </c>
      <c r="C31" s="137"/>
      <c r="D31" s="129">
        <f t="shared" si="5"/>
        <v>87.39</v>
      </c>
      <c r="E31" s="129">
        <f t="shared" si="1"/>
        <v>37.11</v>
      </c>
      <c r="F31" s="129">
        <f t="shared" si="5"/>
        <v>0.52</v>
      </c>
      <c r="G31" s="131">
        <f t="shared" si="6"/>
        <v>54.891113452757288</v>
      </c>
      <c r="H31" s="129">
        <f t="shared" si="2"/>
        <v>0</v>
      </c>
      <c r="I31" s="131">
        <f t="shared" si="7"/>
        <v>54.891113452757288</v>
      </c>
      <c r="J31" s="131">
        <f t="shared" si="4"/>
        <v>125.02</v>
      </c>
      <c r="K31" s="129">
        <f t="shared" si="3"/>
        <v>125.02</v>
      </c>
      <c r="L31" s="120"/>
      <c r="N31" s="118"/>
      <c r="R31" s="161"/>
      <c r="T31" s="162"/>
      <c r="U31" s="154"/>
      <c r="V31" s="154"/>
      <c r="W31" s="154"/>
      <c r="X31" s="154"/>
      <c r="Y31" s="154"/>
      <c r="Z31" s="154"/>
      <c r="AF31" s="154"/>
    </row>
    <row r="32" spans="2:32">
      <c r="B32" s="136">
        <f t="shared" si="0"/>
        <v>2038</v>
      </c>
      <c r="C32" s="137"/>
      <c r="D32" s="129">
        <f t="shared" si="5"/>
        <v>89.23</v>
      </c>
      <c r="E32" s="129">
        <f t="shared" si="1"/>
        <v>37.89</v>
      </c>
      <c r="F32" s="129">
        <f t="shared" si="5"/>
        <v>0.53</v>
      </c>
      <c r="G32" s="131">
        <f t="shared" si="6"/>
        <v>56.045837723919917</v>
      </c>
      <c r="H32" s="129">
        <f t="shared" si="2"/>
        <v>0</v>
      </c>
      <c r="I32" s="131">
        <f t="shared" si="7"/>
        <v>56.045837723919917</v>
      </c>
      <c r="J32" s="131">
        <f t="shared" si="4"/>
        <v>127.65</v>
      </c>
      <c r="K32" s="129">
        <f t="shared" si="3"/>
        <v>127.65</v>
      </c>
      <c r="L32" s="120"/>
      <c r="N32" s="118"/>
      <c r="R32" s="161"/>
      <c r="T32" s="162"/>
      <c r="U32" s="154"/>
      <c r="V32" s="154"/>
      <c r="W32" s="154"/>
      <c r="X32" s="154"/>
      <c r="Y32" s="154"/>
      <c r="Z32" s="154"/>
      <c r="AF32" s="154"/>
    </row>
    <row r="33" spans="2:32">
      <c r="B33" s="136">
        <f t="shared" si="0"/>
        <v>2039</v>
      </c>
      <c r="C33" s="137"/>
      <c r="D33" s="129">
        <f t="shared" si="5"/>
        <v>91.1</v>
      </c>
      <c r="E33" s="129">
        <f t="shared" si="1"/>
        <v>38.69</v>
      </c>
      <c r="F33" s="129">
        <f t="shared" si="5"/>
        <v>0.54</v>
      </c>
      <c r="G33" s="131">
        <f t="shared" si="6"/>
        <v>57.222514927994368</v>
      </c>
      <c r="H33" s="129">
        <f t="shared" si="2"/>
        <v>0</v>
      </c>
      <c r="I33" s="131">
        <f t="shared" si="7"/>
        <v>57.222514927994368</v>
      </c>
      <c r="J33" s="131">
        <f t="shared" ref="J33:J37" si="8">ROUND(I33*$C$63*8.76,2)</f>
        <v>130.33000000000001</v>
      </c>
      <c r="K33" s="129">
        <f t="shared" si="3"/>
        <v>130.32999999999998</v>
      </c>
      <c r="L33" s="120"/>
      <c r="N33" s="118"/>
      <c r="R33" s="161"/>
      <c r="T33" s="162"/>
      <c r="U33" s="154"/>
      <c r="V33" s="154"/>
      <c r="W33" s="154"/>
      <c r="X33" s="154"/>
      <c r="Y33" s="154"/>
      <c r="Z33" s="154"/>
      <c r="AF33" s="154"/>
    </row>
    <row r="34" spans="2:32">
      <c r="B34" s="136">
        <f t="shared" si="0"/>
        <v>2040</v>
      </c>
      <c r="C34" s="137"/>
      <c r="D34" s="129">
        <f t="shared" si="5"/>
        <v>93.01</v>
      </c>
      <c r="E34" s="129">
        <f t="shared" si="1"/>
        <v>39.5</v>
      </c>
      <c r="F34" s="129">
        <f t="shared" si="5"/>
        <v>0.55000000000000004</v>
      </c>
      <c r="G34" s="131">
        <f t="shared" si="6"/>
        <v>58.421145064980678</v>
      </c>
      <c r="H34" s="129">
        <f t="shared" si="2"/>
        <v>0</v>
      </c>
      <c r="I34" s="131">
        <f t="shared" si="7"/>
        <v>58.421145064980678</v>
      </c>
      <c r="J34" s="131">
        <f t="shared" si="8"/>
        <v>133.06</v>
      </c>
      <c r="K34" s="129">
        <f t="shared" si="3"/>
        <v>133.06</v>
      </c>
      <c r="L34" s="120"/>
      <c r="N34" s="118"/>
      <c r="R34" s="161"/>
      <c r="T34" s="162"/>
      <c r="U34" s="154"/>
      <c r="V34" s="154"/>
      <c r="W34" s="154"/>
      <c r="X34" s="154"/>
      <c r="Y34" s="154"/>
      <c r="Z34" s="154"/>
      <c r="AF34" s="154"/>
    </row>
    <row r="35" spans="2:32">
      <c r="B35" s="136">
        <f t="shared" si="0"/>
        <v>2041</v>
      </c>
      <c r="C35" s="137"/>
      <c r="D35" s="129">
        <f t="shared" si="5"/>
        <v>94.96</v>
      </c>
      <c r="E35" s="129">
        <f t="shared" si="1"/>
        <v>40.33</v>
      </c>
      <c r="F35" s="129">
        <f t="shared" si="5"/>
        <v>0.56000000000000005</v>
      </c>
      <c r="G35" s="131">
        <f t="shared" si="6"/>
        <v>59.646118721461185</v>
      </c>
      <c r="H35" s="129">
        <f t="shared" si="2"/>
        <v>0</v>
      </c>
      <c r="I35" s="131">
        <f t="shared" si="7"/>
        <v>59.646118721461185</v>
      </c>
      <c r="J35" s="131">
        <f t="shared" si="8"/>
        <v>135.85</v>
      </c>
      <c r="K35" s="129">
        <f t="shared" si="3"/>
        <v>135.85</v>
      </c>
      <c r="L35" s="120"/>
      <c r="N35" s="118"/>
      <c r="R35" s="161"/>
      <c r="T35" s="162"/>
      <c r="U35" s="154"/>
      <c r="V35" s="154"/>
      <c r="W35" s="154"/>
      <c r="X35" s="154"/>
      <c r="Y35" s="154"/>
      <c r="Z35" s="154"/>
      <c r="AF35" s="154"/>
    </row>
    <row r="36" spans="2:32">
      <c r="B36" s="136">
        <f t="shared" si="0"/>
        <v>2042</v>
      </c>
      <c r="C36" s="137"/>
      <c r="D36" s="129">
        <f t="shared" si="5"/>
        <v>96.95</v>
      </c>
      <c r="E36" s="129">
        <f t="shared" si="1"/>
        <v>41.18</v>
      </c>
      <c r="F36" s="129">
        <f t="shared" si="5"/>
        <v>0.56999999999999995</v>
      </c>
      <c r="G36" s="131">
        <f t="shared" si="6"/>
        <v>60.897435897435891</v>
      </c>
      <c r="H36" s="129">
        <f t="shared" si="2"/>
        <v>0</v>
      </c>
      <c r="I36" s="131">
        <f t="shared" si="7"/>
        <v>60.897435897435891</v>
      </c>
      <c r="J36" s="131">
        <f t="shared" si="8"/>
        <v>138.69999999999999</v>
      </c>
      <c r="K36" s="129">
        <f t="shared" si="3"/>
        <v>138.69999999999999</v>
      </c>
      <c r="L36" s="120"/>
      <c r="N36" s="118"/>
      <c r="R36" s="161"/>
      <c r="T36" s="162"/>
      <c r="U36" s="154"/>
      <c r="V36" s="154"/>
      <c r="W36" s="154"/>
      <c r="X36" s="154"/>
      <c r="Y36" s="154"/>
      <c r="Z36" s="154"/>
      <c r="AF36" s="154"/>
    </row>
    <row r="37" spans="2:32">
      <c r="B37" s="136">
        <f t="shared" si="0"/>
        <v>2043</v>
      </c>
      <c r="C37" s="137"/>
      <c r="D37" s="129">
        <f t="shared" si="5"/>
        <v>98.99</v>
      </c>
      <c r="E37" s="129">
        <f t="shared" si="1"/>
        <v>42.04</v>
      </c>
      <c r="F37" s="129">
        <f t="shared" si="5"/>
        <v>0.57999999999999996</v>
      </c>
      <c r="G37" s="131">
        <f t="shared" si="6"/>
        <v>62.175096592904815</v>
      </c>
      <c r="H37" s="129">
        <f t="shared" si="2"/>
        <v>0</v>
      </c>
      <c r="I37" s="131">
        <f t="shared" si="7"/>
        <v>62.175096592904815</v>
      </c>
      <c r="J37" s="131">
        <f t="shared" si="8"/>
        <v>141.61000000000001</v>
      </c>
      <c r="K37" s="129">
        <f t="shared" si="3"/>
        <v>141.61000000000001</v>
      </c>
      <c r="L37" s="120"/>
      <c r="N37" s="118"/>
      <c r="R37" s="161"/>
      <c r="T37" s="162"/>
      <c r="U37" s="154"/>
      <c r="V37" s="154"/>
      <c r="W37" s="154"/>
      <c r="X37" s="154"/>
      <c r="Y37" s="154"/>
      <c r="Z37" s="154"/>
      <c r="AF37" s="154"/>
    </row>
    <row r="38" spans="2:32">
      <c r="B38" s="136"/>
      <c r="C38" s="137"/>
      <c r="D38" s="129"/>
      <c r="E38" s="129"/>
      <c r="F38" s="129"/>
      <c r="G38" s="131"/>
      <c r="H38" s="129"/>
      <c r="I38" s="131"/>
      <c r="J38" s="131"/>
      <c r="K38" s="129"/>
      <c r="L38" s="120"/>
      <c r="N38" s="118"/>
      <c r="R38" s="161"/>
      <c r="T38" s="162"/>
      <c r="U38" s="154"/>
      <c r="V38" s="154"/>
      <c r="W38" s="154"/>
      <c r="X38" s="154"/>
      <c r="Y38" s="154"/>
      <c r="Z38" s="154"/>
      <c r="AF38" s="154"/>
    </row>
    <row r="39" spans="2:32">
      <c r="B39" s="127"/>
      <c r="C39" s="132"/>
      <c r="D39" s="129"/>
      <c r="E39" s="129"/>
      <c r="F39" s="130"/>
      <c r="G39" s="129"/>
      <c r="H39" s="129"/>
      <c r="I39" s="131"/>
      <c r="J39" s="131"/>
      <c r="K39" s="138"/>
      <c r="R39" s="120"/>
    </row>
    <row r="40" spans="2:32">
      <c r="B40" s="127"/>
      <c r="C40" s="132"/>
      <c r="D40" s="129"/>
      <c r="E40" s="129"/>
      <c r="F40" s="130"/>
      <c r="G40" s="129"/>
      <c r="H40" s="129"/>
      <c r="I40" s="131"/>
      <c r="J40" s="131"/>
      <c r="K40" s="138"/>
      <c r="R40" s="120"/>
    </row>
    <row r="41" spans="2:32">
      <c r="R41" s="120"/>
    </row>
    <row r="42" spans="2:32" ht="13.8">
      <c r="B42" s="139" t="s">
        <v>25</v>
      </c>
      <c r="C42" s="140"/>
      <c r="D42" s="140"/>
      <c r="E42" s="140"/>
      <c r="F42" s="140"/>
      <c r="G42" s="140"/>
      <c r="H42" s="140"/>
      <c r="R42" s="120"/>
    </row>
    <row r="44" spans="2:32">
      <c r="B44" s="118" t="s">
        <v>62</v>
      </c>
      <c r="C44" s="141" t="s">
        <v>63</v>
      </c>
      <c r="D44" s="142" t="s">
        <v>102</v>
      </c>
    </row>
    <row r="45" spans="2:32">
      <c r="C45" s="141" t="str">
        <f>C7</f>
        <v>(a)</v>
      </c>
      <c r="D45" s="118" t="s">
        <v>64</v>
      </c>
    </row>
    <row r="46" spans="2:32">
      <c r="C46" s="141" t="str">
        <f>D7</f>
        <v>(b)</v>
      </c>
      <c r="D46" s="131" t="str">
        <f>"= "&amp;C7&amp;" x "&amp;C62</f>
        <v>= (a) x 0.05085</v>
      </c>
    </row>
    <row r="47" spans="2:32">
      <c r="C47" s="141" t="str">
        <f>G7</f>
        <v>(e)</v>
      </c>
      <c r="D47" s="131" t="str">
        <f>"= ("&amp;$D$7&amp;" + "&amp;$E$7&amp;") /  (8.76 x "&amp;TEXT(C63,"0.0%")&amp;")"</f>
        <v>= ((b) + (c)) /  (8.76 x 26.0%)</v>
      </c>
    </row>
    <row r="48" spans="2:32">
      <c r="C48" s="141" t="str">
        <f>I7</f>
        <v>(g)</v>
      </c>
      <c r="D48" s="131" t="str">
        <f>"= "&amp;$G$7&amp;" + "&amp;$H$7</f>
        <v>= (e) + (f)</v>
      </c>
    </row>
    <row r="49" spans="2:25">
      <c r="C49" s="141" t="str">
        <f>K7</f>
        <v>(i)</v>
      </c>
      <c r="D49" s="85" t="str">
        <f>D44</f>
        <v>Plant Costs  - 2019 IRP Update - Table 6.1 &amp; 6.2</v>
      </c>
    </row>
    <row r="50" spans="2:25">
      <c r="C50" s="141"/>
      <c r="D50" s="131"/>
    </row>
    <row r="51" spans="2:25" ht="13.8" thickBot="1"/>
    <row r="52" spans="2:25" ht="13.8" thickBot="1">
      <c r="C52" s="42" t="str">
        <f>B2&amp;" - "&amp;B3</f>
        <v>2019 IRP Southen Oregon Solar with Storage - 26% Capacity Factor</v>
      </c>
      <c r="D52" s="143"/>
      <c r="E52" s="143"/>
      <c r="F52" s="143"/>
      <c r="G52" s="143"/>
      <c r="H52" s="143"/>
      <c r="I52" s="144"/>
      <c r="J52" s="144"/>
      <c r="K52" s="145"/>
    </row>
    <row r="53" spans="2:25" ht="13.8" thickBot="1">
      <c r="C53" s="146" t="s">
        <v>65</v>
      </c>
      <c r="D53" s="147" t="s">
        <v>66</v>
      </c>
      <c r="E53" s="147"/>
      <c r="F53" s="147"/>
      <c r="G53" s="147"/>
      <c r="H53" s="147"/>
      <c r="I53" s="144"/>
      <c r="J53" s="144"/>
      <c r="K53" s="145"/>
    </row>
    <row r="54" spans="2:25">
      <c r="P54" s="118" t="s">
        <v>103</v>
      </c>
      <c r="Q54" s="279">
        <v>2024</v>
      </c>
    </row>
    <row r="55" spans="2:25">
      <c r="B55" s="85" t="s">
        <v>101</v>
      </c>
      <c r="C55" s="171">
        <v>1696.7441589156169</v>
      </c>
      <c r="D55" s="118" t="s">
        <v>64</v>
      </c>
      <c r="O55" s="355">
        <v>395.2</v>
      </c>
      <c r="P55" s="118" t="s">
        <v>32</v>
      </c>
      <c r="Q55" s="279" t="s">
        <v>156</v>
      </c>
      <c r="R55" s="279" t="s">
        <v>112</v>
      </c>
      <c r="T55" s="279" t="str">
        <f>$Q$55&amp;"Proposed Station Capital Costs"</f>
        <v>L1.YK1_PVSProposed Station Capital Costs</v>
      </c>
    </row>
    <row r="56" spans="2:25">
      <c r="B56" s="85" t="s">
        <v>101</v>
      </c>
      <c r="C56" s="273">
        <v>24.570618817436728</v>
      </c>
      <c r="D56" s="118" t="s">
        <v>67</v>
      </c>
      <c r="O56" s="355"/>
      <c r="P56" s="118" t="s">
        <v>32</v>
      </c>
      <c r="Q56" s="279"/>
      <c r="R56" s="120"/>
      <c r="T56" s="279" t="str">
        <f>$Q$55&amp;"Proposed Station Fixed Costs"</f>
        <v>L1.YK1_PVSProposed Station Fixed Costs</v>
      </c>
    </row>
    <row r="57" spans="2:25" ht="24" customHeight="1">
      <c r="B57" s="85"/>
      <c r="C57" s="275"/>
      <c r="D57" s="118" t="s">
        <v>109</v>
      </c>
      <c r="Q57" s="351" t="str">
        <f>Q55&amp;Q54</f>
        <v>L1.YK1_PVS2024</v>
      </c>
      <c r="T57" s="279" t="str">
        <f>$Q$55&amp;"Proposed Station Variable O&amp;M Costs"</f>
        <v>L1.YK1_PVSProposed Station Variable O&amp;M Costs</v>
      </c>
    </row>
    <row r="58" spans="2:25">
      <c r="B58" s="85" t="s">
        <v>101</v>
      </c>
      <c r="C58" s="273">
        <v>0</v>
      </c>
      <c r="D58" s="118" t="s">
        <v>68</v>
      </c>
      <c r="K58" s="120"/>
      <c r="L58" s="150"/>
      <c r="M58" s="52"/>
      <c r="N58" s="164"/>
      <c r="O58" s="52"/>
      <c r="P58" s="52"/>
      <c r="Q58" s="120" t="s">
        <v>242</v>
      </c>
      <c r="R58" s="120"/>
      <c r="T58" s="120"/>
      <c r="U58" s="120"/>
      <c r="V58" s="120"/>
      <c r="W58" s="120"/>
      <c r="X58" s="120"/>
      <c r="Y58" s="120"/>
    </row>
    <row r="59" spans="2:25">
      <c r="B59" s="85"/>
      <c r="C59" s="159"/>
      <c r="D59" s="118" t="s">
        <v>69</v>
      </c>
      <c r="I59" s="201" t="s">
        <v>90</v>
      </c>
      <c r="L59" s="152"/>
      <c r="M59" s="153"/>
      <c r="O59" s="151"/>
      <c r="P59" s="120"/>
      <c r="Q59" s="120"/>
      <c r="R59" s="120"/>
      <c r="T59" s="120"/>
      <c r="U59" s="120"/>
      <c r="V59" s="120"/>
      <c r="W59" s="120"/>
      <c r="X59" s="120"/>
      <c r="Y59" s="120"/>
    </row>
    <row r="60" spans="2:25">
      <c r="B60" s="374" t="str">
        <f>LEFT(RIGHT(INDEX('Table 3 TransCost'!$39:$39,1,MATCH(F60,'Table 3 TransCost'!$4:$4,0)),6),5)</f>
        <v>2024$</v>
      </c>
      <c r="C60" s="275">
        <f>INDEX('Table 3 TransCost'!$39:$39,1,MATCH(F60,'Table 3 TransCost'!$4:$4,0)+2)</f>
        <v>0.39132049215213044</v>
      </c>
      <c r="D60" s="118" t="s">
        <v>225</v>
      </c>
      <c r="F60" s="279" t="s">
        <v>189</v>
      </c>
      <c r="K60" s="152"/>
      <c r="L60" s="152"/>
      <c r="M60" s="152"/>
      <c r="N60" s="165"/>
      <c r="O60" s="151"/>
      <c r="P60" s="120"/>
      <c r="Q60" s="120"/>
      <c r="R60" s="120"/>
      <c r="T60" s="120"/>
      <c r="U60" s="120"/>
      <c r="V60" s="120"/>
      <c r="W60" s="120"/>
      <c r="X60" s="120"/>
      <c r="Y60" s="120"/>
    </row>
    <row r="61" spans="2:25">
      <c r="B61" s="85"/>
      <c r="C61" s="204"/>
      <c r="K61" s="152"/>
      <c r="L61" s="152"/>
      <c r="M61" s="152"/>
      <c r="N61" s="165"/>
      <c r="O61" s="152"/>
      <c r="R61" s="120"/>
      <c r="T61" s="120"/>
      <c r="U61" s="120"/>
      <c r="V61" s="120"/>
      <c r="W61" s="120"/>
      <c r="X61" s="120"/>
      <c r="Y61" s="120"/>
    </row>
    <row r="62" spans="2:25" ht="13.8">
      <c r="C62" s="274">
        <v>5.0849999999999999E-2</v>
      </c>
      <c r="D62" s="118" t="s">
        <v>36</v>
      </c>
      <c r="E62" s="118" t="s">
        <v>113</v>
      </c>
      <c r="K62" s="156"/>
      <c r="L62" s="157"/>
      <c r="M62" s="157"/>
      <c r="O62" s="158"/>
    </row>
    <row r="63" spans="2:25">
      <c r="C63" s="212">
        <v>0.26</v>
      </c>
      <c r="D63" s="118" t="s">
        <v>37</v>
      </c>
    </row>
    <row r="64" spans="2:25" ht="13.8" thickBot="1">
      <c r="D64" s="155"/>
    </row>
    <row r="65" spans="3:14" ht="13.8" thickBot="1">
      <c r="C65" s="40" t="str">
        <f>"Company Official Inflation Forecast Dated "&amp;TEXT('Table 4'!$H$5,"mmmm dd, yyyy")</f>
        <v>Company Official Inflation Forecast Dated December 31, 2019</v>
      </c>
      <c r="D65" s="143"/>
      <c r="E65" s="143"/>
      <c r="F65" s="143"/>
      <c r="G65" s="143"/>
      <c r="H65" s="143"/>
      <c r="I65" s="143"/>
      <c r="J65" s="143"/>
      <c r="K65" s="145"/>
    </row>
    <row r="66" spans="3:14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41"/>
      <c r="I66" s="87">
        <f>F74+1</f>
        <v>2035</v>
      </c>
      <c r="J66" s="41">
        <v>2.1000000000000001E-2</v>
      </c>
    </row>
    <row r="67" spans="3:14">
      <c r="C67" s="87">
        <f t="shared" ref="C67:C74" si="9">C66+1</f>
        <v>2018</v>
      </c>
      <c r="D67" s="41">
        <v>2.4E-2</v>
      </c>
      <c r="E67" s="85"/>
      <c r="F67" s="87">
        <f t="shared" ref="F67:F74" si="10">F66+1</f>
        <v>2027</v>
      </c>
      <c r="G67" s="41">
        <v>2.3E-2</v>
      </c>
      <c r="H67" s="41"/>
      <c r="I67" s="87">
        <f>I66+1</f>
        <v>2036</v>
      </c>
      <c r="J67" s="41">
        <v>2.1000000000000001E-2</v>
      </c>
    </row>
    <row r="68" spans="3:14">
      <c r="C68" s="87">
        <f t="shared" si="9"/>
        <v>2019</v>
      </c>
      <c r="D68" s="41">
        <v>1.7999999999999999E-2</v>
      </c>
      <c r="E68" s="85"/>
      <c r="F68" s="87">
        <f t="shared" si="10"/>
        <v>2028</v>
      </c>
      <c r="G68" s="41">
        <v>2.3E-2</v>
      </c>
      <c r="H68" s="41"/>
      <c r="I68" s="87">
        <f t="shared" ref="I68:I74" si="11">I67+1</f>
        <v>2037</v>
      </c>
      <c r="J68" s="41">
        <v>2.1000000000000001E-2</v>
      </c>
    </row>
    <row r="69" spans="3:14">
      <c r="C69" s="87">
        <f t="shared" si="9"/>
        <v>2020</v>
      </c>
      <c r="D69" s="41">
        <v>1.9E-2</v>
      </c>
      <c r="E69" s="85"/>
      <c r="F69" s="87">
        <f t="shared" si="10"/>
        <v>2029</v>
      </c>
      <c r="G69" s="41">
        <v>2.3E-2</v>
      </c>
      <c r="H69" s="41"/>
      <c r="I69" s="87">
        <f t="shared" si="11"/>
        <v>2038</v>
      </c>
      <c r="J69" s="41">
        <v>2.1000000000000001E-2</v>
      </c>
    </row>
    <row r="70" spans="3:14">
      <c r="C70" s="87">
        <f t="shared" si="9"/>
        <v>2021</v>
      </c>
      <c r="D70" s="41">
        <v>0.02</v>
      </c>
      <c r="E70" s="85"/>
      <c r="F70" s="87">
        <f t="shared" si="10"/>
        <v>2030</v>
      </c>
      <c r="G70" s="41">
        <v>2.1999999999999999E-2</v>
      </c>
      <c r="H70" s="41"/>
      <c r="I70" s="87">
        <f t="shared" si="11"/>
        <v>2039</v>
      </c>
      <c r="J70" s="41">
        <v>2.1000000000000001E-2</v>
      </c>
    </row>
    <row r="71" spans="3:14">
      <c r="C71" s="87">
        <f t="shared" si="9"/>
        <v>2022</v>
      </c>
      <c r="D71" s="41">
        <v>2.5000000000000001E-2</v>
      </c>
      <c r="E71" s="85"/>
      <c r="F71" s="87">
        <f t="shared" si="10"/>
        <v>2031</v>
      </c>
      <c r="G71" s="41">
        <v>2.1999999999999999E-2</v>
      </c>
      <c r="H71" s="41"/>
      <c r="I71" s="87">
        <f t="shared" si="11"/>
        <v>2040</v>
      </c>
      <c r="J71" s="41">
        <v>2.1000000000000001E-2</v>
      </c>
    </row>
    <row r="72" spans="3:14" s="120" customFormat="1">
      <c r="C72" s="87">
        <f t="shared" si="9"/>
        <v>2023</v>
      </c>
      <c r="D72" s="41">
        <v>2.5000000000000001E-2</v>
      </c>
      <c r="E72" s="86"/>
      <c r="F72" s="87">
        <f t="shared" si="10"/>
        <v>2032</v>
      </c>
      <c r="G72" s="41">
        <v>2.1999999999999999E-2</v>
      </c>
      <c r="H72" s="41"/>
      <c r="I72" s="87">
        <f t="shared" si="11"/>
        <v>2041</v>
      </c>
      <c r="J72" s="41">
        <v>2.1000000000000001E-2</v>
      </c>
      <c r="N72" s="165"/>
    </row>
    <row r="73" spans="3:14" s="120" customFormat="1">
      <c r="C73" s="87">
        <f t="shared" si="9"/>
        <v>2024</v>
      </c>
      <c r="D73" s="41">
        <v>2.4E-2</v>
      </c>
      <c r="E73" s="86"/>
      <c r="F73" s="87">
        <f t="shared" si="10"/>
        <v>2033</v>
      </c>
      <c r="G73" s="41">
        <v>2.1000000000000001E-2</v>
      </c>
      <c r="H73" s="41"/>
      <c r="I73" s="87">
        <f t="shared" si="11"/>
        <v>2042</v>
      </c>
      <c r="J73" s="41">
        <v>2.1000000000000001E-2</v>
      </c>
      <c r="N73" s="165"/>
    </row>
    <row r="74" spans="3:14" s="120" customFormat="1">
      <c r="C74" s="87">
        <f t="shared" si="9"/>
        <v>2025</v>
      </c>
      <c r="D74" s="41">
        <v>2.3E-2</v>
      </c>
      <c r="E74" s="86"/>
      <c r="F74" s="87">
        <f t="shared" si="10"/>
        <v>2034</v>
      </c>
      <c r="G74" s="41">
        <v>2.1000000000000001E-2</v>
      </c>
      <c r="H74" s="41"/>
      <c r="I74" s="87">
        <f t="shared" si="11"/>
        <v>2043</v>
      </c>
      <c r="J74" s="41">
        <v>2.1000000000000001E-2</v>
      </c>
      <c r="N74" s="165"/>
    </row>
    <row r="75" spans="3:14" s="120" customFormat="1">
      <c r="N75" s="165"/>
    </row>
    <row r="76" spans="3:14" s="120" customFormat="1">
      <c r="N76" s="165"/>
    </row>
    <row r="93" spans="3:4">
      <c r="C93" s="151"/>
      <c r="D93" s="155"/>
    </row>
    <row r="94" spans="3:4">
      <c r="C94" s="151"/>
      <c r="D94" s="155"/>
    </row>
    <row r="95" spans="3:4">
      <c r="C95" s="151"/>
      <c r="D95" s="155"/>
    </row>
    <row r="96" spans="3:4">
      <c r="C96" s="151"/>
      <c r="D96" s="155"/>
    </row>
    <row r="97" spans="3:4">
      <c r="C97" s="151"/>
      <c r="D97" s="155"/>
    </row>
    <row r="98" spans="3:4">
      <c r="C98" s="151"/>
      <c r="D98" s="155"/>
    </row>
    <row r="99" spans="3:4">
      <c r="C99" s="151"/>
      <c r="D99" s="155"/>
    </row>
    <row r="100" spans="3:4">
      <c r="C100" s="151"/>
      <c r="D100" s="155"/>
    </row>
    <row r="101" spans="3:4">
      <c r="C101" s="151"/>
      <c r="D101" s="155"/>
    </row>
    <row r="102" spans="3:4">
      <c r="C102" s="151"/>
      <c r="D102" s="155"/>
    </row>
  </sheetData>
  <printOptions horizontalCentered="1"/>
  <pageMargins left="0.8" right="0.3" top="0.4" bottom="0.4" header="0.5" footer="0.2"/>
  <pageSetup scale="58" orientation="landscape" r:id="rId1"/>
  <headerFooter alignWithMargins="0"/>
  <rowBreaks count="1" manualBreakCount="1">
    <brk id="51" max="16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T277"/>
  <sheetViews>
    <sheetView view="pageBreakPreview" topLeftCell="A2" zoomScale="70" zoomScaleNormal="70" zoomScaleSheetLayoutView="70" workbookViewId="0">
      <selection activeCell="B2" sqref="B2"/>
    </sheetView>
  </sheetViews>
  <sheetFormatPr defaultColWidth="9.33203125" defaultRowHeight="13.2" outlineLevelRow="1"/>
  <cols>
    <col min="1" max="1" width="18.44140625" style="56" customWidth="1"/>
    <col min="2" max="2" width="22.77734375" style="56" customWidth="1"/>
    <col min="3" max="3" width="18.109375" style="56" customWidth="1"/>
    <col min="4" max="4" width="18.33203125" style="56" customWidth="1"/>
    <col min="5" max="5" width="18.44140625" style="56" customWidth="1"/>
    <col min="6" max="7" width="16.109375" style="56" customWidth="1"/>
    <col min="8" max="8" width="3.77734375" style="56" customWidth="1"/>
    <col min="9" max="9" width="9.44140625" style="56" customWidth="1"/>
    <col min="10" max="11" width="10" style="56" customWidth="1"/>
    <col min="12" max="12" width="9.33203125" style="56" customWidth="1"/>
    <col min="13" max="13" width="21.109375" style="56" customWidth="1"/>
    <col min="14" max="14" width="20" style="56" customWidth="1"/>
    <col min="15" max="15" width="14.6640625" style="56" customWidth="1"/>
    <col min="16" max="16" width="14.33203125" style="56" customWidth="1"/>
    <col min="17" max="17" width="14.6640625" style="56" customWidth="1"/>
    <col min="18" max="18" width="13.6640625" style="56" customWidth="1"/>
    <col min="19" max="19" width="16" style="56" customWidth="1"/>
    <col min="20" max="20" width="15.109375" style="56" bestFit="1" customWidth="1"/>
    <col min="21" max="16384" width="9.33203125" style="56"/>
  </cols>
  <sheetData>
    <row r="1" spans="1:19" s="3" customFormat="1" ht="15.6" hidden="1">
      <c r="B1" s="1" t="s">
        <v>35</v>
      </c>
      <c r="C1" s="1"/>
      <c r="D1" s="11"/>
      <c r="E1" s="11"/>
      <c r="F1" s="11"/>
      <c r="G1" s="11"/>
      <c r="H1" s="32"/>
      <c r="I1" s="94"/>
      <c r="J1" s="94"/>
      <c r="K1" s="94"/>
    </row>
    <row r="2" spans="1:19" ht="5.25" customHeight="1"/>
    <row r="3" spans="1:19" ht="15.6">
      <c r="B3" s="1" t="str">
        <f>"Table "&amp;RIGHT('Table 4'!B3,1)+1</f>
        <v>Table 5</v>
      </c>
      <c r="C3" s="83"/>
      <c r="D3" s="83"/>
      <c r="E3" s="83"/>
      <c r="F3" s="83"/>
      <c r="G3" s="83"/>
      <c r="M3" s="56" t="s">
        <v>54</v>
      </c>
      <c r="O3" s="115"/>
    </row>
    <row r="4" spans="1:19" ht="26.4">
      <c r="B4" s="83" t="str">
        <f ca="1">'Table 1'!B5</f>
        <v>QF - Sch37 - UT - Solar T - 10.0 MW and 32.2% CF</v>
      </c>
      <c r="C4" s="83"/>
      <c r="D4" s="83"/>
      <c r="E4" s="83"/>
      <c r="F4" s="83"/>
      <c r="G4" s="83"/>
      <c r="K4" s="56">
        <f>MIN(K13:K24)</f>
        <v>43831</v>
      </c>
      <c r="M4" s="57" t="s">
        <v>243</v>
      </c>
      <c r="P4" s="223" t="s">
        <v>234</v>
      </c>
      <c r="Q4" s="223" t="s">
        <v>224</v>
      </c>
      <c r="R4" s="223" t="s">
        <v>93</v>
      </c>
      <c r="S4" s="223" t="s">
        <v>235</v>
      </c>
    </row>
    <row r="5" spans="1:19">
      <c r="B5" s="83" t="str">
        <f>TEXT($K$5,"MMMM YYYY")&amp;"  through  "&amp;TEXT($K$6,"MMMM YYYY")</f>
        <v>January 2020  through  December 2034</v>
      </c>
      <c r="C5" s="83"/>
      <c r="D5" s="83"/>
      <c r="E5" s="83"/>
      <c r="F5" s="83"/>
      <c r="G5" s="83"/>
      <c r="J5" s="56" t="s">
        <v>38</v>
      </c>
      <c r="K5" s="192">
        <f>MIN(K13:K24)</f>
        <v>43831</v>
      </c>
      <c r="M5" s="56" t="s">
        <v>39</v>
      </c>
      <c r="O5" s="3" t="s">
        <v>79</v>
      </c>
      <c r="P5" s="5">
        <f>13+12</f>
        <v>25</v>
      </c>
      <c r="Q5" s="5">
        <f>13+12*3</f>
        <v>49</v>
      </c>
      <c r="R5" s="5">
        <v>13</v>
      </c>
      <c r="S5" s="5">
        <f>R5+24</f>
        <v>37</v>
      </c>
    </row>
    <row r="6" spans="1:19">
      <c r="B6" s="83" t="s">
        <v>40</v>
      </c>
      <c r="C6" s="83"/>
      <c r="D6" s="83"/>
      <c r="E6" s="83"/>
      <c r="F6" s="83"/>
      <c r="G6" s="83"/>
      <c r="J6" s="56" t="s">
        <v>41</v>
      </c>
      <c r="K6" s="192">
        <f>EDATE(K5,15*12-1)</f>
        <v>49279</v>
      </c>
      <c r="M6" s="57">
        <v>10</v>
      </c>
      <c r="N6" s="56" t="s">
        <v>32</v>
      </c>
      <c r="O6" s="5" t="s">
        <v>80</v>
      </c>
      <c r="P6">
        <f>P5+15*12-1</f>
        <v>204</v>
      </c>
      <c r="Q6">
        <f>Q5+15*12-1</f>
        <v>228</v>
      </c>
      <c r="R6">
        <f>R5+179</f>
        <v>192</v>
      </c>
      <c r="S6">
        <f>S5+179</f>
        <v>216</v>
      </c>
    </row>
    <row r="7" spans="1:19">
      <c r="A7" s="107" t="str">
        <f>Q4</f>
        <v>15 Year Starting 2023</v>
      </c>
      <c r="B7" s="175"/>
      <c r="C7" s="58">
        <f ca="1">NPV($K$9,INDIRECT("C"&amp;$Q$5&amp;":C"&amp;$Q$6))</f>
        <v>2055912.2415868668</v>
      </c>
      <c r="D7" s="58">
        <f ca="1">NPV($K$9,INDIRECT("d"&amp;$Q$5&amp;":d"&amp;$Q$6))</f>
        <v>2869884.6192227402</v>
      </c>
      <c r="E7" s="58">
        <f ca="1">NPV($K$9,INDIRECT("e"&amp;$Q$5&amp;":e"&amp;$Q$6))</f>
        <v>4925796.8608096084</v>
      </c>
      <c r="F7" s="58">
        <f ca="1">NPV($K$9,INDIRECT("f"&amp;$Q$5&amp;":f"&amp;$Q$6))</f>
        <v>255051.85548237001</v>
      </c>
      <c r="G7" s="91">
        <f ca="1">($C7+D7)/$F7</f>
        <v>19.312923058307625</v>
      </c>
      <c r="M7" s="111">
        <f ca="1">SUM(OFFSET(F12,MATCH(K5,B13:B24,0),0,12))/(EDATE(K5,12)-K5)/24/Study_MW</f>
        <v>0.32186736337703781</v>
      </c>
      <c r="N7" s="88" t="s">
        <v>34</v>
      </c>
    </row>
    <row r="8" spans="1:19">
      <c r="A8" s="107"/>
      <c r="B8" s="107" t="str">
        <f>"Nominal NPV at "&amp;TEXT(J9,"0.00%")&amp;" Discount Rate"</f>
        <v>Nominal NPV at 6.92% Discount Rate</v>
      </c>
      <c r="J8" s="56" t="str">
        <f>'Table 1'!I38</f>
        <v>Discount Rate - 2019 IRP Update</v>
      </c>
    </row>
    <row r="9" spans="1:19">
      <c r="A9" s="107" t="str">
        <f>S4</f>
        <v>15 Year Starting 2022</v>
      </c>
      <c r="C9" s="58">
        <f ca="1">NPV($K$9,INDIRECT("C"&amp;$S$5&amp;":C"&amp;$S$6))</f>
        <v>2188767.9102091477</v>
      </c>
      <c r="D9" s="58">
        <f ca="1">NPV($K$9,INDIRECT("d"&amp;$S$5&amp;":d"&amp;$S$6))</f>
        <v>2543919.0347963087</v>
      </c>
      <c r="E9" s="58">
        <f ca="1">NPV($K$9,INDIRECT("e"&amp;$S$5&amp;":e"&amp;$S$6))</f>
        <v>4732686.9450054551</v>
      </c>
      <c r="F9" s="58">
        <f ca="1">NPV($K$9,INDIRECT("f"&amp;$S$5&amp;":f"&amp;$S$6))</f>
        <v>256320.39357547727</v>
      </c>
      <c r="G9" s="91">
        <f ca="1">($C9+D9)/$F9</f>
        <v>18.463950054804545</v>
      </c>
      <c r="J9" s="110">
        <f>'Table 1'!I39</f>
        <v>6.9199999999999998E-2</v>
      </c>
      <c r="K9" s="93">
        <f>((1+J9)^(1/12))-1</f>
        <v>5.5914663265468345E-3</v>
      </c>
    </row>
    <row r="10" spans="1:19">
      <c r="A10" s="107" t="str">
        <f>R4</f>
        <v>15 Year Starting 2020</v>
      </c>
      <c r="C10" s="58">
        <f ca="1">NPV($K$9,INDIRECT("C"&amp;$R$5&amp;":C"&amp;$R$6))</f>
        <v>2412965.2301519555</v>
      </c>
      <c r="D10" s="58">
        <f ca="1">NPV($K$9,INDIRECT("d"&amp;$R$5&amp;":d"&amp;$R$6))</f>
        <v>1962319.5316992351</v>
      </c>
      <c r="E10" s="58">
        <f ca="1">NPV($K$9,INDIRECT("e"&amp;$R$5&amp;":e"&amp;$R$6))</f>
        <v>4375284.7618511925</v>
      </c>
      <c r="F10" s="58">
        <f ca="1">NPV($K$9,INDIRECT("f"&amp;$R$5&amp;":f"&amp;$R$6))</f>
        <v>258930.46294063551</v>
      </c>
      <c r="G10" s="91">
        <f ca="1">($C10+D10)/$F10</f>
        <v>16.897528055068221</v>
      </c>
      <c r="N10" s="59"/>
    </row>
    <row r="11" spans="1:19">
      <c r="B11" s="92"/>
      <c r="C11" s="61" t="s">
        <v>18</v>
      </c>
      <c r="D11" s="62" t="s">
        <v>42</v>
      </c>
      <c r="E11" s="62" t="s">
        <v>43</v>
      </c>
      <c r="F11" s="62" t="s">
        <v>43</v>
      </c>
      <c r="G11" s="63" t="s">
        <v>51</v>
      </c>
    </row>
    <row r="12" spans="1:19">
      <c r="B12" s="67" t="s">
        <v>44</v>
      </c>
      <c r="C12" s="61" t="s">
        <v>45</v>
      </c>
      <c r="D12" s="65" t="str">
        <f>TEXT((SUM(F25:F72)/(8760*3+8784))/Study_MW,"0.0%")&amp;" CF"</f>
        <v>31.8% CF</v>
      </c>
      <c r="E12" s="66" t="s">
        <v>50</v>
      </c>
      <c r="F12" s="67" t="s">
        <v>46</v>
      </c>
      <c r="G12" s="65" t="str">
        <f>D12</f>
        <v>31.8% CF</v>
      </c>
      <c r="I12" s="62" t="s">
        <v>47</v>
      </c>
      <c r="J12" s="68" t="s">
        <v>0</v>
      </c>
      <c r="K12" s="68" t="s">
        <v>48</v>
      </c>
      <c r="L12" s="68" t="s">
        <v>47</v>
      </c>
      <c r="M12" s="68"/>
      <c r="N12" s="63"/>
      <c r="P12" s="56" t="s">
        <v>43</v>
      </c>
      <c r="Q12" s="56" t="s">
        <v>70</v>
      </c>
      <c r="R12" s="56" t="s">
        <v>71</v>
      </c>
    </row>
    <row r="13" spans="1:19">
      <c r="B13" s="74">
        <f>[11]NPC!$F$3</f>
        <v>43831</v>
      </c>
      <c r="C13" s="69">
        <f>IF(F13="","",-INDEX([11]Delta!$F$1:$EE$997,$L$13,$I13))</f>
        <v>26073.051275968552</v>
      </c>
      <c r="D13" s="70">
        <f>IF(ISNUMBER($F13),VLOOKUP($J13,'Table 1'!$B$13:$C$33,2,FALSE)/12*1000*Study_MW,"")</f>
        <v>0</v>
      </c>
      <c r="E13" s="71">
        <f t="shared" ref="E13:E17" si="0">IF(ISNUMBER(C13+D13),C13+D13,"")</f>
        <v>26073.051275968552</v>
      </c>
      <c r="F13" s="69">
        <f>IF(INDEX([11]Delta!$F$1:$EE$997,$L$14,$I13)=0,"",INDEX([11]Delta!$F$1:$EE$997,$L$14,$I13))</f>
        <v>1556.758265728</v>
      </c>
      <c r="G13" s="72">
        <f t="shared" ref="G13:G17" si="1">IF(ISNUMBER($F13),E13/$F13,"")</f>
        <v>16.748297953488489</v>
      </c>
      <c r="I13" s="60">
        <v>1</v>
      </c>
      <c r="J13" s="73">
        <f>YEAR(B13)</f>
        <v>2020</v>
      </c>
      <c r="K13" s="74">
        <f t="shared" ref="K13:K24" si="2">IF(ISNUMBER(F13),B13,"")</f>
        <v>43831</v>
      </c>
      <c r="L13" s="56">
        <f>MATCH(M13,[11]Delta!$A$1:$A$997,FALSE)</f>
        <v>356</v>
      </c>
      <c r="M13" s="56" t="s">
        <v>49</v>
      </c>
    </row>
    <row r="14" spans="1:19">
      <c r="B14" s="78">
        <f t="shared" ref="B14:B77" si="3">EDATE(B13,1)</f>
        <v>43862</v>
      </c>
      <c r="C14" s="75">
        <f>IF(F14="","",-INDEX([11]Delta!$F$1:$EE$997,$L$13,$I14))</f>
        <v>16568.237236022949</v>
      </c>
      <c r="D14" s="71">
        <f>IF(ISNUMBER($F14),VLOOKUP($J14,'Table 1'!$B$13:$C$33,2,FALSE)/12*1000*Study_MW,"")</f>
        <v>0</v>
      </c>
      <c r="E14" s="71">
        <f t="shared" si="0"/>
        <v>16568.237236022949</v>
      </c>
      <c r="F14" s="75">
        <f>IF(INDEX([11]Delta!$F$1:$EE$997,$L$14,$I14)=0,"",INDEX([11]Delta!$F$1:$EE$997,$L$14,$I14))</f>
        <v>1594.3410385100001</v>
      </c>
      <c r="G14" s="76">
        <f t="shared" si="1"/>
        <v>10.391902883906749</v>
      </c>
      <c r="I14" s="77">
        <f>I13+1</f>
        <v>2</v>
      </c>
      <c r="J14" s="73">
        <f t="shared" ref="J14:J77" si="4">YEAR(B14)</f>
        <v>2020</v>
      </c>
      <c r="K14" s="78">
        <f t="shared" si="2"/>
        <v>43862</v>
      </c>
      <c r="L14" s="56">
        <f>MATCH(M14,[11]Delta!$C$304:$C$507,FALSE)+ROW([11]Delta!$C$303)+2</f>
        <v>452</v>
      </c>
      <c r="M14" s="90" t="str">
        <f>CHOOSE([11]NPC!$EQ$84,[11]NPC!$EI$84,[11]NPC!$EK$84,[11]NPC!$EM$84,[11]NPC!$EO$84)</f>
        <v>QF - Sch37 - UT - Solar T</v>
      </c>
    </row>
    <row r="15" spans="1:19">
      <c r="B15" s="78">
        <f t="shared" si="3"/>
        <v>43891</v>
      </c>
      <c r="C15" s="75">
        <f>IF(F15="","",-INDEX([11]Delta!$F$1:$EE$997,$L$13,$I15))</f>
        <v>24995.148562282324</v>
      </c>
      <c r="D15" s="71">
        <f>IF(ISNUMBER($F15),VLOOKUP($J15,'Table 1'!$B$13:$C$33,2,FALSE)/12*1000*Study_MW,"")</f>
        <v>0</v>
      </c>
      <c r="E15" s="71">
        <f t="shared" si="0"/>
        <v>24995.148562282324</v>
      </c>
      <c r="F15" s="75">
        <f>IF(INDEX([11]Delta!$F$1:$EE$997,$L$14,$I15)=0,"",INDEX([11]Delta!$F$1:$EE$997,$L$14,$I15))</f>
        <v>2116.7741572720001</v>
      </c>
      <c r="G15" s="76">
        <f t="shared" si="1"/>
        <v>11.808131952298069</v>
      </c>
      <c r="I15" s="77">
        <f t="shared" ref="I15:I24" si="5">I14+1</f>
        <v>3</v>
      </c>
      <c r="J15" s="73">
        <f t="shared" si="4"/>
        <v>2020</v>
      </c>
      <c r="K15" s="78">
        <f t="shared" si="2"/>
        <v>43891</v>
      </c>
    </row>
    <row r="16" spans="1:19">
      <c r="B16" s="78">
        <f t="shared" si="3"/>
        <v>43922</v>
      </c>
      <c r="C16" s="75">
        <f>IF(F16="","",-INDEX([11]Delta!$F$1:$EE$997,$L$13,$I16))</f>
        <v>27176.227336019278</v>
      </c>
      <c r="D16" s="71">
        <f>IF(ISNUMBER($F16),VLOOKUP($J16,'Table 1'!$B$13:$C$33,2,FALSE)/12*1000*Study_MW,"")</f>
        <v>0</v>
      </c>
      <c r="E16" s="71">
        <f t="shared" si="0"/>
        <v>27176.227336019278</v>
      </c>
      <c r="F16" s="75">
        <f>IF(INDEX([11]Delta!$F$1:$EE$997,$L$14,$I16)=0,"",INDEX([11]Delta!$F$1:$EE$997,$L$14,$I16))</f>
        <v>2509.1791948710002</v>
      </c>
      <c r="G16" s="76">
        <f t="shared" si="1"/>
        <v>10.83072400391732</v>
      </c>
      <c r="I16" s="77">
        <f t="shared" si="5"/>
        <v>4</v>
      </c>
      <c r="J16" s="73">
        <f t="shared" si="4"/>
        <v>2020</v>
      </c>
      <c r="K16" s="78">
        <f t="shared" si="2"/>
        <v>43922</v>
      </c>
      <c r="L16" s="73">
        <f>YEAR(B13)</f>
        <v>2020</v>
      </c>
      <c r="M16" s="56">
        <f>SUMIF($J$13:$J$264,L16,$C$13:$C$264)</f>
        <v>386888.0832465589</v>
      </c>
      <c r="N16" s="56">
        <f>SUMIF($J$13:$J$264,L16,$D$13:$D$264)</f>
        <v>0</v>
      </c>
      <c r="O16" s="56">
        <f t="shared" ref="O16:O25" si="6">SUMIF($J$13:$J$264,L16,$F$13:$F$264)</f>
        <v>28272.829199038999</v>
      </c>
      <c r="P16" s="114">
        <f t="shared" ref="P16:P25" si="7">(M16+N16)/O16</f>
        <v>13.684095090834042</v>
      </c>
      <c r="Q16" s="167">
        <f>M16/O16</f>
        <v>13.684095090834042</v>
      </c>
      <c r="R16" s="167">
        <f>IFERROR(N16/O16,0)</f>
        <v>0</v>
      </c>
    </row>
    <row r="17" spans="2:18">
      <c r="B17" s="78">
        <f t="shared" si="3"/>
        <v>43952</v>
      </c>
      <c r="C17" s="75">
        <f>IF(F17="","",-INDEX([11]Delta!$F$1:$EE$997,$L$13,$I17))</f>
        <v>39621.744212582707</v>
      </c>
      <c r="D17" s="71">
        <f>IF(ISNUMBER($F17),VLOOKUP($J17,'Table 1'!$B$13:$C$33,2,FALSE)/12*1000*Study_MW,"")</f>
        <v>0</v>
      </c>
      <c r="E17" s="71">
        <f t="shared" si="0"/>
        <v>39621.744212582707</v>
      </c>
      <c r="F17" s="75">
        <f>IF(INDEX([11]Delta!$F$1:$EE$997,$L$14,$I17)=0,"",INDEX([11]Delta!$F$1:$EE$997,$L$14,$I17))</f>
        <v>3433.7442987660002</v>
      </c>
      <c r="G17" s="76">
        <f t="shared" si="1"/>
        <v>11.538932653436586</v>
      </c>
      <c r="I17" s="77">
        <f t="shared" si="5"/>
        <v>5</v>
      </c>
      <c r="J17" s="73">
        <f t="shared" si="4"/>
        <v>2020</v>
      </c>
      <c r="K17" s="78">
        <f t="shared" si="2"/>
        <v>43952</v>
      </c>
      <c r="L17" s="73">
        <f>L16+1</f>
        <v>2021</v>
      </c>
      <c r="M17" s="56">
        <f>SUMIF($J$13:$J$264,L17,$C$13:$C$264)</f>
        <v>374713.80477800965</v>
      </c>
      <c r="N17" s="56">
        <f t="shared" ref="N17:N36" si="8">SUMIF($J$13:$J$264,L17,$D$13:$D$264)</f>
        <v>0</v>
      </c>
      <c r="O17" s="56">
        <f t="shared" si="6"/>
        <v>28055.902795960996</v>
      </c>
      <c r="P17" s="114">
        <f t="shared" si="7"/>
        <v>13.35597031053139</v>
      </c>
      <c r="Q17" s="167">
        <f t="shared" ref="Q17:Q33" si="9">M17/O17</f>
        <v>13.35597031053139</v>
      </c>
      <c r="R17" s="167">
        <f t="shared" ref="R17:R33" si="10">IFERROR(N17/O17,0)</f>
        <v>0</v>
      </c>
    </row>
    <row r="18" spans="2:18">
      <c r="B18" s="78">
        <f t="shared" si="3"/>
        <v>43983</v>
      </c>
      <c r="C18" s="75">
        <f>IF(F18="","",-INDEX([11]Delta!$F$1:$EE$997,$L$13,$I18))</f>
        <v>34127.150961622596</v>
      </c>
      <c r="D18" s="71">
        <f>IF(ISNUMBER($F18),VLOOKUP($J18,'Table 1'!$B$13:$C$33,2,FALSE)/12*1000*Study_MW,"")</f>
        <v>0</v>
      </c>
      <c r="E18" s="71">
        <f t="shared" ref="E18:E19" si="11">IF(ISNUMBER(C18+D18),C18+D18,"")</f>
        <v>34127.150961622596</v>
      </c>
      <c r="F18" s="75">
        <f>IF(INDEX([11]Delta!$F$1:$EE$997,$L$14,$I18)=0,"",INDEX([11]Delta!$F$1:$EE$997,$L$14,$I18))</f>
        <v>3145.924070299</v>
      </c>
      <c r="G18" s="76">
        <f t="shared" ref="G18:G19" si="12">IF(ISNUMBER($F18),E18/$F18,"")</f>
        <v>10.848052972358937</v>
      </c>
      <c r="I18" s="77">
        <f t="shared" si="5"/>
        <v>6</v>
      </c>
      <c r="J18" s="73">
        <f t="shared" si="4"/>
        <v>2020</v>
      </c>
      <c r="K18" s="78">
        <f t="shared" si="2"/>
        <v>43983</v>
      </c>
      <c r="L18" s="73">
        <f t="shared" ref="L18:L37" si="13">L17+1</f>
        <v>2022</v>
      </c>
      <c r="M18" s="56">
        <f t="shared" ref="M18:M36" si="14">SUMIF($J$13:$J$264,L18,$C$13:$C$264)</f>
        <v>387577.63011756539</v>
      </c>
      <c r="N18" s="56">
        <f t="shared" si="8"/>
        <v>0</v>
      </c>
      <c r="O18" s="56">
        <f t="shared" si="6"/>
        <v>27915.623224659998</v>
      </c>
      <c r="P18" s="114">
        <f t="shared" si="7"/>
        <v>13.883896734040619</v>
      </c>
      <c r="Q18" s="167">
        <f t="shared" si="9"/>
        <v>13.883896734040619</v>
      </c>
      <c r="R18" s="167">
        <f t="shared" si="10"/>
        <v>0</v>
      </c>
    </row>
    <row r="19" spans="2:18">
      <c r="B19" s="78">
        <f t="shared" si="3"/>
        <v>44013</v>
      </c>
      <c r="C19" s="75">
        <f>IF(F19="","",-INDEX([11]Delta!$F$1:$EE$997,$L$13,$I19))</f>
        <v>69177.344208657742</v>
      </c>
      <c r="D19" s="71">
        <f>IF(ISNUMBER($F19),VLOOKUP($J19,'Table 1'!$B$13:$C$33,2,FALSE)/12*1000*Study_MW,"")</f>
        <v>0</v>
      </c>
      <c r="E19" s="71">
        <f t="shared" si="11"/>
        <v>69177.344208657742</v>
      </c>
      <c r="F19" s="75">
        <f>IF(INDEX([11]Delta!$F$1:$EE$997,$L$14,$I19)=0,"",INDEX([11]Delta!$F$1:$EE$997,$L$14,$I19))</f>
        <v>3208.901532163</v>
      </c>
      <c r="G19" s="76">
        <f t="shared" si="12"/>
        <v>21.557951690099973</v>
      </c>
      <c r="I19" s="77">
        <f t="shared" si="5"/>
        <v>7</v>
      </c>
      <c r="J19" s="73">
        <f t="shared" si="4"/>
        <v>2020</v>
      </c>
      <c r="K19" s="78">
        <f t="shared" si="2"/>
        <v>44013</v>
      </c>
      <c r="L19" s="73">
        <f t="shared" si="13"/>
        <v>2023</v>
      </c>
      <c r="M19" s="56">
        <f t="shared" si="14"/>
        <v>401050.8675930202</v>
      </c>
      <c r="N19" s="56">
        <f t="shared" si="8"/>
        <v>0</v>
      </c>
      <c r="O19" s="56">
        <f t="shared" si="6"/>
        <v>27776.045257318001</v>
      </c>
      <c r="P19" s="114">
        <f t="shared" si="7"/>
        <v>14.438731787685201</v>
      </c>
      <c r="Q19" s="167">
        <f t="shared" si="9"/>
        <v>14.438731787685201</v>
      </c>
      <c r="R19" s="167">
        <f t="shared" si="10"/>
        <v>0</v>
      </c>
    </row>
    <row r="20" spans="2:18">
      <c r="B20" s="78">
        <f t="shared" si="3"/>
        <v>44044</v>
      </c>
      <c r="C20" s="75">
        <f>IF(F20="","",-INDEX([11]Delta!$F$1:$EE$997,$L$13,$I20))</f>
        <v>66699.583128809929</v>
      </c>
      <c r="D20" s="71">
        <f>IF(ISNUMBER($F20),VLOOKUP($J20,'Table 1'!$B$13:$C$33,2,FALSE)/12*1000*Study_MW,"")</f>
        <v>0</v>
      </c>
      <c r="E20" s="71">
        <f t="shared" ref="E20:E22" si="15">IF(ISNUMBER(C20+D20),C20+D20,"")</f>
        <v>66699.583128809929</v>
      </c>
      <c r="F20" s="75">
        <f>IF(INDEX([11]Delta!$F$1:$EE$997,$L$14,$I20)=0,"",INDEX([11]Delta!$F$1:$EE$997,$L$14,$I20))</f>
        <v>2880.1636627110001</v>
      </c>
      <c r="G20" s="76">
        <f t="shared" ref="G20:G77" si="16">IF(ISNUMBER($F20),E20/$F20,"")</f>
        <v>23.158261453110576</v>
      </c>
      <c r="I20" s="77">
        <f t="shared" si="5"/>
        <v>8</v>
      </c>
      <c r="J20" s="73">
        <f t="shared" si="4"/>
        <v>2020</v>
      </c>
      <c r="K20" s="78">
        <f t="shared" si="2"/>
        <v>44044</v>
      </c>
      <c r="L20" s="73">
        <f t="shared" si="13"/>
        <v>2024</v>
      </c>
      <c r="M20" s="56">
        <f t="shared" si="14"/>
        <v>98802.199084922671</v>
      </c>
      <c r="N20" s="56">
        <f t="shared" si="8"/>
        <v>298936.80134010001</v>
      </c>
      <c r="O20" s="56">
        <f t="shared" si="6"/>
        <v>27711.599398596005</v>
      </c>
      <c r="P20" s="114">
        <f t="shared" si="7"/>
        <v>14.352798433033566</v>
      </c>
      <c r="Q20" s="167">
        <f t="shared" si="9"/>
        <v>3.5653733898133804</v>
      </c>
      <c r="R20" s="167">
        <f t="shared" si="10"/>
        <v>10.787425043220187</v>
      </c>
    </row>
    <row r="21" spans="2:18">
      <c r="B21" s="78">
        <f t="shared" si="3"/>
        <v>44075</v>
      </c>
      <c r="C21" s="75">
        <f>IF(F21="","",-INDEX([11]Delta!$F$1:$EE$997,$L$13,$I21))</f>
        <v>28219.057113468647</v>
      </c>
      <c r="D21" s="71">
        <f>IF(ISNUMBER($F21),VLOOKUP($J21,'Table 1'!$B$13:$C$33,2,FALSE)/12*1000*Study_MW,"")</f>
        <v>0</v>
      </c>
      <c r="E21" s="71">
        <f t="shared" si="15"/>
        <v>28219.057113468647</v>
      </c>
      <c r="F21" s="75">
        <f>IF(INDEX([11]Delta!$F$1:$EE$997,$L$14,$I21)=0,"",INDEX([11]Delta!$F$1:$EE$997,$L$14,$I21))</f>
        <v>2748.1472910399998</v>
      </c>
      <c r="G21" s="76">
        <f t="shared" si="16"/>
        <v>10.268393257331386</v>
      </c>
      <c r="I21" s="77">
        <f t="shared" si="5"/>
        <v>9</v>
      </c>
      <c r="J21" s="73">
        <f t="shared" si="4"/>
        <v>2020</v>
      </c>
      <c r="K21" s="78">
        <f t="shared" si="2"/>
        <v>44075</v>
      </c>
      <c r="L21" s="73">
        <f t="shared" si="13"/>
        <v>2025</v>
      </c>
      <c r="M21" s="56">
        <f t="shared" si="14"/>
        <v>100744.4030700922</v>
      </c>
      <c r="N21" s="56">
        <f t="shared" si="8"/>
        <v>305812.85375939554</v>
      </c>
      <c r="O21" s="56">
        <f t="shared" si="6"/>
        <v>27498.978965835999</v>
      </c>
      <c r="P21" s="114">
        <f t="shared" si="7"/>
        <v>14.784449172988701</v>
      </c>
      <c r="Q21" s="167">
        <f t="shared" si="9"/>
        <v>3.663568861784082</v>
      </c>
      <c r="R21" s="167">
        <f t="shared" si="10"/>
        <v>11.120880311204621</v>
      </c>
    </row>
    <row r="22" spans="2:18">
      <c r="B22" s="78">
        <f t="shared" si="3"/>
        <v>44105</v>
      </c>
      <c r="C22" s="75">
        <f>IF(F22="","",-INDEX([11]Delta!$F$1:$EE$997,$L$13,$I22))</f>
        <v>24793.846839815378</v>
      </c>
      <c r="D22" s="71">
        <f>IF(ISNUMBER($F22),VLOOKUP($J22,'Table 1'!$B$13:$C$33,2,FALSE)/12*1000*Study_MW,"")</f>
        <v>0</v>
      </c>
      <c r="E22" s="71">
        <f t="shared" si="15"/>
        <v>24793.846839815378</v>
      </c>
      <c r="F22" s="75">
        <f>IF(INDEX([11]Delta!$F$1:$EE$997,$L$14,$I22)=0,"",INDEX([11]Delta!$F$1:$EE$997,$L$14,$I22))</f>
        <v>2296.1968505320001</v>
      </c>
      <c r="G22" s="76">
        <f t="shared" si="16"/>
        <v>10.797788018074737</v>
      </c>
      <c r="I22" s="77">
        <f t="shared" si="5"/>
        <v>10</v>
      </c>
      <c r="J22" s="73">
        <f t="shared" si="4"/>
        <v>2020</v>
      </c>
      <c r="K22" s="78">
        <f t="shared" si="2"/>
        <v>44105</v>
      </c>
      <c r="L22" s="73">
        <f t="shared" si="13"/>
        <v>2026</v>
      </c>
      <c r="M22" s="56">
        <f t="shared" si="14"/>
        <v>124986.77029848099</v>
      </c>
      <c r="N22" s="56">
        <f t="shared" si="8"/>
        <v>312844.14142063522</v>
      </c>
      <c r="O22" s="56">
        <f t="shared" si="6"/>
        <v>27361.484182813994</v>
      </c>
      <c r="P22" s="114">
        <f t="shared" si="7"/>
        <v>16.001723765925021</v>
      </c>
      <c r="Q22" s="167">
        <f t="shared" si="9"/>
        <v>4.5679821117666695</v>
      </c>
      <c r="R22" s="167">
        <f t="shared" si="10"/>
        <v>11.43374165415835</v>
      </c>
    </row>
    <row r="23" spans="2:18">
      <c r="B23" s="78">
        <f t="shared" si="3"/>
        <v>44136</v>
      </c>
      <c r="C23" s="75">
        <f>IF(F23="","",-INDEX([11]Delta!$F$1:$EE$997,$L$13,$I23))</f>
        <v>20112.151715829968</v>
      </c>
      <c r="D23" s="71">
        <f>IF(ISNUMBER($F23),VLOOKUP($J23,'Table 1'!$B$13:$C$33,2,FALSE)/12*1000*Study_MW,"")</f>
        <v>0</v>
      </c>
      <c r="E23" s="71">
        <f t="shared" ref="E23" si="17">IF(ISNUMBER(C23+D23),C23+D23,"")</f>
        <v>20112.151715829968</v>
      </c>
      <c r="F23" s="75">
        <f>IF(INDEX([11]Delta!$F$1:$EE$997,$L$14,$I23)=0,"",INDEX([11]Delta!$F$1:$EE$997,$L$14,$I23))</f>
        <v>1622.82554863</v>
      </c>
      <c r="G23" s="76">
        <f t="shared" ref="G23" si="18">IF(ISNUMBER($F23),E23/$F23,"")</f>
        <v>12.393292509357385</v>
      </c>
      <c r="I23" s="77">
        <f t="shared" si="5"/>
        <v>11</v>
      </c>
      <c r="J23" s="73">
        <f t="shared" si="4"/>
        <v>2020</v>
      </c>
      <c r="K23" s="78">
        <f t="shared" si="2"/>
        <v>44136</v>
      </c>
      <c r="L23" s="73">
        <f t="shared" si="13"/>
        <v>2027</v>
      </c>
      <c r="M23" s="56">
        <f t="shared" si="14"/>
        <v>149422.20508271456</v>
      </c>
      <c r="N23" s="56">
        <f t="shared" si="8"/>
        <v>320035.96076363837</v>
      </c>
      <c r="O23" s="56">
        <f t="shared" si="6"/>
        <v>27224.676894664</v>
      </c>
      <c r="P23" s="114">
        <f t="shared" si="7"/>
        <v>17.243847104696624</v>
      </c>
      <c r="Q23" s="167">
        <f t="shared" si="9"/>
        <v>5.4884840566097264</v>
      </c>
      <c r="R23" s="167">
        <f t="shared" si="10"/>
        <v>11.755363048086899</v>
      </c>
    </row>
    <row r="24" spans="2:18">
      <c r="B24" s="82">
        <f t="shared" si="3"/>
        <v>44166</v>
      </c>
      <c r="C24" s="79">
        <f>IF(F24="","",-INDEX([11]Delta!$F$1:$EE$997,$L$13,$I24))</f>
        <v>9324.5406554788351</v>
      </c>
      <c r="D24" s="80">
        <f>IF(F24&lt;&gt;0,VLOOKUP($J24,'Table 1'!$B$13:$C$33,2,FALSE)/12*1000*Study_MW,0)</f>
        <v>0</v>
      </c>
      <c r="E24" s="80">
        <f t="shared" ref="E24" si="19">IF(ISNUMBER(C24+D24),C24+D24,"")</f>
        <v>9324.5406554788351</v>
      </c>
      <c r="F24" s="79">
        <f>IF(INDEX([11]Delta!$F$1:$EE$997,$L$14,$I24)=0,"",INDEX([11]Delta!$F$1:$EE$997,$L$14,$I24))</f>
        <v>1159.873288517</v>
      </c>
      <c r="G24" s="81">
        <f t="shared" ref="G24" si="20">IF(ISNUMBER($F24),E24/$F24,"")</f>
        <v>8.039275279285965</v>
      </c>
      <c r="I24" s="64">
        <f t="shared" si="5"/>
        <v>12</v>
      </c>
      <c r="J24" s="73">
        <f t="shared" si="4"/>
        <v>2020</v>
      </c>
      <c r="K24" s="82">
        <f t="shared" si="2"/>
        <v>44166</v>
      </c>
      <c r="L24" s="73">
        <f t="shared" si="13"/>
        <v>2028</v>
      </c>
      <c r="M24" s="56">
        <f t="shared" si="14"/>
        <v>202831.89542002976</v>
      </c>
      <c r="N24" s="56">
        <f t="shared" si="8"/>
        <v>327388.311788405</v>
      </c>
      <c r="O24" s="56">
        <f t="shared" si="6"/>
        <v>27161.510448953002</v>
      </c>
      <c r="P24" s="114">
        <f t="shared" si="7"/>
        <v>19.521013317905275</v>
      </c>
      <c r="Q24" s="167">
        <f t="shared" si="9"/>
        <v>7.4676220897666736</v>
      </c>
      <c r="R24" s="167">
        <f t="shared" si="10"/>
        <v>12.053391228138599</v>
      </c>
    </row>
    <row r="25" spans="2:18">
      <c r="B25" s="74">
        <f t="shared" si="3"/>
        <v>44197</v>
      </c>
      <c r="C25" s="69">
        <f>IF(F25&lt;&gt;0,-INDEX([11]Delta!$F$1:$EE$997,$L$13,$I25),0)</f>
        <v>29536.906903728843</v>
      </c>
      <c r="D25" s="70">
        <f>IF(F25&lt;&gt;0,VLOOKUP($J25,'Table 1'!$B$13:$C$33,2,FALSE)/12*1000*Study_MW,0)</f>
        <v>0</v>
      </c>
      <c r="E25" s="70">
        <f t="shared" ref="E25:E77" si="21">C25+D25</f>
        <v>29536.906903728843</v>
      </c>
      <c r="F25" s="69">
        <f>INDEX([11]Delta!$F$1:$EE$997,$L$14,$I25)</f>
        <v>1548.9744737440001</v>
      </c>
      <c r="G25" s="72">
        <f t="shared" si="16"/>
        <v>19.068685381454792</v>
      </c>
      <c r="I25" s="60">
        <f>I13+13</f>
        <v>14</v>
      </c>
      <c r="J25" s="73">
        <f t="shared" si="4"/>
        <v>2021</v>
      </c>
      <c r="K25" s="74">
        <f>IF(ISNUMBER(F25),IF(F25&lt;&gt;0,B25,""),"")</f>
        <v>44197</v>
      </c>
      <c r="L25" s="73">
        <f t="shared" si="13"/>
        <v>2029</v>
      </c>
      <c r="M25" s="56">
        <f t="shared" si="14"/>
        <v>238647.67670087516</v>
      </c>
      <c r="N25" s="56">
        <f t="shared" si="8"/>
        <v>334901.19449493499</v>
      </c>
      <c r="O25" s="56">
        <f t="shared" si="6"/>
        <v>26953.110734054997</v>
      </c>
      <c r="P25" s="114">
        <f t="shared" si="7"/>
        <v>21.279505614583353</v>
      </c>
      <c r="Q25" s="167">
        <f t="shared" si="9"/>
        <v>8.8541793582046964</v>
      </c>
      <c r="R25" s="167">
        <f t="shared" si="10"/>
        <v>12.425326256378657</v>
      </c>
    </row>
    <row r="26" spans="2:18">
      <c r="B26" s="78">
        <f t="shared" si="3"/>
        <v>44228</v>
      </c>
      <c r="C26" s="75">
        <f>IF(F26&lt;&gt;0,-INDEX([11]Delta!$F$1:$EE$997,$L$13,$I26),0)</f>
        <v>17663.809010058641</v>
      </c>
      <c r="D26" s="71">
        <f>IF(F26&lt;&gt;0,VLOOKUP($J26,'Table 1'!$B$13:$C$33,2,FALSE)/12*1000*Study_MW,0)</f>
        <v>0</v>
      </c>
      <c r="E26" s="71">
        <f t="shared" si="21"/>
        <v>17663.809010058641</v>
      </c>
      <c r="F26" s="75">
        <f>INDEX([11]Delta!$F$1:$EE$997,$L$14,$I26)</f>
        <v>1510.8071013179999</v>
      </c>
      <c r="G26" s="76">
        <f t="shared" si="16"/>
        <v>11.691637532448096</v>
      </c>
      <c r="I26" s="77">
        <f t="shared" ref="I26:I89" si="22">I14+13</f>
        <v>15</v>
      </c>
      <c r="J26" s="73">
        <f t="shared" si="4"/>
        <v>2021</v>
      </c>
      <c r="K26" s="78">
        <f t="shared" ref="K26:K89" si="23">IF(ISNUMBER(F26),IF(F26&lt;&gt;0,B26,""),"")</f>
        <v>44228</v>
      </c>
      <c r="L26" s="73">
        <f t="shared" si="13"/>
        <v>2030</v>
      </c>
      <c r="M26" s="56">
        <f t="shared" si="14"/>
        <v>147412.9185038954</v>
      </c>
      <c r="N26" s="56">
        <f t="shared" si="8"/>
        <v>342253.5455197015</v>
      </c>
      <c r="O26" s="56">
        <f>SUMIF($J$13:$J$264,L26,$F$13:$F$264)</f>
        <v>26818.345153104998</v>
      </c>
      <c r="P26" s="114">
        <f>(M26+N26)/O26</f>
        <v>18.258638302554022</v>
      </c>
      <c r="Q26" s="167">
        <f t="shared" si="9"/>
        <v>5.4967194158446464</v>
      </c>
      <c r="R26" s="167">
        <f t="shared" si="10"/>
        <v>12.761918886709376</v>
      </c>
    </row>
    <row r="27" spans="2:18">
      <c r="B27" s="78">
        <f t="shared" si="3"/>
        <v>44256</v>
      </c>
      <c r="C27" s="75">
        <f>IF(F27&lt;&gt;0,-INDEX([11]Delta!$F$1:$EE$997,$L$13,$I27),0)</f>
        <v>22881.811078578234</v>
      </c>
      <c r="D27" s="71">
        <f>IF(F27&lt;&gt;0,VLOOKUP($J27,'Table 1'!$B$13:$C$33,2,FALSE)/12*1000*Study_MW,0)</f>
        <v>0</v>
      </c>
      <c r="E27" s="71">
        <f t="shared" si="21"/>
        <v>22881.811078578234</v>
      </c>
      <c r="F27" s="75">
        <f>INDEX([11]Delta!$F$1:$EE$997,$L$14,$I27)</f>
        <v>2106.1903013850001</v>
      </c>
      <c r="G27" s="76">
        <f t="shared" si="16"/>
        <v>10.864075797676728</v>
      </c>
      <c r="I27" s="77">
        <f t="shared" si="22"/>
        <v>16</v>
      </c>
      <c r="J27" s="73">
        <f t="shared" si="4"/>
        <v>2021</v>
      </c>
      <c r="K27" s="78">
        <f t="shared" si="23"/>
        <v>44256</v>
      </c>
      <c r="L27" s="73">
        <f t="shared" si="13"/>
        <v>2031</v>
      </c>
      <c r="M27" s="56">
        <f t="shared" si="14"/>
        <v>220211.80876527727</v>
      </c>
      <c r="N27" s="56">
        <f t="shared" si="8"/>
        <v>349766.4282262316</v>
      </c>
      <c r="O27" s="56">
        <f t="shared" ref="O27:O31" si="24">SUMIF($J$13:$J$264,L27,$F$13:$F$264)</f>
        <v>26684.253414013998</v>
      </c>
      <c r="P27" s="114">
        <f t="shared" ref="P27:P31" si="25">(M27+N27)/O27</f>
        <v>21.360096838690961</v>
      </c>
      <c r="Q27" s="167">
        <f t="shared" si="9"/>
        <v>8.2525002797952265</v>
      </c>
      <c r="R27" s="167">
        <f t="shared" si="10"/>
        <v>13.107596558895732</v>
      </c>
    </row>
    <row r="28" spans="2:18">
      <c r="B28" s="78">
        <f t="shared" si="3"/>
        <v>44287</v>
      </c>
      <c r="C28" s="75">
        <f>IF(F28&lt;&gt;0,-INDEX([11]Delta!$F$1:$EE$997,$L$13,$I28),0)</f>
        <v>23283.032146900892</v>
      </c>
      <c r="D28" s="71">
        <f>IF(F28&lt;&gt;0,VLOOKUP($J28,'Table 1'!$B$13:$C$33,2,FALSE)/12*1000*Study_MW,0)</f>
        <v>0</v>
      </c>
      <c r="E28" s="71">
        <f t="shared" si="21"/>
        <v>23283.032146900892</v>
      </c>
      <c r="F28" s="75">
        <f>INDEX([11]Delta!$F$1:$EE$997,$L$14,$I28)</f>
        <v>2496.633310271</v>
      </c>
      <c r="G28" s="76">
        <f t="shared" si="16"/>
        <v>9.3257716506128041</v>
      </c>
      <c r="I28" s="77">
        <f t="shared" si="22"/>
        <v>17</v>
      </c>
      <c r="J28" s="73">
        <f t="shared" si="4"/>
        <v>2021</v>
      </c>
      <c r="K28" s="78">
        <f t="shared" si="23"/>
        <v>44287</v>
      </c>
      <c r="L28" s="73">
        <f t="shared" si="13"/>
        <v>2032</v>
      </c>
      <c r="M28" s="56">
        <f t="shared" si="14"/>
        <v>266135.19374938309</v>
      </c>
      <c r="N28" s="56">
        <f t="shared" si="8"/>
        <v>357471.9489508777</v>
      </c>
      <c r="O28" s="56">
        <f t="shared" si="24"/>
        <v>26622.34070031</v>
      </c>
      <c r="P28" s="114">
        <f t="shared" si="25"/>
        <v>23.424204119399587</v>
      </c>
      <c r="Q28" s="167">
        <f t="shared" si="9"/>
        <v>9.9966864951992793</v>
      </c>
      <c r="R28" s="167">
        <f t="shared" si="10"/>
        <v>13.427517624200309</v>
      </c>
    </row>
    <row r="29" spans="2:18">
      <c r="B29" s="78">
        <f t="shared" si="3"/>
        <v>44317</v>
      </c>
      <c r="C29" s="75">
        <f>IF(F29&lt;&gt;0,-INDEX([11]Delta!$F$1:$EE$997,$L$13,$I29),0)</f>
        <v>35437.938401207328</v>
      </c>
      <c r="D29" s="71">
        <f>IF(F29&lt;&gt;0,VLOOKUP($J29,'Table 1'!$B$13:$C$33,2,FALSE)/12*1000*Study_MW,0)</f>
        <v>0</v>
      </c>
      <c r="E29" s="71">
        <f t="shared" si="21"/>
        <v>35437.938401207328</v>
      </c>
      <c r="F29" s="75">
        <f>INDEX([11]Delta!$F$1:$EE$997,$L$14,$I29)</f>
        <v>3416.575572746</v>
      </c>
      <c r="G29" s="76">
        <f t="shared" si="16"/>
        <v>10.372356076035759</v>
      </c>
      <c r="I29" s="77">
        <f t="shared" si="22"/>
        <v>18</v>
      </c>
      <c r="J29" s="73">
        <f t="shared" si="4"/>
        <v>2021</v>
      </c>
      <c r="K29" s="78">
        <f t="shared" si="23"/>
        <v>44317</v>
      </c>
      <c r="L29" s="73">
        <f t="shared" si="13"/>
        <v>2033</v>
      </c>
      <c r="M29" s="56">
        <f t="shared" si="14"/>
        <v>276996.30569043756</v>
      </c>
      <c r="N29" s="56">
        <f t="shared" si="8"/>
        <v>364952.7253210551</v>
      </c>
      <c r="O29" s="56">
        <f t="shared" si="24"/>
        <v>26418.077956860001</v>
      </c>
      <c r="P29" s="114">
        <f t="shared" si="25"/>
        <v>24.299611503144853</v>
      </c>
      <c r="Q29" s="167">
        <f t="shared" si="9"/>
        <v>10.485104410046974</v>
      </c>
      <c r="R29" s="167">
        <f t="shared" si="10"/>
        <v>13.814507093097875</v>
      </c>
    </row>
    <row r="30" spans="2:18">
      <c r="B30" s="78">
        <f t="shared" si="3"/>
        <v>44348</v>
      </c>
      <c r="C30" s="75">
        <f>IF(F30&lt;&gt;0,-INDEX([11]Delta!$F$1:$EE$997,$L$13,$I30),0)</f>
        <v>35788.159249871969</v>
      </c>
      <c r="D30" s="71">
        <f>IF(F30&lt;&gt;0,VLOOKUP($J30,'Table 1'!$B$13:$C$33,2,FALSE)/12*1000*Study_MW,0)</f>
        <v>0</v>
      </c>
      <c r="E30" s="71">
        <f t="shared" si="21"/>
        <v>35788.159249871969</v>
      </c>
      <c r="F30" s="75">
        <f>INDEX([11]Delta!$F$1:$EE$997,$L$14,$I30)</f>
        <v>3130.194467927</v>
      </c>
      <c r="G30" s="76">
        <f t="shared" si="16"/>
        <v>11.433206344388246</v>
      </c>
      <c r="I30" s="77">
        <f t="shared" si="22"/>
        <v>19</v>
      </c>
      <c r="J30" s="73">
        <f t="shared" si="4"/>
        <v>2021</v>
      </c>
      <c r="K30" s="78">
        <f t="shared" si="23"/>
        <v>44348</v>
      </c>
      <c r="L30" s="73">
        <f t="shared" si="13"/>
        <v>2034</v>
      </c>
      <c r="M30" s="56">
        <f t="shared" si="14"/>
        <v>277970.62222094834</v>
      </c>
      <c r="N30" s="56">
        <f t="shared" si="8"/>
        <v>372626.13970934862</v>
      </c>
      <c r="O30" s="56">
        <f t="shared" si="24"/>
        <v>26285.987470557</v>
      </c>
      <c r="P30" s="114">
        <f t="shared" si="25"/>
        <v>24.750706537429188</v>
      </c>
      <c r="Q30" s="167">
        <f t="shared" si="9"/>
        <v>10.574859420149382</v>
      </c>
      <c r="R30" s="167">
        <f t="shared" si="10"/>
        <v>14.175847117279808</v>
      </c>
    </row>
    <row r="31" spans="2:18">
      <c r="B31" s="78">
        <f t="shared" si="3"/>
        <v>44378</v>
      </c>
      <c r="C31" s="75">
        <f>IF(F31&lt;&gt;0,-INDEX([11]Delta!$F$1:$EE$997,$L$13,$I31),0)</f>
        <v>61820.704701066017</v>
      </c>
      <c r="D31" s="71">
        <f>IF(F31&lt;&gt;0,VLOOKUP($J31,'Table 1'!$B$13:$C$33,2,FALSE)/12*1000*Study_MW,0)</f>
        <v>0</v>
      </c>
      <c r="E31" s="71">
        <f t="shared" si="21"/>
        <v>61820.704701066017</v>
      </c>
      <c r="F31" s="75">
        <f>INDEX([11]Delta!$F$1:$EE$997,$L$14,$I31)</f>
        <v>3192.856989892</v>
      </c>
      <c r="G31" s="76">
        <f t="shared" si="16"/>
        <v>19.362190319447141</v>
      </c>
      <c r="I31" s="77">
        <f t="shared" si="22"/>
        <v>20</v>
      </c>
      <c r="J31" s="73">
        <f t="shared" si="4"/>
        <v>2021</v>
      </c>
      <c r="K31" s="78">
        <f t="shared" si="23"/>
        <v>44378</v>
      </c>
      <c r="L31" s="73">
        <f t="shared" si="13"/>
        <v>2035</v>
      </c>
      <c r="M31" s="56">
        <f t="shared" si="14"/>
        <v>307652.44802071154</v>
      </c>
      <c r="N31" s="56">
        <f t="shared" si="8"/>
        <v>380460.08577940566</v>
      </c>
      <c r="O31" s="56">
        <f t="shared" si="24"/>
        <v>26154.557744225</v>
      </c>
      <c r="P31" s="114">
        <f t="shared" si="25"/>
        <v>26.309469291334295</v>
      </c>
      <c r="Q31" s="167">
        <f t="shared" si="9"/>
        <v>11.762861793701791</v>
      </c>
      <c r="R31" s="167">
        <f t="shared" si="10"/>
        <v>14.546607497632504</v>
      </c>
    </row>
    <row r="32" spans="2:18">
      <c r="B32" s="78">
        <f t="shared" si="3"/>
        <v>44409</v>
      </c>
      <c r="C32" s="75">
        <f>IF(F32&lt;&gt;0,-INDEX([11]Delta!$F$1:$EE$997,$L$13,$I32),0)</f>
        <v>50479.112048745155</v>
      </c>
      <c r="D32" s="71">
        <f>IF(F32&lt;&gt;0,VLOOKUP($J32,'Table 1'!$B$13:$C$33,2,FALSE)/12*1000*Study_MW,0)</f>
        <v>0</v>
      </c>
      <c r="E32" s="71">
        <f t="shared" si="21"/>
        <v>50479.112048745155</v>
      </c>
      <c r="F32" s="75">
        <f>INDEX([11]Delta!$F$1:$EE$997,$L$14,$I32)</f>
        <v>2865.7628281289999</v>
      </c>
      <c r="G32" s="76">
        <f t="shared" si="16"/>
        <v>17.614546309717461</v>
      </c>
      <c r="I32" s="77">
        <f t="shared" si="22"/>
        <v>21</v>
      </c>
      <c r="J32" s="73">
        <f t="shared" si="4"/>
        <v>2021</v>
      </c>
      <c r="K32" s="78">
        <f t="shared" si="23"/>
        <v>44409</v>
      </c>
      <c r="L32" s="73">
        <f t="shared" si="13"/>
        <v>2036</v>
      </c>
      <c r="M32" s="56">
        <f t="shared" si="14"/>
        <v>315175.82276782393</v>
      </c>
      <c r="N32" s="56">
        <f t="shared" si="8"/>
        <v>388454.56353122584</v>
      </c>
      <c r="O32" s="56">
        <f t="shared" ref="O32:O35" si="26">SUMIF($J$13:$J$264,L32,$F$13:$F$264)</f>
        <v>26093.873890939005</v>
      </c>
      <c r="P32" s="114">
        <f t="shared" ref="P32:P34" si="27">(M32+N32)/O32</f>
        <v>26.965347852906678</v>
      </c>
      <c r="Q32" s="167">
        <f t="shared" si="9"/>
        <v>12.078537057591419</v>
      </c>
      <c r="R32" s="167">
        <f t="shared" si="10"/>
        <v>14.886810795315261</v>
      </c>
    </row>
    <row r="33" spans="2:20">
      <c r="B33" s="78">
        <f t="shared" si="3"/>
        <v>44440</v>
      </c>
      <c r="C33" s="75">
        <f>IF(F33&lt;&gt;0,-INDEX([11]Delta!$F$1:$EE$997,$L$13,$I33),0)</f>
        <v>36530.039189368486</v>
      </c>
      <c r="D33" s="71">
        <f>IF(F33&lt;&gt;0,VLOOKUP($J33,'Table 1'!$B$13:$C$33,2,FALSE)/12*1000*Study_MW,0)</f>
        <v>0</v>
      </c>
      <c r="E33" s="71">
        <f t="shared" si="21"/>
        <v>36530.039189368486</v>
      </c>
      <c r="F33" s="75">
        <f>INDEX([11]Delta!$F$1:$EE$997,$L$14,$I33)</f>
        <v>2734.4065420699999</v>
      </c>
      <c r="G33" s="76">
        <f t="shared" si="16"/>
        <v>13.359403083388809</v>
      </c>
      <c r="I33" s="77">
        <f t="shared" si="22"/>
        <v>22</v>
      </c>
      <c r="J33" s="73">
        <f t="shared" si="4"/>
        <v>2021</v>
      </c>
      <c r="K33" s="78">
        <f t="shared" si="23"/>
        <v>44440</v>
      </c>
      <c r="L33" s="73">
        <f t="shared" si="13"/>
        <v>2037</v>
      </c>
      <c r="M33" s="56">
        <f t="shared" si="14"/>
        <v>304757.99955508113</v>
      </c>
      <c r="N33" s="56">
        <f t="shared" si="8"/>
        <v>396609.57296480978</v>
      </c>
      <c r="O33" s="56">
        <f t="shared" si="26"/>
        <v>25893.665925949001</v>
      </c>
      <c r="P33" s="114">
        <f t="shared" si="27"/>
        <v>27.086453286516861</v>
      </c>
      <c r="Q33" s="167">
        <f t="shared" si="9"/>
        <v>11.769596488447466</v>
      </c>
      <c r="R33" s="167">
        <f t="shared" si="10"/>
        <v>15.316856798069393</v>
      </c>
    </row>
    <row r="34" spans="2:20">
      <c r="B34" s="78">
        <f t="shared" si="3"/>
        <v>44470</v>
      </c>
      <c r="C34" s="75">
        <f>IF(F34&lt;&gt;0,-INDEX([11]Delta!$F$1:$EE$997,$L$13,$I34),0)</f>
        <v>26233.95257614553</v>
      </c>
      <c r="D34" s="71">
        <f>IF(F34&lt;&gt;0,VLOOKUP($J34,'Table 1'!$B$13:$C$33,2,FALSE)/12*1000*Study_MW,0)</f>
        <v>0</v>
      </c>
      <c r="E34" s="71">
        <f t="shared" si="21"/>
        <v>26233.95257614553</v>
      </c>
      <c r="F34" s="75">
        <f>INDEX([11]Delta!$F$1:$EE$997,$L$14,$I34)</f>
        <v>2284.7158643050002</v>
      </c>
      <c r="G34" s="76">
        <f t="shared" si="16"/>
        <v>11.482369858768314</v>
      </c>
      <c r="I34" s="77">
        <f t="shared" si="22"/>
        <v>23</v>
      </c>
      <c r="J34" s="73">
        <f t="shared" si="4"/>
        <v>2021</v>
      </c>
      <c r="K34" s="78">
        <f t="shared" si="23"/>
        <v>44470</v>
      </c>
      <c r="L34" s="73">
        <f t="shared" si="13"/>
        <v>2038</v>
      </c>
      <c r="M34" s="56">
        <f t="shared" si="14"/>
        <v>351097.9356329143</v>
      </c>
      <c r="N34" s="56">
        <f t="shared" si="8"/>
        <v>404925.11408015731</v>
      </c>
      <c r="O34" s="56">
        <f t="shared" si="26"/>
        <v>25764.197567305</v>
      </c>
      <c r="P34" s="114">
        <f t="shared" si="27"/>
        <v>29.343939307175308</v>
      </c>
      <c r="Q34" s="167">
        <f t="shared" ref="Q34" si="28">M34/O34</f>
        <v>13.627357681749062</v>
      </c>
      <c r="R34" s="167">
        <f t="shared" ref="R34" si="29">IFERROR(N34/O34,0)</f>
        <v>15.716581625426244</v>
      </c>
    </row>
    <row r="35" spans="2:20">
      <c r="B35" s="78">
        <f t="shared" si="3"/>
        <v>44501</v>
      </c>
      <c r="C35" s="75">
        <f>IF(F35&lt;&gt;0,-INDEX([11]Delta!$F$1:$EE$997,$L$13,$I35),0)</f>
        <v>18590.10436911881</v>
      </c>
      <c r="D35" s="71">
        <f>IF(F35&lt;&gt;0,VLOOKUP($J35,'Table 1'!$B$13:$C$33,2,FALSE)/12*1000*Study_MW,0)</f>
        <v>0</v>
      </c>
      <c r="E35" s="71">
        <f t="shared" si="21"/>
        <v>18590.10436911881</v>
      </c>
      <c r="F35" s="75">
        <f>INDEX([11]Delta!$F$1:$EE$997,$L$14,$I35)</f>
        <v>1614.71142046</v>
      </c>
      <c r="G35" s="76">
        <f t="shared" si="16"/>
        <v>11.512957754285809</v>
      </c>
      <c r="I35" s="77">
        <f t="shared" si="22"/>
        <v>24</v>
      </c>
      <c r="J35" s="73">
        <f t="shared" si="4"/>
        <v>2021</v>
      </c>
      <c r="K35" s="78">
        <f t="shared" si="23"/>
        <v>44501</v>
      </c>
      <c r="L35" s="73">
        <f t="shared" si="13"/>
        <v>2039</v>
      </c>
      <c r="M35" s="56">
        <f t="shared" si="14"/>
        <v>358470.99228120554</v>
      </c>
      <c r="N35" s="56">
        <f t="shared" si="8"/>
        <v>413433.29321362084</v>
      </c>
      <c r="O35" s="56">
        <f t="shared" si="26"/>
        <v>25764.197567305</v>
      </c>
      <c r="P35" s="114">
        <f t="shared" ref="P35" si="30">(M35+N35)/O35</f>
        <v>29.960346464443351</v>
      </c>
      <c r="Q35" s="167">
        <f t="shared" ref="Q35" si="31">M35/O35</f>
        <v>13.913532193065794</v>
      </c>
      <c r="R35" s="167">
        <f t="shared" ref="R35" si="32">IFERROR(N35/O35,0)</f>
        <v>16.046814271377556</v>
      </c>
    </row>
    <row r="36" spans="2:20">
      <c r="B36" s="82">
        <f t="shared" si="3"/>
        <v>44531</v>
      </c>
      <c r="C36" s="79">
        <f>IF(F36&lt;&gt;0,-INDEX([11]Delta!$F$1:$EE$997,$L$13,$I36),0)</f>
        <v>16468.235103219748</v>
      </c>
      <c r="D36" s="80">
        <f>IF(F36&lt;&gt;0,VLOOKUP($J36,'Table 1'!$B$13:$C$33,2,FALSE)/12*1000*Study_MW,0)</f>
        <v>0</v>
      </c>
      <c r="E36" s="80">
        <f t="shared" si="21"/>
        <v>16468.235103219748</v>
      </c>
      <c r="F36" s="79">
        <f>INDEX([11]Delta!$F$1:$EE$997,$L$14,$I36)</f>
        <v>1154.0739237140001</v>
      </c>
      <c r="G36" s="81">
        <f t="shared" si="16"/>
        <v>14.269653585293959</v>
      </c>
      <c r="I36" s="64">
        <f t="shared" si="22"/>
        <v>25</v>
      </c>
      <c r="J36" s="73">
        <f t="shared" si="4"/>
        <v>2021</v>
      </c>
      <c r="K36" s="82">
        <f t="shared" si="23"/>
        <v>44531</v>
      </c>
      <c r="L36" s="73">
        <f t="shared" si="13"/>
        <v>2040</v>
      </c>
      <c r="M36" s="56">
        <f t="shared" si="14"/>
        <v>0</v>
      </c>
      <c r="N36" s="56">
        <f t="shared" si="8"/>
        <v>0</v>
      </c>
      <c r="O36" s="56">
        <f t="shared" ref="O36" si="33">SUMIF($J$13:$J$264,L36,$F$13:$F$264)</f>
        <v>0</v>
      </c>
      <c r="P36" s="114" t="e">
        <f t="shared" ref="P36" si="34">(M36+N36)/O36</f>
        <v>#DIV/0!</v>
      </c>
      <c r="Q36" s="167" t="e">
        <f t="shared" ref="Q36" si="35">M36/O36</f>
        <v>#DIV/0!</v>
      </c>
      <c r="R36" s="167">
        <f t="shared" ref="R36" si="36">IFERROR(N36/O36,0)</f>
        <v>0</v>
      </c>
    </row>
    <row r="37" spans="2:20" hidden="1" outlineLevel="1">
      <c r="B37" s="74">
        <f t="shared" si="3"/>
        <v>44562</v>
      </c>
      <c r="C37" s="69">
        <f>IF(F37&lt;&gt;0,-INDEX([11]Delta!$F$1:$EE$997,$L$13,$I37),0)</f>
        <v>21035.863569363952</v>
      </c>
      <c r="D37" s="70">
        <f>IF(F37&lt;&gt;0,VLOOKUP($J37,'Table 1'!$B$13:$C$33,2,FALSE)/12*1000*Study_MW,0)</f>
        <v>0</v>
      </c>
      <c r="E37" s="70">
        <f t="shared" si="21"/>
        <v>21035.863569363952</v>
      </c>
      <c r="F37" s="69">
        <f>INDEX([11]Delta!$F$1:$EE$997,$L$14,$I37)</f>
        <v>1541.2296049179999</v>
      </c>
      <c r="G37" s="72">
        <f t="shared" si="16"/>
        <v>13.648753892502052</v>
      </c>
      <c r="I37" s="60">
        <f>I25+13</f>
        <v>27</v>
      </c>
      <c r="J37" s="73">
        <f t="shared" si="4"/>
        <v>2022</v>
      </c>
      <c r="K37" s="74">
        <f t="shared" si="23"/>
        <v>44562</v>
      </c>
      <c r="L37" s="73">
        <f t="shared" si="13"/>
        <v>2041</v>
      </c>
      <c r="M37" s="56">
        <f>SUMIF($J$13:$J$288,L37,$C$13:$C$288)</f>
        <v>0</v>
      </c>
      <c r="N37" s="56">
        <f>SUMIF($J$13:$J$288,L37,$D$13:$D$288)</f>
        <v>0</v>
      </c>
      <c r="O37" s="56">
        <f>SUMIF($J$13:$J$288,L37,$F$13:$F$288)</f>
        <v>0</v>
      </c>
      <c r="P37" s="114" t="e">
        <f t="shared" ref="P37" si="37">(M37+N37)/O37</f>
        <v>#DIV/0!</v>
      </c>
      <c r="Q37" s="167" t="e">
        <f t="shared" ref="Q37" si="38">M37/O37</f>
        <v>#DIV/0!</v>
      </c>
      <c r="R37" s="167">
        <f t="shared" ref="R37" si="39">IFERROR(N37/O37,0)</f>
        <v>0</v>
      </c>
    </row>
    <row r="38" spans="2:20" hidden="1" outlineLevel="1">
      <c r="B38" s="78">
        <f t="shared" si="3"/>
        <v>44593</v>
      </c>
      <c r="C38" s="75">
        <f>IF(F38&lt;&gt;0,-INDEX([11]Delta!$F$1:$EE$997,$L$13,$I38),0)</f>
        <v>19932.345234081149</v>
      </c>
      <c r="D38" s="71">
        <f>IF(F38&lt;&gt;0,VLOOKUP($J38,'Table 1'!$B$13:$C$33,2,FALSE)/12*1000*Study_MW,0)</f>
        <v>0</v>
      </c>
      <c r="E38" s="71">
        <f t="shared" si="21"/>
        <v>19932.345234081149</v>
      </c>
      <c r="F38" s="75">
        <f>INDEX([11]Delta!$F$1:$EE$997,$L$14,$I38)</f>
        <v>1503.2530622300001</v>
      </c>
      <c r="G38" s="76">
        <f t="shared" si="16"/>
        <v>13.259474226190845</v>
      </c>
      <c r="I38" s="77">
        <f t="shared" si="22"/>
        <v>28</v>
      </c>
      <c r="J38" s="73">
        <f t="shared" si="4"/>
        <v>2022</v>
      </c>
      <c r="K38" s="78">
        <f t="shared" si="23"/>
        <v>44593</v>
      </c>
      <c r="M38" s="176"/>
    </row>
    <row r="39" spans="2:20" hidden="1" outlineLevel="1">
      <c r="B39" s="78">
        <f t="shared" si="3"/>
        <v>44621</v>
      </c>
      <c r="C39" s="75">
        <f>IF(F39&lt;&gt;0,-INDEX([11]Delta!$F$1:$EE$997,$L$13,$I39),0)</f>
        <v>24546.982560843229</v>
      </c>
      <c r="D39" s="71">
        <f>IF(F39&lt;&gt;0,VLOOKUP($J39,'Table 1'!$B$13:$C$33,2,FALSE)/12*1000*Study_MW,0)</f>
        <v>0</v>
      </c>
      <c r="E39" s="71">
        <f t="shared" si="21"/>
        <v>24546.982560843229</v>
      </c>
      <c r="F39" s="75">
        <f>INDEX([11]Delta!$F$1:$EE$997,$L$14,$I39)</f>
        <v>2095.659347624</v>
      </c>
      <c r="G39" s="76">
        <f t="shared" si="16"/>
        <v>11.713250337500659</v>
      </c>
      <c r="I39" s="77">
        <f t="shared" si="22"/>
        <v>29</v>
      </c>
      <c r="J39" s="73">
        <f t="shared" si="4"/>
        <v>2022</v>
      </c>
      <c r="K39" s="78">
        <f t="shared" si="23"/>
        <v>44621</v>
      </c>
    </row>
    <row r="40" spans="2:20" hidden="1" outlineLevel="1">
      <c r="B40" s="78">
        <f t="shared" si="3"/>
        <v>44652</v>
      </c>
      <c r="C40" s="75">
        <f>IF(F40&lt;&gt;0,-INDEX([11]Delta!$F$1:$EE$997,$L$13,$I40),0)</f>
        <v>25027.000452548265</v>
      </c>
      <c r="D40" s="71">
        <f>IF(F40&lt;&gt;0,VLOOKUP($J40,'Table 1'!$B$13:$C$33,2,FALSE)/12*1000*Study_MW,0)</f>
        <v>0</v>
      </c>
      <c r="E40" s="71">
        <f t="shared" si="21"/>
        <v>25027.000452548265</v>
      </c>
      <c r="F40" s="75">
        <f>INDEX([11]Delta!$F$1:$EE$997,$L$14,$I40)</f>
        <v>2484.15010957</v>
      </c>
      <c r="G40" s="76">
        <f t="shared" si="16"/>
        <v>10.074673167347514</v>
      </c>
      <c r="I40" s="77">
        <f t="shared" si="22"/>
        <v>30</v>
      </c>
      <c r="J40" s="73">
        <f t="shared" si="4"/>
        <v>2022</v>
      </c>
      <c r="K40" s="78">
        <f t="shared" si="23"/>
        <v>44652</v>
      </c>
      <c r="O40" s="199"/>
      <c r="P40" s="58"/>
      <c r="Q40" s="58"/>
      <c r="R40" s="58"/>
      <c r="S40" s="58"/>
      <c r="T40" s="91"/>
    </row>
    <row r="41" spans="2:20" hidden="1" outlineLevel="1">
      <c r="B41" s="78">
        <f t="shared" si="3"/>
        <v>44682</v>
      </c>
      <c r="C41" s="75">
        <f>IF(F41&lt;&gt;0,-INDEX([11]Delta!$F$1:$EE$997,$L$13,$I41),0)</f>
        <v>38572.87283539772</v>
      </c>
      <c r="D41" s="71">
        <f>IF(F41&lt;&gt;0,VLOOKUP($J41,'Table 1'!$B$13:$C$33,2,FALSE)/12*1000*Study_MW,0)</f>
        <v>0</v>
      </c>
      <c r="E41" s="71">
        <f t="shared" si="21"/>
        <v>38572.87283539772</v>
      </c>
      <c r="F41" s="75">
        <f>INDEX([11]Delta!$F$1:$EE$997,$L$14,$I41)</f>
        <v>3399.492670091</v>
      </c>
      <c r="G41" s="76">
        <f t="shared" si="16"/>
        <v>11.346655686233667</v>
      </c>
      <c r="I41" s="77">
        <f t="shared" si="22"/>
        <v>31</v>
      </c>
      <c r="J41" s="73">
        <f t="shared" si="4"/>
        <v>2022</v>
      </c>
      <c r="K41" s="78">
        <f t="shared" si="23"/>
        <v>44682</v>
      </c>
      <c r="O41" s="199"/>
      <c r="P41" s="58"/>
      <c r="Q41" s="58"/>
      <c r="R41" s="58"/>
      <c r="S41" s="58"/>
      <c r="T41" s="91"/>
    </row>
    <row r="42" spans="2:20" hidden="1" outlineLevel="1">
      <c r="B42" s="78">
        <f t="shared" si="3"/>
        <v>44713</v>
      </c>
      <c r="C42" s="75">
        <f>IF(F42&lt;&gt;0,-INDEX([11]Delta!$F$1:$EE$997,$L$13,$I42),0)</f>
        <v>39656.43413259089</v>
      </c>
      <c r="D42" s="71">
        <f>IF(F42&lt;&gt;0,VLOOKUP($J42,'Table 1'!$B$13:$C$33,2,FALSE)/12*1000*Study_MW,0)</f>
        <v>0</v>
      </c>
      <c r="E42" s="71">
        <f t="shared" si="21"/>
        <v>39656.43413259089</v>
      </c>
      <c r="F42" s="75">
        <f>INDEX([11]Delta!$F$1:$EE$997,$L$14,$I42)</f>
        <v>3114.5434961020001</v>
      </c>
      <c r="G42" s="76">
        <f t="shared" si="16"/>
        <v>12.732663448824141</v>
      </c>
      <c r="I42" s="77">
        <f t="shared" si="22"/>
        <v>32</v>
      </c>
      <c r="J42" s="73">
        <f t="shared" si="4"/>
        <v>2022</v>
      </c>
      <c r="K42" s="78">
        <f t="shared" si="23"/>
        <v>44713</v>
      </c>
    </row>
    <row r="43" spans="2:20" hidden="1" outlineLevel="1">
      <c r="B43" s="78">
        <f t="shared" si="3"/>
        <v>44743</v>
      </c>
      <c r="C43" s="75">
        <f>IF(F43&lt;&gt;0,-INDEX([11]Delta!$F$1:$EE$997,$L$13,$I43),0)</f>
        <v>63673.197572290897</v>
      </c>
      <c r="D43" s="71">
        <f>IF(F43&lt;&gt;0,VLOOKUP($J43,'Table 1'!$B$13:$C$33,2,FALSE)/12*1000*Study_MW,0)</f>
        <v>0</v>
      </c>
      <c r="E43" s="71">
        <f t="shared" si="21"/>
        <v>63673.197572290897</v>
      </c>
      <c r="F43" s="75">
        <f>INDEX([11]Delta!$F$1:$EE$997,$L$14,$I43)</f>
        <v>3176.8927586730001</v>
      </c>
      <c r="G43" s="76">
        <f t="shared" si="16"/>
        <v>20.042602130166781</v>
      </c>
      <c r="I43" s="77">
        <f t="shared" si="22"/>
        <v>33</v>
      </c>
      <c r="J43" s="73">
        <f t="shared" si="4"/>
        <v>2022</v>
      </c>
      <c r="K43" s="78">
        <f t="shared" si="23"/>
        <v>44743</v>
      </c>
    </row>
    <row r="44" spans="2:20" hidden="1" outlineLevel="1">
      <c r="B44" s="78">
        <f t="shared" si="3"/>
        <v>44774</v>
      </c>
      <c r="C44" s="75">
        <f>IF(F44&lt;&gt;0,-INDEX([11]Delta!$F$1:$EE$997,$L$13,$I44),0)</f>
        <v>53011.223018974066</v>
      </c>
      <c r="D44" s="71">
        <f>IF(F44&lt;&gt;0,VLOOKUP($J44,'Table 1'!$B$13:$C$33,2,FALSE)/12*1000*Study_MW,0)</f>
        <v>0</v>
      </c>
      <c r="E44" s="71">
        <f t="shared" si="21"/>
        <v>53011.223018974066</v>
      </c>
      <c r="F44" s="75">
        <f>INDEX([11]Delta!$F$1:$EE$997,$L$14,$I44)</f>
        <v>2851.4339548910002</v>
      </c>
      <c r="G44" s="76">
        <f t="shared" si="16"/>
        <v>18.591075177471712</v>
      </c>
      <c r="I44" s="77">
        <f t="shared" si="22"/>
        <v>34</v>
      </c>
      <c r="J44" s="73">
        <f t="shared" si="4"/>
        <v>2022</v>
      </c>
      <c r="K44" s="78">
        <f t="shared" si="23"/>
        <v>44774</v>
      </c>
    </row>
    <row r="45" spans="2:20" hidden="1" outlineLevel="1">
      <c r="B45" s="78">
        <f t="shared" si="3"/>
        <v>44805</v>
      </c>
      <c r="C45" s="75">
        <f>IF(F45&lt;&gt;0,-INDEX([11]Delta!$F$1:$EE$997,$L$13,$I45),0)</f>
        <v>38000.851703494787</v>
      </c>
      <c r="D45" s="71">
        <f>IF(F45&lt;&gt;0,VLOOKUP($J45,'Table 1'!$B$13:$C$33,2,FALSE)/12*1000*Study_MW,0)</f>
        <v>0</v>
      </c>
      <c r="E45" s="71">
        <f t="shared" si="21"/>
        <v>38000.851703494787</v>
      </c>
      <c r="F45" s="75">
        <f>INDEX([11]Delta!$F$1:$EE$997,$L$14,$I45)</f>
        <v>2720.7345161100002</v>
      </c>
      <c r="G45" s="76">
        <f t="shared" si="16"/>
        <v>13.967129640354223</v>
      </c>
      <c r="I45" s="77">
        <f t="shared" si="22"/>
        <v>35</v>
      </c>
      <c r="J45" s="73">
        <f t="shared" si="4"/>
        <v>2022</v>
      </c>
      <c r="K45" s="78">
        <f t="shared" si="23"/>
        <v>44805</v>
      </c>
    </row>
    <row r="46" spans="2:20" hidden="1" outlineLevel="1">
      <c r="B46" s="78">
        <f t="shared" si="3"/>
        <v>44835</v>
      </c>
      <c r="C46" s="75">
        <f>IF(F46&lt;&gt;0,-INDEX([11]Delta!$F$1:$EE$997,$L$13,$I46),0)</f>
        <v>27176.230951607227</v>
      </c>
      <c r="D46" s="71">
        <f>IF(F46&lt;&gt;0,VLOOKUP($J46,'Table 1'!$B$13:$C$33,2,FALSE)/12*1000*Study_MW,0)</f>
        <v>0</v>
      </c>
      <c r="E46" s="71">
        <f t="shared" si="21"/>
        <v>27176.230951607227</v>
      </c>
      <c r="F46" s="75">
        <f>INDEX([11]Delta!$F$1:$EE$997,$L$14,$I46)</f>
        <v>2273.292289856</v>
      </c>
      <c r="G46" s="76">
        <f t="shared" si="16"/>
        <v>11.954569622601714</v>
      </c>
      <c r="I46" s="77">
        <f t="shared" si="22"/>
        <v>36</v>
      </c>
      <c r="J46" s="73">
        <f t="shared" si="4"/>
        <v>2022</v>
      </c>
      <c r="K46" s="78">
        <f t="shared" si="23"/>
        <v>44835</v>
      </c>
    </row>
    <row r="47" spans="2:20" hidden="1" outlineLevel="1">
      <c r="B47" s="78">
        <f t="shared" si="3"/>
        <v>44866</v>
      </c>
      <c r="C47" s="75">
        <f>IF(F47&lt;&gt;0,-INDEX([11]Delta!$F$1:$EE$997,$L$13,$I47),0)</f>
        <v>20377.465484201908</v>
      </c>
      <c r="D47" s="71">
        <f>IF(F47&lt;&gt;0,VLOOKUP($J47,'Table 1'!$B$13:$C$33,2,FALSE)/12*1000*Study_MW,0)</f>
        <v>0</v>
      </c>
      <c r="E47" s="71">
        <f t="shared" si="21"/>
        <v>20377.465484201908</v>
      </c>
      <c r="F47" s="75">
        <f>INDEX([11]Delta!$F$1:$EE$997,$L$14,$I47)</f>
        <v>1606.6378645</v>
      </c>
      <c r="G47" s="76">
        <f t="shared" si="16"/>
        <v>12.683297172598106</v>
      </c>
      <c r="I47" s="77">
        <f t="shared" si="22"/>
        <v>37</v>
      </c>
      <c r="J47" s="73">
        <f t="shared" si="4"/>
        <v>2022</v>
      </c>
      <c r="K47" s="78">
        <f t="shared" si="23"/>
        <v>44866</v>
      </c>
    </row>
    <row r="48" spans="2:20" hidden="1" outlineLevel="1">
      <c r="B48" s="82">
        <f t="shared" si="3"/>
        <v>44896</v>
      </c>
      <c r="C48" s="79">
        <f>IF(F48&lt;&gt;0,-INDEX([11]Delta!$F$1:$EE$997,$L$13,$I48),0)</f>
        <v>16567.162602171302</v>
      </c>
      <c r="D48" s="80">
        <f>IF(F48&lt;&gt;0,VLOOKUP($J48,'Table 1'!$B$13:$C$33,2,FALSE)/12*1000*Study_MW,0)</f>
        <v>0</v>
      </c>
      <c r="E48" s="80">
        <f t="shared" si="21"/>
        <v>16567.162602171302</v>
      </c>
      <c r="F48" s="79">
        <f>INDEX([11]Delta!$F$1:$EE$997,$L$14,$I48)</f>
        <v>1148.303550095</v>
      </c>
      <c r="G48" s="81">
        <f t="shared" si="16"/>
        <v>14.427511437024373</v>
      </c>
      <c r="I48" s="64">
        <f t="shared" si="22"/>
        <v>38</v>
      </c>
      <c r="J48" s="73">
        <f t="shared" si="4"/>
        <v>2022</v>
      </c>
      <c r="K48" s="82">
        <f t="shared" si="23"/>
        <v>44896</v>
      </c>
    </row>
    <row r="49" spans="2:11" hidden="1" outlineLevel="1">
      <c r="B49" s="74">
        <f t="shared" si="3"/>
        <v>44927</v>
      </c>
      <c r="C49" s="69">
        <f>IF(F49&lt;&gt;0,-INDEX([11]Delta!$F$1:$EE$997,$L$13,$I49),0)</f>
        <v>22044.411446303129</v>
      </c>
      <c r="D49" s="70">
        <f>IF(F49&lt;&gt;0,VLOOKUP($J49,'Table 1'!$B$13:$C$33,2,FALSE)/12*1000*Study_MW,0)</f>
        <v>0</v>
      </c>
      <c r="E49" s="70">
        <f t="shared" si="21"/>
        <v>22044.411446303129</v>
      </c>
      <c r="F49" s="69">
        <f>INDEX([11]Delta!$F$1:$EE$997,$L$14,$I49)</f>
        <v>1533.523450336</v>
      </c>
      <c r="G49" s="72">
        <f t="shared" si="16"/>
        <v>14.375007725818035</v>
      </c>
      <c r="I49" s="60">
        <f>I37+13</f>
        <v>40</v>
      </c>
      <c r="J49" s="73">
        <f t="shared" si="4"/>
        <v>2023</v>
      </c>
      <c r="K49" s="74">
        <f t="shared" si="23"/>
        <v>44927</v>
      </c>
    </row>
    <row r="50" spans="2:11" hidden="1" outlineLevel="1">
      <c r="B50" s="78">
        <f t="shared" si="3"/>
        <v>44958</v>
      </c>
      <c r="C50" s="75">
        <f>IF(F50&lt;&gt;0,-INDEX([11]Delta!$F$1:$EE$997,$L$13,$I50),0)</f>
        <v>20018.340140670538</v>
      </c>
      <c r="D50" s="71">
        <f>IF(F50&lt;&gt;0,VLOOKUP($J50,'Table 1'!$B$13:$C$33,2,FALSE)/12*1000*Study_MW,0)</f>
        <v>0</v>
      </c>
      <c r="E50" s="71">
        <f t="shared" si="21"/>
        <v>20018.340140670538</v>
      </c>
      <c r="F50" s="75">
        <f>INDEX([11]Delta!$F$1:$EE$997,$L$14,$I50)</f>
        <v>1495.73679913</v>
      </c>
      <c r="G50" s="76">
        <f t="shared" si="16"/>
        <v>13.38359807174248</v>
      </c>
      <c r="I50" s="77">
        <f t="shared" si="22"/>
        <v>41</v>
      </c>
      <c r="J50" s="73">
        <f t="shared" si="4"/>
        <v>2023</v>
      </c>
      <c r="K50" s="78">
        <f t="shared" si="23"/>
        <v>44958</v>
      </c>
    </row>
    <row r="51" spans="2:11" hidden="1" outlineLevel="1">
      <c r="B51" s="78">
        <f t="shared" si="3"/>
        <v>44986</v>
      </c>
      <c r="C51" s="75">
        <f>IF(F51&lt;&gt;0,-INDEX([11]Delta!$F$1:$EE$997,$L$13,$I51),0)</f>
        <v>24530.791014820337</v>
      </c>
      <c r="D51" s="71">
        <f>IF(F51&lt;&gt;0,VLOOKUP($J51,'Table 1'!$B$13:$C$33,2,FALSE)/12*1000*Study_MW,0)</f>
        <v>0</v>
      </c>
      <c r="E51" s="71">
        <f t="shared" si="21"/>
        <v>24530.791014820337</v>
      </c>
      <c r="F51" s="75">
        <f>INDEX([11]Delta!$F$1:$EE$997,$L$14,$I51)</f>
        <v>2085.181052898</v>
      </c>
      <c r="G51" s="76">
        <f t="shared" si="16"/>
        <v>11.764345825379175</v>
      </c>
      <c r="I51" s="77">
        <f t="shared" si="22"/>
        <v>42</v>
      </c>
      <c r="J51" s="73">
        <f t="shared" si="4"/>
        <v>2023</v>
      </c>
      <c r="K51" s="78">
        <f t="shared" si="23"/>
        <v>44986</v>
      </c>
    </row>
    <row r="52" spans="2:11" hidden="1" outlineLevel="1">
      <c r="B52" s="78">
        <f t="shared" si="3"/>
        <v>45017</v>
      </c>
      <c r="C52" s="75">
        <f>IF(F52&lt;&gt;0,-INDEX([11]Delta!$F$1:$EE$997,$L$13,$I52),0)</f>
        <v>26379.485518917441</v>
      </c>
      <c r="D52" s="71">
        <f>IF(F52&lt;&gt;0,VLOOKUP($J52,'Table 1'!$B$13:$C$33,2,FALSE)/12*1000*Study_MW,0)</f>
        <v>0</v>
      </c>
      <c r="E52" s="71">
        <f t="shared" si="21"/>
        <v>26379.485518917441</v>
      </c>
      <c r="F52" s="75">
        <f>INDEX([11]Delta!$F$1:$EE$997,$L$14,$I52)</f>
        <v>2471.7293596489999</v>
      </c>
      <c r="G52" s="76">
        <f t="shared" si="16"/>
        <v>10.672481360444529</v>
      </c>
      <c r="I52" s="77">
        <f t="shared" si="22"/>
        <v>43</v>
      </c>
      <c r="J52" s="73">
        <f t="shared" si="4"/>
        <v>2023</v>
      </c>
      <c r="K52" s="78">
        <f t="shared" si="23"/>
        <v>45017</v>
      </c>
    </row>
    <row r="53" spans="2:11" hidden="1" outlineLevel="1">
      <c r="B53" s="78">
        <f t="shared" si="3"/>
        <v>45047</v>
      </c>
      <c r="C53" s="75">
        <f>IF(F53&lt;&gt;0,-INDEX([11]Delta!$F$1:$EE$997,$L$13,$I53),0)</f>
        <v>40179.328833937645</v>
      </c>
      <c r="D53" s="71">
        <f>IF(F53&lt;&gt;0,VLOOKUP($J53,'Table 1'!$B$13:$C$33,2,FALSE)/12*1000*Study_MW,0)</f>
        <v>0</v>
      </c>
      <c r="E53" s="71">
        <f t="shared" si="21"/>
        <v>40179.328833937645</v>
      </c>
      <c r="F53" s="75">
        <f>INDEX([11]Delta!$F$1:$EE$997,$L$14,$I53)</f>
        <v>3382.495230683</v>
      </c>
      <c r="G53" s="76">
        <f t="shared" si="16"/>
        <v>11.878606204516231</v>
      </c>
      <c r="I53" s="77">
        <f t="shared" si="22"/>
        <v>44</v>
      </c>
      <c r="J53" s="73">
        <f t="shared" si="4"/>
        <v>2023</v>
      </c>
      <c r="K53" s="78">
        <f t="shared" si="23"/>
        <v>45047</v>
      </c>
    </row>
    <row r="54" spans="2:11" hidden="1" outlineLevel="1">
      <c r="B54" s="78">
        <f t="shared" si="3"/>
        <v>45078</v>
      </c>
      <c r="C54" s="75">
        <f>IF(F54&lt;&gt;0,-INDEX([11]Delta!$F$1:$EE$997,$L$13,$I54),0)</f>
        <v>40728.040200814605</v>
      </c>
      <c r="D54" s="71">
        <f>IF(F54&lt;&gt;0,VLOOKUP($J54,'Table 1'!$B$13:$C$33,2,FALSE)/12*1000*Study_MW,0)</f>
        <v>0</v>
      </c>
      <c r="E54" s="71">
        <f t="shared" si="21"/>
        <v>40728.040200814605</v>
      </c>
      <c r="F54" s="75">
        <f>INDEX([11]Delta!$F$1:$EE$997,$L$14,$I54)</f>
        <v>3098.9707709119998</v>
      </c>
      <c r="G54" s="76">
        <f t="shared" si="16"/>
        <v>13.142440897830314</v>
      </c>
      <c r="I54" s="77">
        <f t="shared" si="22"/>
        <v>45</v>
      </c>
      <c r="J54" s="73">
        <f t="shared" si="4"/>
        <v>2023</v>
      </c>
      <c r="K54" s="78">
        <f t="shared" si="23"/>
        <v>45078</v>
      </c>
    </row>
    <row r="55" spans="2:11" hidden="1" outlineLevel="1">
      <c r="B55" s="78">
        <f t="shared" si="3"/>
        <v>45108</v>
      </c>
      <c r="C55" s="75">
        <f>IF(F55&lt;&gt;0,-INDEX([11]Delta!$F$1:$EE$997,$L$13,$I55),0)</f>
        <v>63471.249806314707</v>
      </c>
      <c r="D55" s="71">
        <f>IF(F55&lt;&gt;0,VLOOKUP($J55,'Table 1'!$B$13:$C$33,2,FALSE)/12*1000*Study_MW,0)</f>
        <v>0</v>
      </c>
      <c r="E55" s="71">
        <f t="shared" si="21"/>
        <v>63471.249806314707</v>
      </c>
      <c r="F55" s="75">
        <f>INDEX([11]Delta!$F$1:$EE$997,$L$14,$I55)</f>
        <v>3161.0083281279999</v>
      </c>
      <c r="G55" s="76">
        <f t="shared" si="16"/>
        <v>20.079431376855435</v>
      </c>
      <c r="I55" s="77">
        <f t="shared" si="22"/>
        <v>46</v>
      </c>
      <c r="J55" s="73">
        <f t="shared" si="4"/>
        <v>2023</v>
      </c>
      <c r="K55" s="78">
        <f t="shared" si="23"/>
        <v>45108</v>
      </c>
    </row>
    <row r="56" spans="2:11" hidden="1" outlineLevel="1">
      <c r="B56" s="78">
        <f t="shared" si="3"/>
        <v>45139</v>
      </c>
      <c r="C56" s="75">
        <f>IF(F56&lt;&gt;0,-INDEX([11]Delta!$F$1:$EE$997,$L$13,$I56),0)</f>
        <v>54261.812628597021</v>
      </c>
      <c r="D56" s="71">
        <f>IF(F56&lt;&gt;0,VLOOKUP($J56,'Table 1'!$B$13:$C$33,2,FALSE)/12*1000*Study_MW,0)</f>
        <v>0</v>
      </c>
      <c r="E56" s="71">
        <f t="shared" si="21"/>
        <v>54261.812628597021</v>
      </c>
      <c r="F56" s="75">
        <f>INDEX([11]Delta!$F$1:$EE$997,$L$14,$I56)</f>
        <v>2837.1768500409999</v>
      </c>
      <c r="G56" s="76">
        <f t="shared" si="16"/>
        <v>19.125283863715751</v>
      </c>
      <c r="I56" s="77">
        <f t="shared" si="22"/>
        <v>47</v>
      </c>
      <c r="J56" s="73">
        <f t="shared" si="4"/>
        <v>2023</v>
      </c>
      <c r="K56" s="78">
        <f t="shared" si="23"/>
        <v>45139</v>
      </c>
    </row>
    <row r="57" spans="2:11" hidden="1" outlineLevel="1">
      <c r="B57" s="78">
        <f t="shared" si="3"/>
        <v>45170</v>
      </c>
      <c r="C57" s="75">
        <f>IF(F57&lt;&gt;0,-INDEX([11]Delta!$F$1:$EE$997,$L$13,$I57),0)</f>
        <v>40048.900537982583</v>
      </c>
      <c r="D57" s="71">
        <f>IF(F57&lt;&gt;0,VLOOKUP($J57,'Table 1'!$B$13:$C$33,2,FALSE)/12*1000*Study_MW,0)</f>
        <v>0</v>
      </c>
      <c r="E57" s="71">
        <f t="shared" si="21"/>
        <v>40048.900537982583</v>
      </c>
      <c r="F57" s="75">
        <f>INDEX([11]Delta!$F$1:$EE$997,$L$14,$I57)</f>
        <v>2707.1308459900001</v>
      </c>
      <c r="G57" s="76">
        <f t="shared" si="16"/>
        <v>14.793854754861938</v>
      </c>
      <c r="I57" s="77">
        <f t="shared" si="22"/>
        <v>48</v>
      </c>
      <c r="J57" s="73">
        <f t="shared" si="4"/>
        <v>2023</v>
      </c>
      <c r="K57" s="78">
        <f t="shared" si="23"/>
        <v>45170</v>
      </c>
    </row>
    <row r="58" spans="2:11" hidden="1" outlineLevel="1">
      <c r="B58" s="78">
        <f t="shared" si="3"/>
        <v>45200</v>
      </c>
      <c r="C58" s="75">
        <f>IF(F58&lt;&gt;0,-INDEX([11]Delta!$F$1:$EE$997,$L$13,$I58),0)</f>
        <v>29658.773706868291</v>
      </c>
      <c r="D58" s="71">
        <f>IF(F58&lt;&gt;0,VLOOKUP($J58,'Table 1'!$B$13:$C$33,2,FALSE)/12*1000*Study_MW,0)</f>
        <v>0</v>
      </c>
      <c r="E58" s="71">
        <f t="shared" si="21"/>
        <v>29658.773706868291</v>
      </c>
      <c r="F58" s="75">
        <f>INDEX([11]Delta!$F$1:$EE$997,$L$14,$I58)</f>
        <v>2261.9258536490001</v>
      </c>
      <c r="G58" s="76">
        <f t="shared" si="16"/>
        <v>13.112177686559422</v>
      </c>
      <c r="I58" s="77">
        <f t="shared" si="22"/>
        <v>49</v>
      </c>
      <c r="J58" s="73">
        <f t="shared" si="4"/>
        <v>2023</v>
      </c>
      <c r="K58" s="78">
        <f t="shared" si="23"/>
        <v>45200</v>
      </c>
    </row>
    <row r="59" spans="2:11" hidden="1" outlineLevel="1">
      <c r="B59" s="78">
        <f t="shared" si="3"/>
        <v>45231</v>
      </c>
      <c r="C59" s="75">
        <f>IF(F59&lt;&gt;0,-INDEX([11]Delta!$F$1:$EE$997,$L$13,$I59),0)</f>
        <v>21600.367200836539</v>
      </c>
      <c r="D59" s="71">
        <f>IF(F59&lt;&gt;0,VLOOKUP($J59,'Table 1'!$B$13:$C$33,2,FALSE)/12*1000*Study_MW,0)</f>
        <v>0</v>
      </c>
      <c r="E59" s="71">
        <f t="shared" si="21"/>
        <v>21600.367200836539</v>
      </c>
      <c r="F59" s="75">
        <f>INDEX([11]Delta!$F$1:$EE$997,$L$14,$I59)</f>
        <v>1598.6046807299999</v>
      </c>
      <c r="G59" s="76">
        <f t="shared" si="16"/>
        <v>13.512012983080201</v>
      </c>
      <c r="I59" s="77">
        <f t="shared" si="22"/>
        <v>50</v>
      </c>
      <c r="J59" s="73">
        <f t="shared" si="4"/>
        <v>2023</v>
      </c>
      <c r="K59" s="78">
        <f t="shared" si="23"/>
        <v>45231</v>
      </c>
    </row>
    <row r="60" spans="2:11" hidden="1" outlineLevel="1">
      <c r="B60" s="82">
        <f t="shared" si="3"/>
        <v>45261</v>
      </c>
      <c r="C60" s="79">
        <f>IF(F60&lt;&gt;0,-INDEX([11]Delta!$F$1:$EE$997,$L$13,$I60),0)</f>
        <v>18129.366556957364</v>
      </c>
      <c r="D60" s="80">
        <f>IF(F60&lt;&gt;0,VLOOKUP($J60,'Table 1'!$B$13:$C$33,2,FALSE)/12*1000*Study_MW,0)</f>
        <v>0</v>
      </c>
      <c r="E60" s="80">
        <f t="shared" si="21"/>
        <v>18129.366556957364</v>
      </c>
      <c r="F60" s="79">
        <f>INDEX([11]Delta!$F$1:$EE$997,$L$14,$I60)</f>
        <v>1142.5620351719999</v>
      </c>
      <c r="G60" s="81">
        <f t="shared" si="16"/>
        <v>15.86729297742524</v>
      </c>
      <c r="I60" s="64">
        <f t="shared" si="22"/>
        <v>51</v>
      </c>
      <c r="J60" s="73">
        <f t="shared" si="4"/>
        <v>2023</v>
      </c>
      <c r="K60" s="82">
        <f t="shared" si="23"/>
        <v>45261</v>
      </c>
    </row>
    <row r="61" spans="2:11" hidden="1" outlineLevel="1">
      <c r="B61" s="74">
        <f t="shared" si="3"/>
        <v>45292</v>
      </c>
      <c r="C61" s="69">
        <f>IF(F61&lt;&gt;0,-INDEX([11]Delta!$F$1:$EE$997,$L$13,$I61),0)</f>
        <v>7803.9375696629286</v>
      </c>
      <c r="D61" s="70">
        <f>IF(F61&lt;&gt;0,VLOOKUP($J61,'Table 1'!$B$13:$C$33,2,FALSE)/12*1000*Study_MW,0)</f>
        <v>24911.400111675001</v>
      </c>
      <c r="E61" s="70">
        <f t="shared" si="21"/>
        <v>32715.337681337929</v>
      </c>
      <c r="F61" s="69">
        <f>INDEX([11]Delta!$F$1:$EE$997,$L$14,$I61)</f>
        <v>1525.8558369140001</v>
      </c>
      <c r="G61" s="72">
        <f t="shared" si="16"/>
        <v>21.440647857994087</v>
      </c>
      <c r="I61" s="60">
        <f>I49+13</f>
        <v>53</v>
      </c>
      <c r="J61" s="73">
        <f t="shared" si="4"/>
        <v>2024</v>
      </c>
      <c r="K61" s="74">
        <f t="shared" si="23"/>
        <v>45292</v>
      </c>
    </row>
    <row r="62" spans="2:11" hidden="1" outlineLevel="1">
      <c r="B62" s="78">
        <f t="shared" si="3"/>
        <v>45323</v>
      </c>
      <c r="C62" s="75">
        <f>IF(F62&lt;&gt;0,-INDEX([11]Delta!$F$1:$EE$997,$L$13,$I62),0)</f>
        <v>4406.9957326948643</v>
      </c>
      <c r="D62" s="71">
        <f>IF(F62&lt;&gt;0,VLOOKUP($J62,'Table 1'!$B$13:$C$33,2,FALSE)/12*1000*Study_MW,0)</f>
        <v>24911.400111675001</v>
      </c>
      <c r="E62" s="71">
        <f t="shared" si="21"/>
        <v>29318.395844369865</v>
      </c>
      <c r="F62" s="75">
        <f>INDEX([11]Delta!$F$1:$EE$997,$L$14,$I62)</f>
        <v>1562.6925733349999</v>
      </c>
      <c r="G62" s="76">
        <f t="shared" si="16"/>
        <v>18.761461047837702</v>
      </c>
      <c r="I62" s="77">
        <f t="shared" si="22"/>
        <v>54</v>
      </c>
      <c r="J62" s="73">
        <f t="shared" si="4"/>
        <v>2024</v>
      </c>
      <c r="K62" s="78">
        <f t="shared" si="23"/>
        <v>45323</v>
      </c>
    </row>
    <row r="63" spans="2:11" hidden="1" outlineLevel="1">
      <c r="B63" s="78">
        <f t="shared" si="3"/>
        <v>45352</v>
      </c>
      <c r="C63" s="75">
        <f>IF(F63&lt;&gt;0,-INDEX([11]Delta!$F$1:$EE$997,$L$13,$I63),0)</f>
        <v>1471.1043046712875</v>
      </c>
      <c r="D63" s="71">
        <f>IF(F63&lt;&gt;0,VLOOKUP($J63,'Table 1'!$B$13:$C$33,2,FALSE)/12*1000*Study_MW,0)</f>
        <v>24911.400111675001</v>
      </c>
      <c r="E63" s="71">
        <f t="shared" si="21"/>
        <v>26382.504416346288</v>
      </c>
      <c r="F63" s="75">
        <f>INDEX([11]Delta!$F$1:$EE$997,$L$14,$I63)</f>
        <v>2074.7551473970002</v>
      </c>
      <c r="G63" s="76">
        <f t="shared" si="16"/>
        <v>12.715960458970752</v>
      </c>
      <c r="I63" s="77">
        <f t="shared" si="22"/>
        <v>55</v>
      </c>
      <c r="J63" s="73">
        <f t="shared" si="4"/>
        <v>2024</v>
      </c>
      <c r="K63" s="78">
        <f t="shared" si="23"/>
        <v>45352</v>
      </c>
    </row>
    <row r="64" spans="2:11" hidden="1" outlineLevel="1">
      <c r="B64" s="78">
        <f t="shared" si="3"/>
        <v>45383</v>
      </c>
      <c r="C64" s="75">
        <f>IF(F64&lt;&gt;0,-INDEX([11]Delta!$F$1:$EE$997,$L$13,$I64),0)</f>
        <v>-1526.5994207113981</v>
      </c>
      <c r="D64" s="71">
        <f>IF(F64&lt;&gt;0,VLOOKUP($J64,'Table 1'!$B$13:$C$33,2,FALSE)/12*1000*Study_MW,0)</f>
        <v>24911.400111675001</v>
      </c>
      <c r="E64" s="71">
        <f t="shared" si="21"/>
        <v>23384.800690963602</v>
      </c>
      <c r="F64" s="75">
        <f>INDEX([11]Delta!$F$1:$EE$997,$L$14,$I64)</f>
        <v>2459.3706932290002</v>
      </c>
      <c r="G64" s="76">
        <f t="shared" si="16"/>
        <v>9.5084489521426399</v>
      </c>
      <c r="I64" s="77">
        <f t="shared" si="22"/>
        <v>56</v>
      </c>
      <c r="J64" s="73">
        <f t="shared" si="4"/>
        <v>2024</v>
      </c>
      <c r="K64" s="78">
        <f t="shared" si="23"/>
        <v>45383</v>
      </c>
    </row>
    <row r="65" spans="2:11" hidden="1" outlineLevel="1">
      <c r="B65" s="78">
        <f t="shared" si="3"/>
        <v>45413</v>
      </c>
      <c r="C65" s="75">
        <f>IF(F65&lt;&gt;0,-INDEX([11]Delta!$F$1:$EE$997,$L$13,$I65),0)</f>
        <v>9584.5147467404604</v>
      </c>
      <c r="D65" s="71">
        <f>IF(F65&lt;&gt;0,VLOOKUP($J65,'Table 1'!$B$13:$C$33,2,FALSE)/12*1000*Study_MW,0)</f>
        <v>24911.400111675001</v>
      </c>
      <c r="E65" s="71">
        <f t="shared" si="21"/>
        <v>34495.914858415461</v>
      </c>
      <c r="F65" s="75">
        <f>INDEX([11]Delta!$F$1:$EE$997,$L$14,$I65)</f>
        <v>3365.5827550720001</v>
      </c>
      <c r="G65" s="76">
        <f t="shared" si="16"/>
        <v>10.249611246798027</v>
      </c>
      <c r="I65" s="77">
        <f t="shared" si="22"/>
        <v>57</v>
      </c>
      <c r="J65" s="73">
        <f t="shared" si="4"/>
        <v>2024</v>
      </c>
      <c r="K65" s="78">
        <f t="shared" si="23"/>
        <v>45413</v>
      </c>
    </row>
    <row r="66" spans="2:11" hidden="1" outlineLevel="1">
      <c r="B66" s="78">
        <f t="shared" si="3"/>
        <v>45444</v>
      </c>
      <c r="C66" s="75">
        <f>IF(F66&lt;&gt;0,-INDEX([11]Delta!$F$1:$EE$997,$L$13,$I66),0)</f>
        <v>13435.181309491396</v>
      </c>
      <c r="D66" s="71">
        <f>IF(F66&lt;&gt;0,VLOOKUP($J66,'Table 1'!$B$13:$C$33,2,FALSE)/12*1000*Study_MW,0)</f>
        <v>24911.400111675001</v>
      </c>
      <c r="E66" s="71">
        <f t="shared" si="21"/>
        <v>38346.581421166396</v>
      </c>
      <c r="F66" s="75">
        <f>INDEX([11]Delta!$F$1:$EE$997,$L$14,$I66)</f>
        <v>3083.4759253980001</v>
      </c>
      <c r="G66" s="76">
        <f t="shared" si="16"/>
        <v>12.436153986257183</v>
      </c>
      <c r="I66" s="77">
        <f t="shared" si="22"/>
        <v>58</v>
      </c>
      <c r="J66" s="73">
        <f t="shared" si="4"/>
        <v>2024</v>
      </c>
      <c r="K66" s="78">
        <f t="shared" si="23"/>
        <v>45444</v>
      </c>
    </row>
    <row r="67" spans="2:11" hidden="1" outlineLevel="1">
      <c r="B67" s="78">
        <f t="shared" si="3"/>
        <v>45474</v>
      </c>
      <c r="C67" s="75">
        <f>IF(F67&lt;&gt;0,-INDEX([11]Delta!$F$1:$EE$997,$L$13,$I67),0)</f>
        <v>22553.191792502999</v>
      </c>
      <c r="D67" s="71">
        <f>IF(F67&lt;&gt;0,VLOOKUP($J67,'Table 1'!$B$13:$C$33,2,FALSE)/12*1000*Study_MW,0)</f>
        <v>24911.400111675001</v>
      </c>
      <c r="E67" s="71">
        <f t="shared" si="21"/>
        <v>47464.591904178</v>
      </c>
      <c r="F67" s="75">
        <f>INDEX([11]Delta!$F$1:$EE$997,$L$14,$I67)</f>
        <v>3145.2032563819998</v>
      </c>
      <c r="G67" s="76">
        <f t="shared" si="16"/>
        <v>15.091104782454543</v>
      </c>
      <c r="I67" s="77">
        <f t="shared" si="22"/>
        <v>59</v>
      </c>
      <c r="J67" s="73">
        <f t="shared" si="4"/>
        <v>2024</v>
      </c>
      <c r="K67" s="78">
        <f t="shared" si="23"/>
        <v>45474</v>
      </c>
    </row>
    <row r="68" spans="2:11" hidden="1" outlineLevel="1">
      <c r="B68" s="78">
        <f t="shared" si="3"/>
        <v>45505</v>
      </c>
      <c r="C68" s="75">
        <f>IF(F68&lt;&gt;0,-INDEX([11]Delta!$F$1:$EE$997,$L$13,$I68),0)</f>
        <v>15997.104096919298</v>
      </c>
      <c r="D68" s="71">
        <f>IF(F68&lt;&gt;0,VLOOKUP($J68,'Table 1'!$B$13:$C$33,2,FALSE)/12*1000*Study_MW,0)</f>
        <v>24911.400111675001</v>
      </c>
      <c r="E68" s="71">
        <f t="shared" si="21"/>
        <v>40908.504208594299</v>
      </c>
      <c r="F68" s="75">
        <f>INDEX([11]Delta!$F$1:$EE$997,$L$14,$I68)</f>
        <v>2822.9909589479998</v>
      </c>
      <c r="G68" s="76">
        <f t="shared" si="16"/>
        <v>14.491192073756777</v>
      </c>
      <c r="I68" s="77">
        <f t="shared" si="22"/>
        <v>60</v>
      </c>
      <c r="J68" s="73">
        <f t="shared" si="4"/>
        <v>2024</v>
      </c>
      <c r="K68" s="78">
        <f t="shared" si="23"/>
        <v>45505</v>
      </c>
    </row>
    <row r="69" spans="2:11" hidden="1" outlineLevel="1">
      <c r="B69" s="78">
        <f t="shared" si="3"/>
        <v>45536</v>
      </c>
      <c r="C69" s="75">
        <f>IF(F69&lt;&gt;0,-INDEX([11]Delta!$F$1:$EE$997,$L$13,$I69),0)</f>
        <v>11412.431793928146</v>
      </c>
      <c r="D69" s="71">
        <f>IF(F69&lt;&gt;0,VLOOKUP($J69,'Table 1'!$B$13:$C$33,2,FALSE)/12*1000*Study_MW,0)</f>
        <v>24911.400111675001</v>
      </c>
      <c r="E69" s="71">
        <f t="shared" si="21"/>
        <v>36323.831905603147</v>
      </c>
      <c r="F69" s="75">
        <f>INDEX([11]Delta!$F$1:$EE$997,$L$14,$I69)</f>
        <v>2693.5951939900001</v>
      </c>
      <c r="G69" s="76">
        <f t="shared" si="16"/>
        <v>13.485260141037362</v>
      </c>
      <c r="I69" s="77">
        <f t="shared" si="22"/>
        <v>61</v>
      </c>
      <c r="J69" s="73">
        <f t="shared" si="4"/>
        <v>2024</v>
      </c>
      <c r="K69" s="78">
        <f t="shared" si="23"/>
        <v>45536</v>
      </c>
    </row>
    <row r="70" spans="2:11" hidden="1" outlineLevel="1">
      <c r="B70" s="78">
        <f t="shared" si="3"/>
        <v>45566</v>
      </c>
      <c r="C70" s="75">
        <f>IF(F70&lt;&gt;0,-INDEX([11]Delta!$F$1:$EE$997,$L$13,$I70),0)</f>
        <v>3574.2774212658405</v>
      </c>
      <c r="D70" s="71">
        <f>IF(F70&lt;&gt;0,VLOOKUP($J70,'Table 1'!$B$13:$C$33,2,FALSE)/12*1000*Study_MW,0)</f>
        <v>24911.400111675001</v>
      </c>
      <c r="E70" s="71">
        <f t="shared" si="21"/>
        <v>28485.677532940841</v>
      </c>
      <c r="F70" s="75">
        <f>INDEX([11]Delta!$F$1:$EE$997,$L$14,$I70)</f>
        <v>2250.6161815959999</v>
      </c>
      <c r="G70" s="76">
        <f t="shared" si="16"/>
        <v>12.656834944082084</v>
      </c>
      <c r="I70" s="77">
        <f t="shared" si="22"/>
        <v>62</v>
      </c>
      <c r="J70" s="73">
        <f t="shared" si="4"/>
        <v>2024</v>
      </c>
      <c r="K70" s="78">
        <f t="shared" si="23"/>
        <v>45566</v>
      </c>
    </row>
    <row r="71" spans="2:11" hidden="1" outlineLevel="1">
      <c r="B71" s="78">
        <f t="shared" si="3"/>
        <v>45597</v>
      </c>
      <c r="C71" s="75">
        <f>IF(F71&lt;&gt;0,-INDEX([11]Delta!$F$1:$EE$997,$L$13,$I71),0)</f>
        <v>4936.320562928915</v>
      </c>
      <c r="D71" s="71">
        <f>IF(F71&lt;&gt;0,VLOOKUP($J71,'Table 1'!$B$13:$C$33,2,FALSE)/12*1000*Study_MW,0)</f>
        <v>24911.400111675001</v>
      </c>
      <c r="E71" s="71">
        <f t="shared" si="21"/>
        <v>29847.720674603916</v>
      </c>
      <c r="F71" s="75">
        <f>INDEX([11]Delta!$F$1:$EE$997,$L$14,$I71)</f>
        <v>1590.61165091</v>
      </c>
      <c r="G71" s="76">
        <f t="shared" si="16"/>
        <v>18.764932758745875</v>
      </c>
      <c r="I71" s="77">
        <f t="shared" si="22"/>
        <v>63</v>
      </c>
      <c r="J71" s="73">
        <f t="shared" si="4"/>
        <v>2024</v>
      </c>
      <c r="K71" s="78">
        <f t="shared" si="23"/>
        <v>45597</v>
      </c>
    </row>
    <row r="72" spans="2:11" hidden="1" outlineLevel="1">
      <c r="B72" s="82">
        <f t="shared" si="3"/>
        <v>45627</v>
      </c>
      <c r="C72" s="79">
        <f>IF(F72&lt;&gt;0,-INDEX([11]Delta!$F$1:$EE$997,$L$13,$I72),0)</f>
        <v>5153.7391748279333</v>
      </c>
      <c r="D72" s="80">
        <f>IF(F72&lt;&gt;0,VLOOKUP($J72,'Table 1'!$B$13:$C$33,2,FALSE)/12*1000*Study_MW,0)</f>
        <v>24911.400111675001</v>
      </c>
      <c r="E72" s="80">
        <f t="shared" si="21"/>
        <v>30065.139286502934</v>
      </c>
      <c r="F72" s="79">
        <f>INDEX([11]Delta!$F$1:$EE$997,$L$14,$I72)</f>
        <v>1136.849225425</v>
      </c>
      <c r="G72" s="81">
        <f t="shared" si="16"/>
        <v>26.446021701130487</v>
      </c>
      <c r="I72" s="64">
        <f t="shared" si="22"/>
        <v>64</v>
      </c>
      <c r="J72" s="73">
        <f t="shared" si="4"/>
        <v>2024</v>
      </c>
      <c r="K72" s="82">
        <f t="shared" si="23"/>
        <v>45627</v>
      </c>
    </row>
    <row r="73" spans="2:11" hidden="1" outlineLevel="1">
      <c r="B73" s="74">
        <f t="shared" si="3"/>
        <v>45658</v>
      </c>
      <c r="C73" s="69">
        <f>IF(F73&lt;&gt;0,-INDEX([11]Delta!$F$1:$EE$997,$L$13,$I73),0)</f>
        <v>8049.1212400048971</v>
      </c>
      <c r="D73" s="70">
        <f>IF(F73&lt;&gt;0,VLOOKUP($J73,'Table 1'!$B$13:$C$33,2,FALSE)/12*1000*Study_MW,0)</f>
        <v>25484.404479949633</v>
      </c>
      <c r="E73" s="70">
        <f t="shared" si="21"/>
        <v>33533.52571995453</v>
      </c>
      <c r="F73" s="69">
        <f>INDEX([11]Delta!$F$1:$EE$997,$L$14,$I73)</f>
        <v>1518.22655164</v>
      </c>
      <c r="G73" s="72">
        <f t="shared" si="16"/>
        <v>22.087300267362178</v>
      </c>
      <c r="I73" s="60">
        <f>I61+13</f>
        <v>66</v>
      </c>
      <c r="J73" s="73">
        <f t="shared" si="4"/>
        <v>2025</v>
      </c>
      <c r="K73" s="74">
        <f t="shared" si="23"/>
        <v>45658</v>
      </c>
    </row>
    <row r="74" spans="2:11" hidden="1" outlineLevel="1">
      <c r="B74" s="78">
        <f t="shared" si="3"/>
        <v>45689</v>
      </c>
      <c r="C74" s="75">
        <f>IF(F74&lt;&gt;0,-INDEX([11]Delta!$F$1:$EE$997,$L$13,$I74),0)</f>
        <v>7385.5627367198467</v>
      </c>
      <c r="D74" s="71">
        <f>IF(F74&lt;&gt;0,VLOOKUP($J74,'Table 1'!$B$13:$C$33,2,FALSE)/12*1000*Study_MW,0)</f>
        <v>25484.404479949633</v>
      </c>
      <c r="E74" s="71">
        <f t="shared" si="21"/>
        <v>32869.96721666948</v>
      </c>
      <c r="F74" s="75">
        <f>INDEX([11]Delta!$F$1:$EE$997,$L$14,$I74)</f>
        <v>1480.81682376</v>
      </c>
      <c r="G74" s="76">
        <f t="shared" si="16"/>
        <v>22.197186504950732</v>
      </c>
      <c r="I74" s="77">
        <f t="shared" si="22"/>
        <v>67</v>
      </c>
      <c r="J74" s="73">
        <f t="shared" si="4"/>
        <v>2025</v>
      </c>
      <c r="K74" s="78">
        <f t="shared" si="23"/>
        <v>45689</v>
      </c>
    </row>
    <row r="75" spans="2:11" hidden="1" outlineLevel="1">
      <c r="B75" s="78">
        <f t="shared" si="3"/>
        <v>45717</v>
      </c>
      <c r="C75" s="75">
        <f>IF(F75&lt;&gt;0,-INDEX([11]Delta!$F$1:$EE$997,$L$13,$I75),0)</f>
        <v>2052.5138473361731</v>
      </c>
      <c r="D75" s="71">
        <f>IF(F75&lt;&gt;0,VLOOKUP($J75,'Table 1'!$B$13:$C$33,2,FALSE)/12*1000*Study_MW,0)</f>
        <v>25484.404479949633</v>
      </c>
      <c r="E75" s="71">
        <f t="shared" si="21"/>
        <v>27536.918327285806</v>
      </c>
      <c r="F75" s="75">
        <f>INDEX([11]Delta!$F$1:$EE$997,$L$14,$I75)</f>
        <v>2064.38137684</v>
      </c>
      <c r="G75" s="76">
        <f t="shared" si="16"/>
        <v>13.339065463493597</v>
      </c>
      <c r="I75" s="77">
        <f t="shared" si="22"/>
        <v>68</v>
      </c>
      <c r="J75" s="73">
        <f t="shared" si="4"/>
        <v>2025</v>
      </c>
      <c r="K75" s="78">
        <f t="shared" si="23"/>
        <v>45717</v>
      </c>
    </row>
    <row r="76" spans="2:11" hidden="1" outlineLevel="1">
      <c r="B76" s="78">
        <f t="shared" si="3"/>
        <v>45748</v>
      </c>
      <c r="C76" s="75">
        <f>IF(F76&lt;&gt;0,-INDEX([11]Delta!$F$1:$EE$997,$L$13,$I76),0)</f>
        <v>-1256.0371027737856</v>
      </c>
      <c r="D76" s="71">
        <f>IF(F76&lt;&gt;0,VLOOKUP($J76,'Table 1'!$B$13:$C$33,2,FALSE)/12*1000*Study_MW,0)</f>
        <v>25484.404479949633</v>
      </c>
      <c r="E76" s="71">
        <f t="shared" si="21"/>
        <v>24228.367377175848</v>
      </c>
      <c r="F76" s="75">
        <f>INDEX([11]Delta!$F$1:$EE$997,$L$14,$I76)</f>
        <v>2447.073846413</v>
      </c>
      <c r="G76" s="76">
        <f t="shared" si="16"/>
        <v>9.900954731174366</v>
      </c>
      <c r="I76" s="77">
        <f t="shared" si="22"/>
        <v>69</v>
      </c>
      <c r="J76" s="73">
        <f t="shared" si="4"/>
        <v>2025</v>
      </c>
      <c r="K76" s="78">
        <f t="shared" si="23"/>
        <v>45748</v>
      </c>
    </row>
    <row r="77" spans="2:11" hidden="1" outlineLevel="1">
      <c r="B77" s="78">
        <f t="shared" si="3"/>
        <v>45778</v>
      </c>
      <c r="C77" s="75">
        <f>IF(F77&lt;&gt;0,-INDEX([11]Delta!$F$1:$EE$997,$L$13,$I77),0)</f>
        <v>8732.4555871933699</v>
      </c>
      <c r="D77" s="71">
        <f>IF(F77&lt;&gt;0,VLOOKUP($J77,'Table 1'!$B$13:$C$33,2,FALSE)/12*1000*Study_MW,0)</f>
        <v>25484.404479949633</v>
      </c>
      <c r="E77" s="71">
        <f t="shared" si="21"/>
        <v>34216.860067143003</v>
      </c>
      <c r="F77" s="75">
        <f>INDEX([11]Delta!$F$1:$EE$997,$L$14,$I77)</f>
        <v>3348.75475297</v>
      </c>
      <c r="G77" s="76">
        <f t="shared" si="16"/>
        <v>10.217786189566787</v>
      </c>
      <c r="I77" s="77">
        <f t="shared" si="22"/>
        <v>70</v>
      </c>
      <c r="J77" s="73">
        <f t="shared" si="4"/>
        <v>2025</v>
      </c>
      <c r="K77" s="78">
        <f t="shared" si="23"/>
        <v>45778</v>
      </c>
    </row>
    <row r="78" spans="2:11" hidden="1" outlineLevel="1">
      <c r="B78" s="78">
        <f t="shared" ref="B78:B141" si="40">EDATE(B77,1)</f>
        <v>45809</v>
      </c>
      <c r="C78" s="75">
        <f>IF(F78&lt;&gt;0,-INDEX([11]Delta!$F$1:$EE$997,$L$13,$I78),0)</f>
        <v>13405.331136450171</v>
      </c>
      <c r="D78" s="71">
        <f>IF(F78&lt;&gt;0,VLOOKUP($J78,'Table 1'!$B$13:$C$33,2,FALSE)/12*1000*Study_MW,0)</f>
        <v>25484.404479949633</v>
      </c>
      <c r="E78" s="71">
        <f t="shared" ref="E78:E141" si="41">C78+D78</f>
        <v>38889.735616399805</v>
      </c>
      <c r="F78" s="75">
        <f>INDEX([11]Delta!$F$1:$EE$997,$L$14,$I78)</f>
        <v>3068.05853149</v>
      </c>
      <c r="G78" s="76">
        <f t="shared" ref="G78:G141" si="42">IF(ISNUMBER($F78),E78/$F78,"")</f>
        <v>12.675682428233545</v>
      </c>
      <c r="I78" s="77">
        <f t="shared" si="22"/>
        <v>71</v>
      </c>
      <c r="J78" s="73">
        <f t="shared" ref="J78:J141" si="43">YEAR(B78)</f>
        <v>2025</v>
      </c>
      <c r="K78" s="78">
        <f t="shared" si="23"/>
        <v>45809</v>
      </c>
    </row>
    <row r="79" spans="2:11" hidden="1" outlineLevel="1">
      <c r="B79" s="78">
        <f t="shared" si="40"/>
        <v>45839</v>
      </c>
      <c r="C79" s="75">
        <f>IF(F79&lt;&gt;0,-INDEX([11]Delta!$F$1:$EE$997,$L$13,$I79),0)</f>
        <v>20704.759813159704</v>
      </c>
      <c r="D79" s="71">
        <f>IF(F79&lt;&gt;0,VLOOKUP($J79,'Table 1'!$B$13:$C$33,2,FALSE)/12*1000*Study_MW,0)</f>
        <v>25484.404479949633</v>
      </c>
      <c r="E79" s="71">
        <f t="shared" si="41"/>
        <v>46189.164293109337</v>
      </c>
      <c r="F79" s="75">
        <f>INDEX([11]Delta!$F$1:$EE$997,$L$14,$I79)</f>
        <v>3129.4771878440001</v>
      </c>
      <c r="G79" s="76">
        <f t="shared" si="42"/>
        <v>14.759386798703771</v>
      </c>
      <c r="I79" s="77">
        <f t="shared" si="22"/>
        <v>72</v>
      </c>
      <c r="J79" s="73">
        <f t="shared" si="43"/>
        <v>2025</v>
      </c>
      <c r="K79" s="78">
        <f t="shared" si="23"/>
        <v>45839</v>
      </c>
    </row>
    <row r="80" spans="2:11" hidden="1" outlineLevel="1">
      <c r="B80" s="78">
        <f t="shared" si="40"/>
        <v>45870</v>
      </c>
      <c r="C80" s="75">
        <f>IF(F80&lt;&gt;0,-INDEX([11]Delta!$F$1:$EE$997,$L$13,$I80),0)</f>
        <v>15604.142474517226</v>
      </c>
      <c r="D80" s="71">
        <f>IF(F80&lt;&gt;0,VLOOKUP($J80,'Table 1'!$B$13:$C$33,2,FALSE)/12*1000*Study_MW,0)</f>
        <v>25484.404479949633</v>
      </c>
      <c r="E80" s="71">
        <f t="shared" si="41"/>
        <v>41088.546954466859</v>
      </c>
      <c r="F80" s="75">
        <f>INDEX([11]Delta!$F$1:$EE$997,$L$14,$I80)</f>
        <v>2808.8759824570002</v>
      </c>
      <c r="G80" s="76">
        <f t="shared" si="42"/>
        <v>14.628110037996619</v>
      </c>
      <c r="I80" s="77">
        <f t="shared" si="22"/>
        <v>73</v>
      </c>
      <c r="J80" s="73">
        <f t="shared" si="43"/>
        <v>2025</v>
      </c>
      <c r="K80" s="78">
        <f t="shared" si="23"/>
        <v>45870</v>
      </c>
    </row>
    <row r="81" spans="2:11" hidden="1" outlineLevel="1">
      <c r="B81" s="78">
        <f t="shared" si="40"/>
        <v>45901</v>
      </c>
      <c r="C81" s="75">
        <f>IF(F81&lt;&gt;0,-INDEX([11]Delta!$F$1:$EE$997,$L$13,$I81),0)</f>
        <v>12552.323298633099</v>
      </c>
      <c r="D81" s="71">
        <f>IF(F81&lt;&gt;0,VLOOKUP($J81,'Table 1'!$B$13:$C$33,2,FALSE)/12*1000*Study_MW,0)</f>
        <v>25484.404479949633</v>
      </c>
      <c r="E81" s="71">
        <f t="shared" si="41"/>
        <v>38036.727778582732</v>
      </c>
      <c r="F81" s="75">
        <f>INDEX([11]Delta!$F$1:$EE$997,$L$14,$I81)</f>
        <v>2680.12722377</v>
      </c>
      <c r="G81" s="76">
        <f t="shared" si="42"/>
        <v>14.192135149867394</v>
      </c>
      <c r="I81" s="77">
        <f t="shared" si="22"/>
        <v>74</v>
      </c>
      <c r="J81" s="73">
        <f t="shared" si="43"/>
        <v>2025</v>
      </c>
      <c r="K81" s="78">
        <f t="shared" si="23"/>
        <v>45901</v>
      </c>
    </row>
    <row r="82" spans="2:11" hidden="1" outlineLevel="1">
      <c r="B82" s="78">
        <f t="shared" si="40"/>
        <v>45931</v>
      </c>
      <c r="C82" s="75">
        <f>IF(F82&lt;&gt;0,-INDEX([11]Delta!$F$1:$EE$997,$L$13,$I82),0)</f>
        <v>3467.1237399280071</v>
      </c>
      <c r="D82" s="71">
        <f>IF(F82&lt;&gt;0,VLOOKUP($J82,'Table 1'!$B$13:$C$33,2,FALSE)/12*1000*Study_MW,0)</f>
        <v>25484.404479949633</v>
      </c>
      <c r="E82" s="71">
        <f t="shared" si="41"/>
        <v>28951.52821987764</v>
      </c>
      <c r="F82" s="75">
        <f>INDEX([11]Delta!$F$1:$EE$997,$L$14,$I82)</f>
        <v>2239.3631190279998</v>
      </c>
      <c r="G82" s="76">
        <f t="shared" si="42"/>
        <v>12.928465229187177</v>
      </c>
      <c r="I82" s="77">
        <f t="shared" si="22"/>
        <v>75</v>
      </c>
      <c r="J82" s="73">
        <f t="shared" si="43"/>
        <v>2025</v>
      </c>
      <c r="K82" s="78">
        <f t="shared" si="23"/>
        <v>45931</v>
      </c>
    </row>
    <row r="83" spans="2:11" hidden="1" outlineLevel="1">
      <c r="B83" s="78">
        <f t="shared" si="40"/>
        <v>45962</v>
      </c>
      <c r="C83" s="75">
        <f>IF(F83&lt;&gt;0,-INDEX([11]Delta!$F$1:$EE$997,$L$13,$I83),0)</f>
        <v>5082.0678960829973</v>
      </c>
      <c r="D83" s="71">
        <f>IF(F83&lt;&gt;0,VLOOKUP($J83,'Table 1'!$B$13:$C$33,2,FALSE)/12*1000*Study_MW,0)</f>
        <v>25484.404479949633</v>
      </c>
      <c r="E83" s="71">
        <f t="shared" si="41"/>
        <v>30566.472376032631</v>
      </c>
      <c r="F83" s="75">
        <f>INDEX([11]Delta!$F$1:$EE$997,$L$14,$I83)</f>
        <v>1582.6585912800001</v>
      </c>
      <c r="G83" s="76">
        <f t="shared" si="42"/>
        <v>19.313370896569371</v>
      </c>
      <c r="I83" s="77">
        <f t="shared" si="22"/>
        <v>76</v>
      </c>
      <c r="J83" s="73">
        <f t="shared" si="43"/>
        <v>2025</v>
      </c>
      <c r="K83" s="78">
        <f t="shared" si="23"/>
        <v>45962</v>
      </c>
    </row>
    <row r="84" spans="2:11" hidden="1" outlineLevel="1">
      <c r="B84" s="82">
        <f t="shared" si="40"/>
        <v>45992</v>
      </c>
      <c r="C84" s="79">
        <f>IF(F84&lt;&gt;0,-INDEX([11]Delta!$F$1:$EE$997,$L$13,$I84),0)</f>
        <v>4965.0384028404951</v>
      </c>
      <c r="D84" s="80">
        <f>IF(F84&lt;&gt;0,VLOOKUP($J84,'Table 1'!$B$13:$C$33,2,FALSE)/12*1000*Study_MW,0)</f>
        <v>25484.404479949633</v>
      </c>
      <c r="E84" s="80">
        <f t="shared" si="41"/>
        <v>30449.442882790128</v>
      </c>
      <c r="F84" s="79">
        <f>INDEX([11]Delta!$F$1:$EE$997,$L$14,$I84)</f>
        <v>1131.164978344</v>
      </c>
      <c r="G84" s="81">
        <f t="shared" si="42"/>
        <v>26.918657725213013</v>
      </c>
      <c r="I84" s="64">
        <f t="shared" si="22"/>
        <v>77</v>
      </c>
      <c r="J84" s="73">
        <f t="shared" si="43"/>
        <v>2025</v>
      </c>
      <c r="K84" s="82">
        <f t="shared" si="23"/>
        <v>45992</v>
      </c>
    </row>
    <row r="85" spans="2:11" hidden="1" outlineLevel="1">
      <c r="B85" s="74">
        <f t="shared" si="40"/>
        <v>46023</v>
      </c>
      <c r="C85" s="69">
        <f>IF(F85&lt;&gt;0,-INDEX([11]Delta!$F$1:$EE$997,$L$13,$I85),0)</f>
        <v>10067.867452859879</v>
      </c>
      <c r="D85" s="70">
        <f>IF(F85&lt;&gt;0,VLOOKUP($J85,'Table 1'!$B$13:$C$33,2,FALSE)/12*1000*Study_MW,0)</f>
        <v>26070.345118386271</v>
      </c>
      <c r="E85" s="70">
        <f t="shared" si="41"/>
        <v>36138.212571246149</v>
      </c>
      <c r="F85" s="69">
        <f>INDEX([11]Delta!$F$1:$EE$997,$L$14,$I85)</f>
        <v>1510.635421644</v>
      </c>
      <c r="G85" s="72">
        <f t="shared" si="42"/>
        <v>23.922524292405061</v>
      </c>
      <c r="I85" s="60">
        <f>I73+13</f>
        <v>79</v>
      </c>
      <c r="J85" s="73">
        <f t="shared" si="43"/>
        <v>2026</v>
      </c>
      <c r="K85" s="74">
        <f t="shared" si="23"/>
        <v>46023</v>
      </c>
    </row>
    <row r="86" spans="2:11" hidden="1" outlineLevel="1">
      <c r="B86" s="78">
        <f t="shared" si="40"/>
        <v>46054</v>
      </c>
      <c r="C86" s="75">
        <f>IF(F86&lt;&gt;0,-INDEX([11]Delta!$F$1:$EE$997,$L$13,$I86),0)</f>
        <v>4110.0752711743116</v>
      </c>
      <c r="D86" s="71">
        <f>IF(F86&lt;&gt;0,VLOOKUP($J86,'Table 1'!$B$13:$C$33,2,FALSE)/12*1000*Study_MW,0)</f>
        <v>26070.345118386271</v>
      </c>
      <c r="E86" s="71">
        <f t="shared" si="41"/>
        <v>30180.420389560582</v>
      </c>
      <c r="F86" s="75">
        <f>INDEX([11]Delta!$F$1:$EE$997,$L$14,$I86)</f>
        <v>1473.4127404159999</v>
      </c>
      <c r="G86" s="76">
        <f t="shared" si="42"/>
        <v>20.483344253586075</v>
      </c>
      <c r="I86" s="77">
        <f t="shared" si="22"/>
        <v>80</v>
      </c>
      <c r="J86" s="73">
        <f t="shared" si="43"/>
        <v>2026</v>
      </c>
      <c r="K86" s="78">
        <f t="shared" si="23"/>
        <v>46054</v>
      </c>
    </row>
    <row r="87" spans="2:11" hidden="1" outlineLevel="1">
      <c r="B87" s="78">
        <f t="shared" si="40"/>
        <v>46082</v>
      </c>
      <c r="C87" s="75">
        <f>IF(F87&lt;&gt;0,-INDEX([11]Delta!$F$1:$EE$997,$L$13,$I87),0)</f>
        <v>5680.1796561330557</v>
      </c>
      <c r="D87" s="71">
        <f>IF(F87&lt;&gt;0,VLOOKUP($J87,'Table 1'!$B$13:$C$33,2,FALSE)/12*1000*Study_MW,0)</f>
        <v>26070.345118386271</v>
      </c>
      <c r="E87" s="71">
        <f t="shared" si="41"/>
        <v>31750.524774519326</v>
      </c>
      <c r="F87" s="75">
        <f>INDEX([11]Delta!$F$1:$EE$997,$L$14,$I87)</f>
        <v>2054.0594730050002</v>
      </c>
      <c r="G87" s="76">
        <f t="shared" si="42"/>
        <v>15.457451544998198</v>
      </c>
      <c r="I87" s="77">
        <f t="shared" si="22"/>
        <v>81</v>
      </c>
      <c r="J87" s="73">
        <f t="shared" si="43"/>
        <v>2026</v>
      </c>
      <c r="K87" s="78">
        <f t="shared" si="23"/>
        <v>46082</v>
      </c>
    </row>
    <row r="88" spans="2:11" hidden="1" outlineLevel="1">
      <c r="B88" s="78">
        <f t="shared" si="40"/>
        <v>46113</v>
      </c>
      <c r="C88" s="75">
        <f>IF(F88&lt;&gt;0,-INDEX([11]Delta!$F$1:$EE$997,$L$13,$I88),0)</f>
        <v>111.02276316285133</v>
      </c>
      <c r="D88" s="71">
        <f>IF(F88&lt;&gt;0,VLOOKUP($J88,'Table 1'!$B$13:$C$33,2,FALSE)/12*1000*Study_MW,0)</f>
        <v>26070.345118386271</v>
      </c>
      <c r="E88" s="71">
        <f t="shared" si="41"/>
        <v>26181.367881549122</v>
      </c>
      <c r="F88" s="75">
        <f>INDEX([11]Delta!$F$1:$EE$997,$L$14,$I88)</f>
        <v>2434.838481107</v>
      </c>
      <c r="G88" s="76">
        <f t="shared" si="42"/>
        <v>10.752815057221273</v>
      </c>
      <c r="I88" s="77">
        <f t="shared" si="22"/>
        <v>82</v>
      </c>
      <c r="J88" s="73">
        <f t="shared" si="43"/>
        <v>2026</v>
      </c>
      <c r="K88" s="78">
        <f t="shared" si="23"/>
        <v>46113</v>
      </c>
    </row>
    <row r="89" spans="2:11" hidden="1" outlineLevel="1">
      <c r="B89" s="78">
        <f t="shared" si="40"/>
        <v>46143</v>
      </c>
      <c r="C89" s="75">
        <f>IF(F89&lt;&gt;0,-INDEX([11]Delta!$F$1:$EE$997,$L$13,$I89),0)</f>
        <v>10895.592299610376</v>
      </c>
      <c r="D89" s="71">
        <f>IF(F89&lt;&gt;0,VLOOKUP($J89,'Table 1'!$B$13:$C$33,2,FALSE)/12*1000*Study_MW,0)</f>
        <v>26070.345118386271</v>
      </c>
      <c r="E89" s="71">
        <f t="shared" si="41"/>
        <v>36965.937417996647</v>
      </c>
      <c r="F89" s="75">
        <f>INDEX([11]Delta!$F$1:$EE$997,$L$14,$I89)</f>
        <v>3332.0110699749998</v>
      </c>
      <c r="G89" s="76">
        <f t="shared" si="42"/>
        <v>11.094182054525408</v>
      </c>
      <c r="I89" s="77">
        <f t="shared" si="22"/>
        <v>83</v>
      </c>
      <c r="J89" s="73">
        <f t="shared" si="43"/>
        <v>2026</v>
      </c>
      <c r="K89" s="78">
        <f t="shared" si="23"/>
        <v>46143</v>
      </c>
    </row>
    <row r="90" spans="2:11" hidden="1" outlineLevel="1">
      <c r="B90" s="78">
        <f t="shared" si="40"/>
        <v>46174</v>
      </c>
      <c r="C90" s="75">
        <f>IF(F90&lt;&gt;0,-INDEX([11]Delta!$F$1:$EE$997,$L$13,$I90),0)</f>
        <v>14082.978078752756</v>
      </c>
      <c r="D90" s="71">
        <f>IF(F90&lt;&gt;0,VLOOKUP($J90,'Table 1'!$B$13:$C$33,2,FALSE)/12*1000*Study_MW,0)</f>
        <v>26070.345118386271</v>
      </c>
      <c r="E90" s="71">
        <f t="shared" si="41"/>
        <v>40153.323197139027</v>
      </c>
      <c r="F90" s="75">
        <f>INDEX([11]Delta!$F$1:$EE$997,$L$14,$I90)</f>
        <v>3052.718248528</v>
      </c>
      <c r="G90" s="76">
        <f t="shared" si="42"/>
        <v>13.153301395076564</v>
      </c>
      <c r="I90" s="77">
        <f t="shared" ref="I90:I96" si="44">I78+13</f>
        <v>84</v>
      </c>
      <c r="J90" s="73">
        <f t="shared" si="43"/>
        <v>2026</v>
      </c>
      <c r="K90" s="78">
        <f t="shared" ref="K90:K153" si="45">IF(ISNUMBER(F90),IF(F90&lt;&gt;0,B90,""),"")</f>
        <v>46174</v>
      </c>
    </row>
    <row r="91" spans="2:11" hidden="1" outlineLevel="1">
      <c r="B91" s="78">
        <f t="shared" si="40"/>
        <v>46204</v>
      </c>
      <c r="C91" s="75">
        <f>IF(F91&lt;&gt;0,-INDEX([11]Delta!$F$1:$EE$997,$L$13,$I91),0)</f>
        <v>25713.56989634037</v>
      </c>
      <c r="D91" s="71">
        <f>IF(F91&lt;&gt;0,VLOOKUP($J91,'Table 1'!$B$13:$C$33,2,FALSE)/12*1000*Study_MW,0)</f>
        <v>26070.345118386271</v>
      </c>
      <c r="E91" s="71">
        <f t="shared" si="41"/>
        <v>51783.915014726641</v>
      </c>
      <c r="F91" s="75">
        <f>INDEX([11]Delta!$F$1:$EE$997,$L$14,$I91)</f>
        <v>3113.8298236350001</v>
      </c>
      <c r="G91" s="76">
        <f t="shared" si="42"/>
        <v>16.630297077145823</v>
      </c>
      <c r="I91" s="77">
        <f t="shared" si="44"/>
        <v>85</v>
      </c>
      <c r="J91" s="73">
        <f t="shared" si="43"/>
        <v>2026</v>
      </c>
      <c r="K91" s="78">
        <f t="shared" si="45"/>
        <v>46204</v>
      </c>
    </row>
    <row r="92" spans="2:11" hidden="1" outlineLevel="1">
      <c r="B92" s="78">
        <f t="shared" si="40"/>
        <v>46235</v>
      </c>
      <c r="C92" s="75">
        <f>IF(F92&lt;&gt;0,-INDEX([11]Delta!$F$1:$EE$997,$L$13,$I92),0)</f>
        <v>20314.183460578322</v>
      </c>
      <c r="D92" s="71">
        <f>IF(F92&lt;&gt;0,VLOOKUP($J92,'Table 1'!$B$13:$C$33,2,FALSE)/12*1000*Study_MW,0)</f>
        <v>26070.345118386271</v>
      </c>
      <c r="E92" s="71">
        <f t="shared" si="41"/>
        <v>46384.528578964593</v>
      </c>
      <c r="F92" s="75">
        <f>INDEX([11]Delta!$F$1:$EE$997,$L$14,$I92)</f>
        <v>2794.8316004449998</v>
      </c>
      <c r="G92" s="76">
        <f t="shared" si="42"/>
        <v>16.596537899306398</v>
      </c>
      <c r="I92" s="77">
        <f t="shared" si="44"/>
        <v>86</v>
      </c>
      <c r="J92" s="73">
        <f t="shared" si="43"/>
        <v>2026</v>
      </c>
      <c r="K92" s="78">
        <f t="shared" si="45"/>
        <v>46235</v>
      </c>
    </row>
    <row r="93" spans="2:11" hidden="1" outlineLevel="1">
      <c r="B93" s="78">
        <f t="shared" si="40"/>
        <v>46266</v>
      </c>
      <c r="C93" s="75">
        <f>IF(F93&lt;&gt;0,-INDEX([11]Delta!$F$1:$EE$997,$L$13,$I93),0)</f>
        <v>11940.132635563612</v>
      </c>
      <c r="D93" s="71">
        <f>IF(F93&lt;&gt;0,VLOOKUP($J93,'Table 1'!$B$13:$C$33,2,FALSE)/12*1000*Study_MW,0)</f>
        <v>26070.345118386271</v>
      </c>
      <c r="E93" s="71">
        <f t="shared" si="41"/>
        <v>38010.477753949883</v>
      </c>
      <c r="F93" s="75">
        <f>INDEX([11]Delta!$F$1:$EE$997,$L$14,$I93)</f>
        <v>2666.7265829600001</v>
      </c>
      <c r="G93" s="76">
        <f t="shared" si="42"/>
        <v>14.253608898951763</v>
      </c>
      <c r="I93" s="77">
        <f t="shared" si="44"/>
        <v>87</v>
      </c>
      <c r="J93" s="73">
        <f t="shared" si="43"/>
        <v>2026</v>
      </c>
      <c r="K93" s="78">
        <f t="shared" si="45"/>
        <v>46266</v>
      </c>
    </row>
    <row r="94" spans="2:11" hidden="1" outlineLevel="1">
      <c r="B94" s="78">
        <f t="shared" si="40"/>
        <v>46296</v>
      </c>
      <c r="C94" s="75">
        <f>IF(F94&lt;&gt;0,-INDEX([11]Delta!$F$1:$EE$997,$L$13,$I94),0)</f>
        <v>6818.3764790147543</v>
      </c>
      <c r="D94" s="71">
        <f>IF(F94&lt;&gt;0,VLOOKUP($J94,'Table 1'!$B$13:$C$33,2,FALSE)/12*1000*Study_MW,0)</f>
        <v>26070.345118386271</v>
      </c>
      <c r="E94" s="71">
        <f t="shared" si="41"/>
        <v>32888.721597401025</v>
      </c>
      <c r="F94" s="75">
        <f>INDEX([11]Delta!$F$1:$EE$997,$L$14,$I94)</f>
        <v>2228.1662907919999</v>
      </c>
      <c r="G94" s="76">
        <f t="shared" si="42"/>
        <v>14.760443030358724</v>
      </c>
      <c r="I94" s="77">
        <f t="shared" si="44"/>
        <v>88</v>
      </c>
      <c r="J94" s="73">
        <f t="shared" si="43"/>
        <v>2026</v>
      </c>
      <c r="K94" s="78">
        <f t="shared" si="45"/>
        <v>46296</v>
      </c>
    </row>
    <row r="95" spans="2:11" hidden="1" outlineLevel="1">
      <c r="B95" s="78">
        <f t="shared" si="40"/>
        <v>46327</v>
      </c>
      <c r="C95" s="75">
        <f>IF(F95&lt;&gt;0,-INDEX([11]Delta!$F$1:$EE$997,$L$13,$I95),0)</f>
        <v>7734.1098372042179</v>
      </c>
      <c r="D95" s="71">
        <f>IF(F95&lt;&gt;0,VLOOKUP($J95,'Table 1'!$B$13:$C$33,2,FALSE)/12*1000*Study_MW,0)</f>
        <v>26070.345118386271</v>
      </c>
      <c r="E95" s="71">
        <f t="shared" si="41"/>
        <v>33804.454955590489</v>
      </c>
      <c r="F95" s="75">
        <f>INDEX([11]Delta!$F$1:$EE$997,$L$14,$I95)</f>
        <v>1574.7452965099999</v>
      </c>
      <c r="G95" s="76">
        <f t="shared" si="42"/>
        <v>21.466617509834123</v>
      </c>
      <c r="I95" s="77">
        <f t="shared" si="44"/>
        <v>89</v>
      </c>
      <c r="J95" s="73">
        <f t="shared" si="43"/>
        <v>2026</v>
      </c>
      <c r="K95" s="78">
        <f t="shared" si="45"/>
        <v>46327</v>
      </c>
    </row>
    <row r="96" spans="2:11" hidden="1" outlineLevel="1">
      <c r="B96" s="82">
        <f t="shared" si="40"/>
        <v>46357</v>
      </c>
      <c r="C96" s="79">
        <f>IF(F96&lt;&gt;0,-INDEX([11]Delta!$F$1:$EE$997,$L$13,$I96),0)</f>
        <v>7518.6824680864811</v>
      </c>
      <c r="D96" s="80">
        <f>IF(F96&lt;&gt;0,VLOOKUP($J96,'Table 1'!$B$13:$C$33,2,FALSE)/12*1000*Study_MW,0)</f>
        <v>26070.345118386271</v>
      </c>
      <c r="E96" s="80">
        <f t="shared" si="41"/>
        <v>33589.027586472752</v>
      </c>
      <c r="F96" s="79">
        <f>INDEX([11]Delta!$F$1:$EE$997,$L$14,$I96)</f>
        <v>1125.509153797</v>
      </c>
      <c r="G96" s="81">
        <f t="shared" si="42"/>
        <v>29.84340684672118</v>
      </c>
      <c r="I96" s="64">
        <f t="shared" si="44"/>
        <v>90</v>
      </c>
      <c r="J96" s="73">
        <f t="shared" si="43"/>
        <v>2026</v>
      </c>
      <c r="K96" s="82">
        <f t="shared" si="45"/>
        <v>46357</v>
      </c>
    </row>
    <row r="97" spans="2:11" hidden="1" outlineLevel="1">
      <c r="B97" s="74">
        <f t="shared" si="40"/>
        <v>46388</v>
      </c>
      <c r="C97" s="69">
        <f>IF(F97&lt;&gt;0,-INDEX([11]Delta!$F$1:$EE$997,$L$13,$I97),0)</f>
        <v>11660.716255739331</v>
      </c>
      <c r="D97" s="70">
        <f>IF(F97&lt;&gt;0,VLOOKUP($J97,'Table 1'!$B$13:$C$33,2,FALSE)/12*1000*Study_MW,0)</f>
        <v>26669.663396969867</v>
      </c>
      <c r="E97" s="70">
        <f t="shared" si="41"/>
        <v>38330.379652709198</v>
      </c>
      <c r="F97" s="69">
        <f>INDEX([11]Delta!$F$1:$EE$997,$L$14,$I97)</f>
        <v>1503.082241457</v>
      </c>
      <c r="G97" s="72">
        <f t="shared" si="42"/>
        <v>25.501185893563594</v>
      </c>
      <c r="I97" s="60">
        <f>I85+13</f>
        <v>92</v>
      </c>
      <c r="J97" s="73">
        <f t="shared" si="43"/>
        <v>2027</v>
      </c>
      <c r="K97" s="74">
        <f t="shared" si="45"/>
        <v>46388</v>
      </c>
    </row>
    <row r="98" spans="2:11" hidden="1" outlineLevel="1">
      <c r="B98" s="78">
        <f t="shared" si="40"/>
        <v>46419</v>
      </c>
      <c r="C98" s="75">
        <f>IF(F98&lt;&gt;0,-INDEX([11]Delta!$F$1:$EE$997,$L$13,$I98),0)</f>
        <v>8204.0396845191717</v>
      </c>
      <c r="D98" s="71">
        <f>IF(F98&lt;&gt;0,VLOOKUP($J98,'Table 1'!$B$13:$C$33,2,FALSE)/12*1000*Study_MW,0)</f>
        <v>26669.663396969867</v>
      </c>
      <c r="E98" s="71">
        <f t="shared" si="41"/>
        <v>34873.703081489039</v>
      </c>
      <c r="F98" s="75">
        <f>INDEX([11]Delta!$F$1:$EE$997,$L$14,$I98)</f>
        <v>1466.0456766360001</v>
      </c>
      <c r="G98" s="76">
        <f t="shared" si="42"/>
        <v>23.787596551227868</v>
      </c>
      <c r="I98" s="77">
        <f t="shared" ref="I98:I120" si="46">I86+13</f>
        <v>93</v>
      </c>
      <c r="J98" s="73">
        <f t="shared" si="43"/>
        <v>2027</v>
      </c>
      <c r="K98" s="78">
        <f t="shared" si="45"/>
        <v>46419</v>
      </c>
    </row>
    <row r="99" spans="2:11" hidden="1" outlineLevel="1">
      <c r="B99" s="78">
        <f t="shared" si="40"/>
        <v>46447</v>
      </c>
      <c r="C99" s="75">
        <f>IF(F99&lt;&gt;0,-INDEX([11]Delta!$F$1:$EE$997,$L$13,$I99),0)</f>
        <v>8575.8720989227295</v>
      </c>
      <c r="D99" s="71">
        <f>IF(F99&lt;&gt;0,VLOOKUP($J99,'Table 1'!$B$13:$C$33,2,FALSE)/12*1000*Study_MW,0)</f>
        <v>26669.663396969867</v>
      </c>
      <c r="E99" s="71">
        <f t="shared" si="41"/>
        <v>35245.535495892596</v>
      </c>
      <c r="F99" s="75">
        <f>INDEX([11]Delta!$F$1:$EE$997,$L$14,$I99)</f>
        <v>2043.7891582909999</v>
      </c>
      <c r="G99" s="76">
        <f t="shared" si="42"/>
        <v>17.245191536960998</v>
      </c>
      <c r="I99" s="77">
        <f t="shared" si="46"/>
        <v>94</v>
      </c>
      <c r="J99" s="73">
        <f t="shared" si="43"/>
        <v>2027</v>
      </c>
      <c r="K99" s="78">
        <f t="shared" si="45"/>
        <v>46447</v>
      </c>
    </row>
    <row r="100" spans="2:11" hidden="1" outlineLevel="1">
      <c r="B100" s="78">
        <f t="shared" si="40"/>
        <v>46478</v>
      </c>
      <c r="C100" s="75">
        <f>IF(F100&lt;&gt;0,-INDEX([11]Delta!$F$1:$EE$997,$L$13,$I100),0)</f>
        <v>1794.1484802365303</v>
      </c>
      <c r="D100" s="71">
        <f>IF(F100&lt;&gt;0,VLOOKUP($J100,'Table 1'!$B$13:$C$33,2,FALSE)/12*1000*Study_MW,0)</f>
        <v>26669.663396969867</v>
      </c>
      <c r="E100" s="71">
        <f t="shared" si="41"/>
        <v>28463.811877206397</v>
      </c>
      <c r="F100" s="75">
        <f>INDEX([11]Delta!$F$1:$EE$997,$L$14,$I100)</f>
        <v>2422.6643039850001</v>
      </c>
      <c r="G100" s="76">
        <f t="shared" si="42"/>
        <v>11.748970680909752</v>
      </c>
      <c r="I100" s="77">
        <f t="shared" si="46"/>
        <v>95</v>
      </c>
      <c r="J100" s="73">
        <f t="shared" si="43"/>
        <v>2027</v>
      </c>
      <c r="K100" s="78">
        <f t="shared" si="45"/>
        <v>46478</v>
      </c>
    </row>
    <row r="101" spans="2:11" hidden="1" outlineLevel="1">
      <c r="B101" s="78">
        <f t="shared" si="40"/>
        <v>46508</v>
      </c>
      <c r="C101" s="75">
        <f>IF(F101&lt;&gt;0,-INDEX([11]Delta!$F$1:$EE$997,$L$13,$I101),0)</f>
        <v>13260.485191583633</v>
      </c>
      <c r="D101" s="71">
        <f>IF(F101&lt;&gt;0,VLOOKUP($J101,'Table 1'!$B$13:$C$33,2,FALSE)/12*1000*Study_MW,0)</f>
        <v>26669.663396969867</v>
      </c>
      <c r="E101" s="71">
        <f t="shared" si="41"/>
        <v>39930.1485885535</v>
      </c>
      <c r="F101" s="75">
        <f>INDEX([11]Delta!$F$1:$EE$997,$L$14,$I101)</f>
        <v>3315.3510945160001</v>
      </c>
      <c r="G101" s="76">
        <f t="shared" si="42"/>
        <v>12.044018099501708</v>
      </c>
      <c r="I101" s="77">
        <f t="shared" si="46"/>
        <v>96</v>
      </c>
      <c r="J101" s="73">
        <f t="shared" si="43"/>
        <v>2027</v>
      </c>
      <c r="K101" s="78">
        <f t="shared" si="45"/>
        <v>46508</v>
      </c>
    </row>
    <row r="102" spans="2:11" hidden="1" outlineLevel="1">
      <c r="B102" s="78">
        <f t="shared" si="40"/>
        <v>46539</v>
      </c>
      <c r="C102" s="75">
        <f>IF(F102&lt;&gt;0,-INDEX([11]Delta!$F$1:$EE$997,$L$13,$I102),0)</f>
        <v>17024.508977353573</v>
      </c>
      <c r="D102" s="71">
        <f>IF(F102&lt;&gt;0,VLOOKUP($J102,'Table 1'!$B$13:$C$33,2,FALSE)/12*1000*Study_MW,0)</f>
        <v>26669.663396969867</v>
      </c>
      <c r="E102" s="71">
        <f t="shared" si="41"/>
        <v>43694.17237432344</v>
      </c>
      <c r="F102" s="75">
        <f>INDEX([11]Delta!$F$1:$EE$997,$L$14,$I102)</f>
        <v>3037.4546529009999</v>
      </c>
      <c r="G102" s="76">
        <f t="shared" si="42"/>
        <v>14.38512747263311</v>
      </c>
      <c r="I102" s="77">
        <f t="shared" si="46"/>
        <v>97</v>
      </c>
      <c r="J102" s="73">
        <f t="shared" si="43"/>
        <v>2027</v>
      </c>
      <c r="K102" s="78">
        <f t="shared" si="45"/>
        <v>46539</v>
      </c>
    </row>
    <row r="103" spans="2:11" hidden="1" outlineLevel="1">
      <c r="B103" s="78">
        <f t="shared" si="40"/>
        <v>46569</v>
      </c>
      <c r="C103" s="75">
        <f>IF(F103&lt;&gt;0,-INDEX([11]Delta!$F$1:$EE$997,$L$13,$I103),0)</f>
        <v>27480.796739339828</v>
      </c>
      <c r="D103" s="71">
        <f>IF(F103&lt;&gt;0,VLOOKUP($J103,'Table 1'!$B$13:$C$33,2,FALSE)/12*1000*Study_MW,0)</f>
        <v>26669.663396969867</v>
      </c>
      <c r="E103" s="71">
        <f t="shared" si="41"/>
        <v>54150.460136309695</v>
      </c>
      <c r="F103" s="75">
        <f>INDEX([11]Delta!$F$1:$EE$997,$L$14,$I103)</f>
        <v>3098.2607342870001</v>
      </c>
      <c r="G103" s="76">
        <f t="shared" si="42"/>
        <v>17.477696288453686</v>
      </c>
      <c r="I103" s="77">
        <f t="shared" si="46"/>
        <v>98</v>
      </c>
      <c r="J103" s="73">
        <f t="shared" si="43"/>
        <v>2027</v>
      </c>
      <c r="K103" s="78">
        <f t="shared" si="45"/>
        <v>46569</v>
      </c>
    </row>
    <row r="104" spans="2:11" hidden="1" outlineLevel="1">
      <c r="B104" s="78">
        <f t="shared" si="40"/>
        <v>46600</v>
      </c>
      <c r="C104" s="75">
        <f>IF(F104&lt;&gt;0,-INDEX([11]Delta!$F$1:$EE$997,$L$13,$I104),0)</f>
        <v>21892.599224403501</v>
      </c>
      <c r="D104" s="71">
        <f>IF(F104&lt;&gt;0,VLOOKUP($J104,'Table 1'!$B$13:$C$33,2,FALSE)/12*1000*Study_MW,0)</f>
        <v>26669.663396969867</v>
      </c>
      <c r="E104" s="71">
        <f t="shared" si="41"/>
        <v>48562.262621373367</v>
      </c>
      <c r="F104" s="75">
        <f>INDEX([11]Delta!$F$1:$EE$997,$L$14,$I104)</f>
        <v>2780.857438427</v>
      </c>
      <c r="G104" s="76">
        <f t="shared" si="42"/>
        <v>17.463053643211122</v>
      </c>
      <c r="I104" s="77">
        <f t="shared" si="46"/>
        <v>99</v>
      </c>
      <c r="J104" s="73">
        <f t="shared" si="43"/>
        <v>2027</v>
      </c>
      <c r="K104" s="78">
        <f t="shared" si="45"/>
        <v>46600</v>
      </c>
    </row>
    <row r="105" spans="2:11" hidden="1" outlineLevel="1">
      <c r="B105" s="78">
        <f t="shared" si="40"/>
        <v>46631</v>
      </c>
      <c r="C105" s="75">
        <f>IF(F105&lt;&gt;0,-INDEX([11]Delta!$F$1:$EE$997,$L$13,$I105),0)</f>
        <v>13893.533703297377</v>
      </c>
      <c r="D105" s="71">
        <f>IF(F105&lt;&gt;0,VLOOKUP($J105,'Table 1'!$B$13:$C$33,2,FALSE)/12*1000*Study_MW,0)</f>
        <v>26669.663396969867</v>
      </c>
      <c r="E105" s="71">
        <f t="shared" si="41"/>
        <v>40563.197100267244</v>
      </c>
      <c r="F105" s="75">
        <f>INDEX([11]Delta!$F$1:$EE$997,$L$14,$I105)</f>
        <v>2653.39295429</v>
      </c>
      <c r="G105" s="76">
        <f t="shared" si="42"/>
        <v>15.287293589396457</v>
      </c>
      <c r="I105" s="77">
        <f t="shared" si="46"/>
        <v>100</v>
      </c>
      <c r="J105" s="73">
        <f t="shared" si="43"/>
        <v>2027</v>
      </c>
      <c r="K105" s="78">
        <f t="shared" si="45"/>
        <v>46631</v>
      </c>
    </row>
    <row r="106" spans="2:11" hidden="1" outlineLevel="1">
      <c r="B106" s="78">
        <f t="shared" si="40"/>
        <v>46661</v>
      </c>
      <c r="C106" s="75">
        <f>IF(F106&lt;&gt;0,-INDEX([11]Delta!$F$1:$EE$997,$L$13,$I106),0)</f>
        <v>9111.234228938818</v>
      </c>
      <c r="D106" s="71">
        <f>IF(F106&lt;&gt;0,VLOOKUP($J106,'Table 1'!$B$13:$C$33,2,FALSE)/12*1000*Study_MW,0)</f>
        <v>26669.663396969867</v>
      </c>
      <c r="E106" s="71">
        <f t="shared" si="41"/>
        <v>35780.897625908685</v>
      </c>
      <c r="F106" s="75">
        <f>INDEX([11]Delta!$F$1:$EE$997,$L$14,$I106)</f>
        <v>2217.0254596300001</v>
      </c>
      <c r="G106" s="76">
        <f t="shared" si="42"/>
        <v>16.139146021300164</v>
      </c>
      <c r="I106" s="77">
        <f t="shared" si="46"/>
        <v>101</v>
      </c>
      <c r="J106" s="73">
        <f t="shared" si="43"/>
        <v>2027</v>
      </c>
      <c r="K106" s="78">
        <f t="shared" si="45"/>
        <v>46661</v>
      </c>
    </row>
    <row r="107" spans="2:11" hidden="1" outlineLevel="1">
      <c r="B107" s="78">
        <f t="shared" si="40"/>
        <v>46692</v>
      </c>
      <c r="C107" s="75">
        <f>IF(F107&lt;&gt;0,-INDEX([11]Delta!$F$1:$EE$997,$L$13,$I107),0)</f>
        <v>8636.8791162073612</v>
      </c>
      <c r="D107" s="71">
        <f>IF(F107&lt;&gt;0,VLOOKUP($J107,'Table 1'!$B$13:$C$33,2,FALSE)/12*1000*Study_MW,0)</f>
        <v>26669.663396969867</v>
      </c>
      <c r="E107" s="71">
        <f t="shared" si="41"/>
        <v>35306.542513177228</v>
      </c>
      <c r="F107" s="75">
        <f>INDEX([11]Delta!$F$1:$EE$997,$L$14,$I107)</f>
        <v>1566.8715707599999</v>
      </c>
      <c r="G107" s="76">
        <f t="shared" si="42"/>
        <v>22.533143859424317</v>
      </c>
      <c r="I107" s="77">
        <f t="shared" si="46"/>
        <v>102</v>
      </c>
      <c r="J107" s="73">
        <f t="shared" si="43"/>
        <v>2027</v>
      </c>
      <c r="K107" s="78">
        <f t="shared" si="45"/>
        <v>46692</v>
      </c>
    </row>
    <row r="108" spans="2:11" hidden="1" outlineLevel="1">
      <c r="B108" s="82">
        <f t="shared" si="40"/>
        <v>46722</v>
      </c>
      <c r="C108" s="79">
        <f>IF(F108&lt;&gt;0,-INDEX([11]Delta!$F$1:$EE$997,$L$13,$I108),0)</f>
        <v>7887.3913821727037</v>
      </c>
      <c r="D108" s="80">
        <f>IF(F108&lt;&gt;0,VLOOKUP($J108,'Table 1'!$B$13:$C$33,2,FALSE)/12*1000*Study_MW,0)</f>
        <v>26669.663396969867</v>
      </c>
      <c r="E108" s="80">
        <f t="shared" si="41"/>
        <v>34557.054779142571</v>
      </c>
      <c r="F108" s="79">
        <f>INDEX([11]Delta!$F$1:$EE$997,$L$14,$I108)</f>
        <v>1119.8816094839999</v>
      </c>
      <c r="G108" s="81">
        <f t="shared" si="42"/>
        <v>30.857775042011081</v>
      </c>
      <c r="I108" s="64">
        <f t="shared" si="46"/>
        <v>103</v>
      </c>
      <c r="J108" s="73">
        <f t="shared" si="43"/>
        <v>2027</v>
      </c>
      <c r="K108" s="82">
        <f t="shared" si="45"/>
        <v>46722</v>
      </c>
    </row>
    <row r="109" spans="2:11" hidden="1" outlineLevel="1">
      <c r="B109" s="74">
        <f t="shared" si="40"/>
        <v>46753</v>
      </c>
      <c r="C109" s="69">
        <f>IF(F109&lt;&gt;0,-INDEX([11]Delta!$F$1:$EE$997,$L$13,$I109),0)</f>
        <v>13679.527845963836</v>
      </c>
      <c r="D109" s="70">
        <f>IF(F109&lt;&gt;0,VLOOKUP($J109,'Table 1'!$B$13:$C$33,2,FALSE)/12*1000*Study_MW,0)</f>
        <v>27282.359315700418</v>
      </c>
      <c r="E109" s="70">
        <f t="shared" si="41"/>
        <v>40961.887161664257</v>
      </c>
      <c r="F109" s="69">
        <f>INDEX([11]Delta!$F$1:$EE$997,$L$14,$I109)</f>
        <v>1495.56683563</v>
      </c>
      <c r="G109" s="72">
        <f t="shared" si="42"/>
        <v>27.388871019200735</v>
      </c>
      <c r="I109" s="60">
        <f>I97+13</f>
        <v>105</v>
      </c>
      <c r="J109" s="73">
        <f t="shared" si="43"/>
        <v>2028</v>
      </c>
      <c r="K109" s="74">
        <f t="shared" si="45"/>
        <v>46753</v>
      </c>
    </row>
    <row r="110" spans="2:11" hidden="1" outlineLevel="1">
      <c r="B110" s="78">
        <f t="shared" si="40"/>
        <v>46784</v>
      </c>
      <c r="C110" s="75">
        <f>IF(F110&lt;&gt;0,-INDEX([11]Delta!$F$1:$EE$997,$L$13,$I110),0)</f>
        <v>11673.434406235814</v>
      </c>
      <c r="D110" s="71">
        <f>IF(F110&lt;&gt;0,VLOOKUP($J110,'Table 1'!$B$13:$C$33,2,FALSE)/12*1000*Study_MW,0)</f>
        <v>27282.359315700418</v>
      </c>
      <c r="E110" s="71">
        <f t="shared" si="41"/>
        <v>38955.793721936236</v>
      </c>
      <c r="F110" s="75">
        <f>INDEX([11]Delta!$F$1:$EE$997,$L$14,$I110)</f>
        <v>1531.6723438480001</v>
      </c>
      <c r="G110" s="76">
        <f t="shared" si="42"/>
        <v>25.433503371920988</v>
      </c>
      <c r="I110" s="77">
        <f t="shared" si="46"/>
        <v>106</v>
      </c>
      <c r="J110" s="73">
        <f t="shared" si="43"/>
        <v>2028</v>
      </c>
      <c r="K110" s="78">
        <f t="shared" si="45"/>
        <v>46784</v>
      </c>
    </row>
    <row r="111" spans="2:11" hidden="1" outlineLevel="1">
      <c r="B111" s="78">
        <f t="shared" si="40"/>
        <v>46813</v>
      </c>
      <c r="C111" s="75">
        <f>IF(F111&lt;&gt;0,-INDEX([11]Delta!$F$1:$EE$997,$L$13,$I111),0)</f>
        <v>11411.256611987948</v>
      </c>
      <c r="D111" s="71">
        <f>IF(F111&lt;&gt;0,VLOOKUP($J111,'Table 1'!$B$13:$C$33,2,FALSE)/12*1000*Study_MW,0)</f>
        <v>27282.359315700418</v>
      </c>
      <c r="E111" s="71">
        <f t="shared" si="41"/>
        <v>38693.61592768837</v>
      </c>
      <c r="F111" s="75">
        <f>INDEX([11]Delta!$F$1:$EE$997,$L$14,$I111)</f>
        <v>2033.5702400370001</v>
      </c>
      <c r="G111" s="76">
        <f t="shared" si="42"/>
        <v>19.027430263232194</v>
      </c>
      <c r="I111" s="77">
        <f t="shared" si="46"/>
        <v>107</v>
      </c>
      <c r="J111" s="73">
        <f t="shared" si="43"/>
        <v>2028</v>
      </c>
      <c r="K111" s="78">
        <f t="shared" si="45"/>
        <v>46813</v>
      </c>
    </row>
    <row r="112" spans="2:11" hidden="1" outlineLevel="1">
      <c r="B112" s="78">
        <f t="shared" si="40"/>
        <v>46844</v>
      </c>
      <c r="C112" s="75">
        <f>IF(F112&lt;&gt;0,-INDEX([11]Delta!$F$1:$EE$997,$L$13,$I112),0)</f>
        <v>5346.4416833668947</v>
      </c>
      <c r="D112" s="71">
        <f>IF(F112&lt;&gt;0,VLOOKUP($J112,'Table 1'!$B$13:$C$33,2,FALSE)/12*1000*Study_MW,0)</f>
        <v>27282.359315700418</v>
      </c>
      <c r="E112" s="71">
        <f t="shared" si="41"/>
        <v>32628.800999067313</v>
      </c>
      <c r="F112" s="75">
        <f>INDEX([11]Delta!$F$1:$EE$997,$L$14,$I112)</f>
        <v>2410.550981801</v>
      </c>
      <c r="G112" s="76">
        <f t="shared" si="42"/>
        <v>13.535826972922717</v>
      </c>
      <c r="I112" s="77">
        <f t="shared" si="46"/>
        <v>108</v>
      </c>
      <c r="J112" s="73">
        <f t="shared" si="43"/>
        <v>2028</v>
      </c>
      <c r="K112" s="78">
        <f t="shared" si="45"/>
        <v>46844</v>
      </c>
    </row>
    <row r="113" spans="2:11" hidden="1" outlineLevel="1">
      <c r="B113" s="78">
        <f t="shared" si="40"/>
        <v>46874</v>
      </c>
      <c r="C113" s="75">
        <f>IF(F113&lt;&gt;0,-INDEX([11]Delta!$F$1:$EE$997,$L$13,$I113),0)</f>
        <v>15518.506870239973</v>
      </c>
      <c r="D113" s="71">
        <f>IF(F113&lt;&gt;0,VLOOKUP($J113,'Table 1'!$B$13:$C$33,2,FALSE)/12*1000*Study_MW,0)</f>
        <v>27282.359315700418</v>
      </c>
      <c r="E113" s="71">
        <f t="shared" si="41"/>
        <v>42800.866185940395</v>
      </c>
      <c r="F113" s="75">
        <f>INDEX([11]Delta!$F$1:$EE$997,$L$14,$I113)</f>
        <v>3298.774339224</v>
      </c>
      <c r="G113" s="76">
        <f t="shared" si="42"/>
        <v>12.974778443319897</v>
      </c>
      <c r="I113" s="77">
        <f t="shared" si="46"/>
        <v>109</v>
      </c>
      <c r="J113" s="73">
        <f t="shared" si="43"/>
        <v>2028</v>
      </c>
      <c r="K113" s="78">
        <f t="shared" si="45"/>
        <v>46874</v>
      </c>
    </row>
    <row r="114" spans="2:11" hidden="1" outlineLevel="1">
      <c r="B114" s="78">
        <f t="shared" si="40"/>
        <v>46905</v>
      </c>
      <c r="C114" s="75">
        <f>IF(F114&lt;&gt;0,-INDEX([11]Delta!$F$1:$EE$997,$L$13,$I114),0)</f>
        <v>23954.763325542212</v>
      </c>
      <c r="D114" s="71">
        <f>IF(F114&lt;&gt;0,VLOOKUP($J114,'Table 1'!$B$13:$C$33,2,FALSE)/12*1000*Study_MW,0)</f>
        <v>27282.359315700418</v>
      </c>
      <c r="E114" s="71">
        <f t="shared" si="41"/>
        <v>51237.122641242633</v>
      </c>
      <c r="F114" s="75">
        <f>INDEX([11]Delta!$F$1:$EE$997,$L$14,$I114)</f>
        <v>3022.2673787099998</v>
      </c>
      <c r="G114" s="76">
        <f t="shared" si="42"/>
        <v>16.953206391392239</v>
      </c>
      <c r="I114" s="77">
        <f t="shared" si="46"/>
        <v>110</v>
      </c>
      <c r="J114" s="73">
        <f t="shared" si="43"/>
        <v>2028</v>
      </c>
      <c r="K114" s="78">
        <f t="shared" si="45"/>
        <v>46905</v>
      </c>
    </row>
    <row r="115" spans="2:11" hidden="1" outlineLevel="1">
      <c r="B115" s="78">
        <f t="shared" si="40"/>
        <v>46935</v>
      </c>
      <c r="C115" s="75">
        <f>IF(F115&lt;&gt;0,-INDEX([11]Delta!$F$1:$EE$997,$L$13,$I115),0)</f>
        <v>37618.998011618853</v>
      </c>
      <c r="D115" s="71">
        <f>IF(F115&lt;&gt;0,VLOOKUP($J115,'Table 1'!$B$13:$C$33,2,FALSE)/12*1000*Study_MW,0)</f>
        <v>27282.359315700418</v>
      </c>
      <c r="E115" s="71">
        <f t="shared" si="41"/>
        <v>64901.357327319274</v>
      </c>
      <c r="F115" s="75">
        <f>INDEX([11]Delta!$F$1:$EE$997,$L$14,$I115)</f>
        <v>3082.7694314280002</v>
      </c>
      <c r="G115" s="76">
        <f t="shared" si="42"/>
        <v>21.052939173999683</v>
      </c>
      <c r="I115" s="77">
        <f t="shared" si="46"/>
        <v>111</v>
      </c>
      <c r="J115" s="73">
        <f t="shared" si="43"/>
        <v>2028</v>
      </c>
      <c r="K115" s="78">
        <f t="shared" si="45"/>
        <v>46935</v>
      </c>
    </row>
    <row r="116" spans="2:11" hidden="1" outlineLevel="1">
      <c r="B116" s="78">
        <f t="shared" si="40"/>
        <v>46966</v>
      </c>
      <c r="C116" s="75">
        <f>IF(F116&lt;&gt;0,-INDEX([11]Delta!$F$1:$EE$997,$L$13,$I116),0)</f>
        <v>32432.72168341279</v>
      </c>
      <c r="D116" s="71">
        <f>IF(F116&lt;&gt;0,VLOOKUP($J116,'Table 1'!$B$13:$C$33,2,FALSE)/12*1000*Study_MW,0)</f>
        <v>27282.359315700418</v>
      </c>
      <c r="E116" s="71">
        <f t="shared" si="41"/>
        <v>59715.080999113212</v>
      </c>
      <c r="F116" s="75">
        <f>INDEX([11]Delta!$F$1:$EE$997,$L$14,$I116)</f>
        <v>2766.953143185</v>
      </c>
      <c r="G116" s="76">
        <f t="shared" si="42"/>
        <v>21.581529541326471</v>
      </c>
      <c r="I116" s="77">
        <f t="shared" si="46"/>
        <v>112</v>
      </c>
      <c r="J116" s="73">
        <f t="shared" si="43"/>
        <v>2028</v>
      </c>
      <c r="K116" s="78">
        <f t="shared" si="45"/>
        <v>46966</v>
      </c>
    </row>
    <row r="117" spans="2:11" hidden="1" outlineLevel="1">
      <c r="B117" s="78">
        <f t="shared" si="40"/>
        <v>46997</v>
      </c>
      <c r="C117" s="75">
        <f>IF(F117&lt;&gt;0,-INDEX([11]Delta!$F$1:$EE$997,$L$13,$I117),0)</f>
        <v>18417.731073305011</v>
      </c>
      <c r="D117" s="71">
        <f>IF(F117&lt;&gt;0,VLOOKUP($J117,'Table 1'!$B$13:$C$33,2,FALSE)/12*1000*Study_MW,0)</f>
        <v>27282.359315700418</v>
      </c>
      <c r="E117" s="71">
        <f t="shared" si="41"/>
        <v>45700.090389005432</v>
      </c>
      <c r="F117" s="75">
        <f>INDEX([11]Delta!$F$1:$EE$997,$L$14,$I117)</f>
        <v>2640.1259891099999</v>
      </c>
      <c r="G117" s="76">
        <f t="shared" si="42"/>
        <v>17.30981422004454</v>
      </c>
      <c r="I117" s="77">
        <f t="shared" si="46"/>
        <v>113</v>
      </c>
      <c r="J117" s="73">
        <f t="shared" si="43"/>
        <v>2028</v>
      </c>
      <c r="K117" s="78">
        <f t="shared" si="45"/>
        <v>46997</v>
      </c>
    </row>
    <row r="118" spans="2:11" hidden="1" outlineLevel="1">
      <c r="B118" s="78">
        <f t="shared" si="40"/>
        <v>47027</v>
      </c>
      <c r="C118" s="75">
        <f>IF(F118&lt;&gt;0,-INDEX([11]Delta!$F$1:$EE$997,$L$13,$I118),0)</f>
        <v>12061.351222217083</v>
      </c>
      <c r="D118" s="71">
        <f>IF(F118&lt;&gt;0,VLOOKUP($J118,'Table 1'!$B$13:$C$33,2,FALSE)/12*1000*Study_MW,0)</f>
        <v>27282.359315700418</v>
      </c>
      <c r="E118" s="71">
        <f t="shared" si="41"/>
        <v>39343.710537917505</v>
      </c>
      <c r="F118" s="75">
        <f>INDEX([11]Delta!$F$1:$EE$997,$L$14,$I118)</f>
        <v>2205.940344099</v>
      </c>
      <c r="G118" s="76">
        <f t="shared" si="42"/>
        <v>17.835346564635749</v>
      </c>
      <c r="I118" s="77">
        <f t="shared" si="46"/>
        <v>114</v>
      </c>
      <c r="J118" s="73">
        <f t="shared" si="43"/>
        <v>2028</v>
      </c>
      <c r="K118" s="78">
        <f t="shared" si="45"/>
        <v>47027</v>
      </c>
    </row>
    <row r="119" spans="2:11" hidden="1" outlineLevel="1">
      <c r="B119" s="78">
        <f t="shared" si="40"/>
        <v>47058</v>
      </c>
      <c r="C119" s="75">
        <f>IF(F119&lt;&gt;0,-INDEX([11]Delta!$F$1:$EE$997,$L$13,$I119),0)</f>
        <v>11841.201605021954</v>
      </c>
      <c r="D119" s="71">
        <f>IF(F119&lt;&gt;0,VLOOKUP($J119,'Table 1'!$B$13:$C$33,2,FALSE)/12*1000*Study_MW,0)</f>
        <v>27282.359315700418</v>
      </c>
      <c r="E119" s="71">
        <f t="shared" si="41"/>
        <v>39123.560920722375</v>
      </c>
      <c r="F119" s="75">
        <f>INDEX([11]Delta!$F$1:$EE$997,$L$14,$I119)</f>
        <v>1559.03722109</v>
      </c>
      <c r="G119" s="76">
        <f t="shared" si="42"/>
        <v>25.094693309098265</v>
      </c>
      <c r="I119" s="77">
        <f t="shared" si="46"/>
        <v>115</v>
      </c>
      <c r="J119" s="73">
        <f t="shared" si="43"/>
        <v>2028</v>
      </c>
      <c r="K119" s="78">
        <f t="shared" si="45"/>
        <v>47058</v>
      </c>
    </row>
    <row r="120" spans="2:11" hidden="1" outlineLevel="1">
      <c r="B120" s="82">
        <f t="shared" si="40"/>
        <v>47088</v>
      </c>
      <c r="C120" s="79">
        <f>IF(F120&lt;&gt;0,-INDEX([11]Delta!$F$1:$EE$997,$L$13,$I120),0)</f>
        <v>8875.9610811173916</v>
      </c>
      <c r="D120" s="80">
        <f>IF(F120&lt;&gt;0,VLOOKUP($J120,'Table 1'!$B$13:$C$33,2,FALSE)/12*1000*Study_MW,0)</f>
        <v>27282.359315700418</v>
      </c>
      <c r="E120" s="80">
        <f t="shared" si="41"/>
        <v>36158.320396817813</v>
      </c>
      <c r="F120" s="79">
        <f>INDEX([11]Delta!$F$1:$EE$997,$L$14,$I120)</f>
        <v>1114.2822007909999</v>
      </c>
      <c r="G120" s="81">
        <f t="shared" si="42"/>
        <v>32.449877033977536</v>
      </c>
      <c r="I120" s="64">
        <f t="shared" si="46"/>
        <v>116</v>
      </c>
      <c r="J120" s="73">
        <f t="shared" si="43"/>
        <v>2028</v>
      </c>
      <c r="K120" s="82">
        <f t="shared" si="45"/>
        <v>47088</v>
      </c>
    </row>
    <row r="121" spans="2:11" hidden="1" outlineLevel="1">
      <c r="B121" s="74">
        <f t="shared" si="40"/>
        <v>47119</v>
      </c>
      <c r="C121" s="69">
        <f>IF(F121&lt;&gt;0,-INDEX([11]Delta!$F$1:$EE$997,$L$13,$I121),0)</f>
        <v>15427.391269981861</v>
      </c>
      <c r="D121" s="70">
        <f>IF(F121&lt;&gt;0,VLOOKUP($J121,'Table 1'!$B$13:$C$33,2,FALSE)/12*1000*Study_MW,0)</f>
        <v>27908.432874577917</v>
      </c>
      <c r="E121" s="70">
        <f t="shared" si="41"/>
        <v>43335.824144559781</v>
      </c>
      <c r="F121" s="69">
        <f>INDEX([11]Delta!$F$1:$EE$997,$L$14,$I121)</f>
        <v>1488.0890028040001</v>
      </c>
      <c r="G121" s="72">
        <f t="shared" si="42"/>
        <v>29.12179584883852</v>
      </c>
      <c r="I121" s="60">
        <f>I109+13</f>
        <v>118</v>
      </c>
      <c r="J121" s="73">
        <f t="shared" si="43"/>
        <v>2029</v>
      </c>
      <c r="K121" s="74">
        <f t="shared" si="45"/>
        <v>47119</v>
      </c>
    </row>
    <row r="122" spans="2:11" hidden="1" outlineLevel="1">
      <c r="B122" s="78">
        <f t="shared" si="40"/>
        <v>47150</v>
      </c>
      <c r="C122" s="75">
        <f>IF(F122&lt;&gt;0,-INDEX([11]Delta!$F$1:$EE$997,$L$13,$I122),0)</f>
        <v>11282.380068212748</v>
      </c>
      <c r="D122" s="71">
        <f>IF(F122&lt;&gt;0,VLOOKUP($J122,'Table 1'!$B$13:$C$33,2,FALSE)/12*1000*Study_MW,0)</f>
        <v>27908.432874577917</v>
      </c>
      <c r="E122" s="71">
        <f t="shared" si="41"/>
        <v>39190.812942790668</v>
      </c>
      <c r="F122" s="75">
        <f>INDEX([11]Delta!$F$1:$EE$997,$L$14,$I122)</f>
        <v>1451.4218677700001</v>
      </c>
      <c r="G122" s="76">
        <f t="shared" si="42"/>
        <v>27.001669061941577</v>
      </c>
      <c r="I122" s="77">
        <f t="shared" ref="I122:I132" si="47">I110+13</f>
        <v>119</v>
      </c>
      <c r="J122" s="73">
        <f t="shared" si="43"/>
        <v>2029</v>
      </c>
      <c r="K122" s="78">
        <f t="shared" si="45"/>
        <v>47150</v>
      </c>
    </row>
    <row r="123" spans="2:11" hidden="1" outlineLevel="1">
      <c r="B123" s="78">
        <f t="shared" si="40"/>
        <v>47178</v>
      </c>
      <c r="C123" s="75">
        <f>IF(F123&lt;&gt;0,-INDEX([11]Delta!$F$1:$EE$997,$L$13,$I123),0)</f>
        <v>13047.747855946422</v>
      </c>
      <c r="D123" s="71">
        <f>IF(F123&lt;&gt;0,VLOOKUP($J123,'Table 1'!$B$13:$C$33,2,FALSE)/12*1000*Study_MW,0)</f>
        <v>27908.432874577917</v>
      </c>
      <c r="E123" s="71">
        <f t="shared" si="41"/>
        <v>40956.180730524342</v>
      </c>
      <c r="F123" s="75">
        <f>INDEX([11]Delta!$F$1:$EE$997,$L$14,$I123)</f>
        <v>2023.402360371</v>
      </c>
      <c r="G123" s="76">
        <f t="shared" si="42"/>
        <v>20.24124392294118</v>
      </c>
      <c r="I123" s="77">
        <f t="shared" si="47"/>
        <v>120</v>
      </c>
      <c r="J123" s="73">
        <f t="shared" si="43"/>
        <v>2029</v>
      </c>
      <c r="K123" s="78">
        <f t="shared" si="45"/>
        <v>47178</v>
      </c>
    </row>
    <row r="124" spans="2:11" hidden="1" outlineLevel="1">
      <c r="B124" s="78">
        <f t="shared" si="40"/>
        <v>47209</v>
      </c>
      <c r="C124" s="75">
        <f>IF(F124&lt;&gt;0,-INDEX([11]Delta!$F$1:$EE$997,$L$13,$I124),0)</f>
        <v>8483.1267119944096</v>
      </c>
      <c r="D124" s="71">
        <f>IF(F124&lt;&gt;0,VLOOKUP($J124,'Table 1'!$B$13:$C$33,2,FALSE)/12*1000*Study_MW,0)</f>
        <v>27908.432874577917</v>
      </c>
      <c r="E124" s="71">
        <f t="shared" si="41"/>
        <v>36391.55958657233</v>
      </c>
      <c r="F124" s="75">
        <f>INDEX([11]Delta!$F$1:$EE$997,$L$14,$I124)</f>
        <v>2398.4982250110002</v>
      </c>
      <c r="G124" s="76">
        <f t="shared" si="42"/>
        <v>15.172643951573251</v>
      </c>
      <c r="I124" s="77">
        <f t="shared" si="47"/>
        <v>121</v>
      </c>
      <c r="J124" s="73">
        <f t="shared" si="43"/>
        <v>2029</v>
      </c>
      <c r="K124" s="78">
        <f t="shared" si="45"/>
        <v>47209</v>
      </c>
    </row>
    <row r="125" spans="2:11" hidden="1" outlineLevel="1">
      <c r="B125" s="78">
        <f t="shared" si="40"/>
        <v>47239</v>
      </c>
      <c r="C125" s="75">
        <f>IF(F125&lt;&gt;0,-INDEX([11]Delta!$F$1:$EE$997,$L$13,$I125),0)</f>
        <v>18559.36326135695</v>
      </c>
      <c r="D125" s="71">
        <f>IF(F125&lt;&gt;0,VLOOKUP($J125,'Table 1'!$B$13:$C$33,2,FALSE)/12*1000*Study_MW,0)</f>
        <v>27908.432874577917</v>
      </c>
      <c r="E125" s="71">
        <f t="shared" si="41"/>
        <v>46467.79613593487</v>
      </c>
      <c r="F125" s="75">
        <f>INDEX([11]Delta!$F$1:$EE$997,$L$14,$I125)</f>
        <v>3282.2804157099999</v>
      </c>
      <c r="G125" s="76">
        <f t="shared" si="42"/>
        <v>14.157168264334077</v>
      </c>
      <c r="I125" s="77">
        <f t="shared" si="47"/>
        <v>122</v>
      </c>
      <c r="J125" s="73">
        <f t="shared" si="43"/>
        <v>2029</v>
      </c>
      <c r="K125" s="78">
        <f t="shared" si="45"/>
        <v>47239</v>
      </c>
    </row>
    <row r="126" spans="2:11" hidden="1" outlineLevel="1">
      <c r="B126" s="78">
        <f t="shared" si="40"/>
        <v>47270</v>
      </c>
      <c r="C126" s="75">
        <f>IF(F126&lt;&gt;0,-INDEX([11]Delta!$F$1:$EE$997,$L$13,$I126),0)</f>
        <v>21597.560069739819</v>
      </c>
      <c r="D126" s="71">
        <f>IF(F126&lt;&gt;0,VLOOKUP($J126,'Table 1'!$B$13:$C$33,2,FALSE)/12*1000*Study_MW,0)</f>
        <v>27908.432874577917</v>
      </c>
      <c r="E126" s="71">
        <f t="shared" si="41"/>
        <v>49505.992944317739</v>
      </c>
      <c r="F126" s="75">
        <f>INDEX([11]Delta!$F$1:$EE$997,$L$14,$I126)</f>
        <v>3007.156058005</v>
      </c>
      <c r="G126" s="76">
        <f t="shared" si="42"/>
        <v>16.462728235381601</v>
      </c>
      <c r="I126" s="77">
        <f t="shared" si="47"/>
        <v>123</v>
      </c>
      <c r="J126" s="73">
        <f t="shared" si="43"/>
        <v>2029</v>
      </c>
      <c r="K126" s="78">
        <f t="shared" si="45"/>
        <v>47270</v>
      </c>
    </row>
    <row r="127" spans="2:11" hidden="1" outlineLevel="1">
      <c r="B127" s="78">
        <f t="shared" si="40"/>
        <v>47300</v>
      </c>
      <c r="C127" s="75">
        <f>IF(F127&lt;&gt;0,-INDEX([11]Delta!$F$1:$EE$997,$L$13,$I127),0)</f>
        <v>52219.071942359209</v>
      </c>
      <c r="D127" s="71">
        <f>IF(F127&lt;&gt;0,VLOOKUP($J127,'Table 1'!$B$13:$C$33,2,FALSE)/12*1000*Study_MW,0)</f>
        <v>27908.432874577917</v>
      </c>
      <c r="E127" s="71">
        <f t="shared" si="41"/>
        <v>80127.504816937129</v>
      </c>
      <c r="F127" s="75">
        <f>INDEX([11]Delta!$F$1:$EE$997,$L$14,$I127)</f>
        <v>3067.3555484369999</v>
      </c>
      <c r="G127" s="76">
        <f t="shared" si="42"/>
        <v>26.122666104934218</v>
      </c>
      <c r="I127" s="77">
        <f t="shared" si="47"/>
        <v>124</v>
      </c>
      <c r="J127" s="73">
        <f t="shared" si="43"/>
        <v>2029</v>
      </c>
      <c r="K127" s="78">
        <f t="shared" si="45"/>
        <v>47300</v>
      </c>
    </row>
    <row r="128" spans="2:11" hidden="1" outlineLevel="1">
      <c r="B128" s="78">
        <f t="shared" si="40"/>
        <v>47331</v>
      </c>
      <c r="C128" s="75">
        <f>IF(F128&lt;&gt;0,-INDEX([11]Delta!$F$1:$EE$997,$L$13,$I128),0)</f>
        <v>32512.755141079426</v>
      </c>
      <c r="D128" s="71">
        <f>IF(F128&lt;&gt;0,VLOOKUP($J128,'Table 1'!$B$13:$C$33,2,FALSE)/12*1000*Study_MW,0)</f>
        <v>27908.432874577917</v>
      </c>
      <c r="E128" s="71">
        <f t="shared" si="41"/>
        <v>60421.188015657346</v>
      </c>
      <c r="F128" s="75">
        <f>INDEX([11]Delta!$F$1:$EE$997,$L$14,$I128)</f>
        <v>2753.1184362549998</v>
      </c>
      <c r="G128" s="76">
        <f t="shared" si="42"/>
        <v>21.946454326115671</v>
      </c>
      <c r="I128" s="77">
        <f t="shared" si="47"/>
        <v>125</v>
      </c>
      <c r="J128" s="73">
        <f t="shared" si="43"/>
        <v>2029</v>
      </c>
      <c r="K128" s="78">
        <f t="shared" si="45"/>
        <v>47331</v>
      </c>
    </row>
    <row r="129" spans="2:11" hidden="1" outlineLevel="1">
      <c r="B129" s="78">
        <f t="shared" si="40"/>
        <v>47362</v>
      </c>
      <c r="C129" s="75">
        <f>IF(F129&lt;&gt;0,-INDEX([11]Delta!$F$1:$EE$997,$L$13,$I129),0)</f>
        <v>21575.614993482828</v>
      </c>
      <c r="D129" s="71">
        <f>IF(F129&lt;&gt;0,VLOOKUP($J129,'Table 1'!$B$13:$C$33,2,FALSE)/12*1000*Study_MW,0)</f>
        <v>27908.432874577917</v>
      </c>
      <c r="E129" s="71">
        <f t="shared" si="41"/>
        <v>49484.047868060748</v>
      </c>
      <c r="F129" s="75">
        <f>INDEX([11]Delta!$F$1:$EE$997,$L$14,$I129)</f>
        <v>2626.9253543599998</v>
      </c>
      <c r="G129" s="76">
        <f t="shared" si="42"/>
        <v>18.837249328737244</v>
      </c>
      <c r="I129" s="77">
        <f t="shared" si="47"/>
        <v>126</v>
      </c>
      <c r="J129" s="73">
        <f t="shared" si="43"/>
        <v>2029</v>
      </c>
      <c r="K129" s="78">
        <f t="shared" si="45"/>
        <v>47362</v>
      </c>
    </row>
    <row r="130" spans="2:11" hidden="1" outlineLevel="1">
      <c r="B130" s="78">
        <f t="shared" si="40"/>
        <v>47392</v>
      </c>
      <c r="C130" s="75">
        <f>IF(F130&lt;&gt;0,-INDEX([11]Delta!$F$1:$EE$997,$L$13,$I130),0)</f>
        <v>12820.944374531507</v>
      </c>
      <c r="D130" s="71">
        <f>IF(F130&lt;&gt;0,VLOOKUP($J130,'Table 1'!$B$13:$C$33,2,FALSE)/12*1000*Study_MW,0)</f>
        <v>27908.432874577917</v>
      </c>
      <c r="E130" s="71">
        <f t="shared" si="41"/>
        <v>40729.377249109428</v>
      </c>
      <c r="F130" s="75">
        <f>INDEX([11]Delta!$F$1:$EE$997,$L$14,$I130)</f>
        <v>2194.9106405739999</v>
      </c>
      <c r="G130" s="76">
        <f t="shared" si="42"/>
        <v>18.556280377071808</v>
      </c>
      <c r="I130" s="77">
        <f t="shared" si="47"/>
        <v>127</v>
      </c>
      <c r="J130" s="73">
        <f t="shared" si="43"/>
        <v>2029</v>
      </c>
      <c r="K130" s="78">
        <f t="shared" si="45"/>
        <v>47392</v>
      </c>
    </row>
    <row r="131" spans="2:11" hidden="1" outlineLevel="1">
      <c r="B131" s="78">
        <f t="shared" si="40"/>
        <v>47423</v>
      </c>
      <c r="C131" s="75">
        <f>IF(F131&lt;&gt;0,-INDEX([11]Delta!$F$1:$EE$997,$L$13,$I131),0)</f>
        <v>13490.891811236739</v>
      </c>
      <c r="D131" s="71">
        <f>IF(F131&lt;&gt;0,VLOOKUP($J131,'Table 1'!$B$13:$C$33,2,FALSE)/12*1000*Study_MW,0)</f>
        <v>27908.432874577917</v>
      </c>
      <c r="E131" s="71">
        <f t="shared" si="41"/>
        <v>41399.324685814659</v>
      </c>
      <c r="F131" s="75">
        <f>INDEX([11]Delta!$F$1:$EE$997,$L$14,$I131)</f>
        <v>1551.2420327899999</v>
      </c>
      <c r="G131" s="76">
        <f t="shared" si="42"/>
        <v>26.687856447104867</v>
      </c>
      <c r="I131" s="77">
        <f t="shared" si="47"/>
        <v>128</v>
      </c>
      <c r="J131" s="73">
        <f t="shared" si="43"/>
        <v>2029</v>
      </c>
      <c r="K131" s="78">
        <f t="shared" si="45"/>
        <v>47423</v>
      </c>
    </row>
    <row r="132" spans="2:11" hidden="1" outlineLevel="1">
      <c r="B132" s="82">
        <f t="shared" si="40"/>
        <v>47453</v>
      </c>
      <c r="C132" s="79">
        <f>IF(F132&lt;&gt;0,-INDEX([11]Delta!$F$1:$EE$997,$L$13,$I132),0)</f>
        <v>17630.829200953245</v>
      </c>
      <c r="D132" s="80">
        <f>IF(F132&lt;&gt;0,VLOOKUP($J132,'Table 1'!$B$13:$C$33,2,FALSE)/12*1000*Study_MW,0)</f>
        <v>27908.432874577917</v>
      </c>
      <c r="E132" s="80">
        <f t="shared" si="41"/>
        <v>45539.262075531165</v>
      </c>
      <c r="F132" s="79">
        <f>INDEX([11]Delta!$F$1:$EE$997,$L$14,$I132)</f>
        <v>1108.710791968</v>
      </c>
      <c r="G132" s="81">
        <f t="shared" si="42"/>
        <v>41.07406765176102</v>
      </c>
      <c r="I132" s="64">
        <f t="shared" si="47"/>
        <v>129</v>
      </c>
      <c r="J132" s="73">
        <f t="shared" si="43"/>
        <v>2029</v>
      </c>
      <c r="K132" s="82">
        <f t="shared" si="45"/>
        <v>47453</v>
      </c>
    </row>
    <row r="133" spans="2:11" hidden="1" outlineLevel="1">
      <c r="B133" s="74">
        <f t="shared" si="40"/>
        <v>47484</v>
      </c>
      <c r="C133" s="69">
        <f>IF(F133&lt;&gt;0,-INDEX([12]Delta!$F$1:$EE$65554,$L$13,$I133),0)</f>
        <v>11867.972789421678</v>
      </c>
      <c r="D133" s="70">
        <f>IF(F133&lt;&gt;0,VLOOKUP($J133,'Table 1'!$B$13:$C$33,2,FALSE)/12*1000*Study_MW,0)</f>
        <v>28521.128793308457</v>
      </c>
      <c r="E133" s="70">
        <f t="shared" si="41"/>
        <v>40389.101582730131</v>
      </c>
      <c r="F133" s="69">
        <f>INDEX([12]Delta!$F$1:$EE$65554,$L$14,$I133)</f>
        <v>1480.648553192</v>
      </c>
      <c r="G133" s="72">
        <f t="shared" si="42"/>
        <v>27.277979974153094</v>
      </c>
      <c r="I133" s="60">
        <f>I13</f>
        <v>1</v>
      </c>
      <c r="J133" s="73">
        <f t="shared" si="43"/>
        <v>2030</v>
      </c>
      <c r="K133" s="74">
        <f t="shared" si="45"/>
        <v>47484</v>
      </c>
    </row>
    <row r="134" spans="2:11" hidden="1" outlineLevel="1">
      <c r="B134" s="78">
        <f t="shared" si="40"/>
        <v>47515</v>
      </c>
      <c r="C134" s="75">
        <f>IF(F134&lt;&gt;0,-INDEX([12]Delta!$F$1:$EE$65554,$L$13,$I134),0)</f>
        <v>7415.1359350979328</v>
      </c>
      <c r="D134" s="71">
        <f>IF(F134&lt;&gt;0,VLOOKUP($J134,'Table 1'!$B$13:$C$33,2,FALSE)/12*1000*Study_MW,0)</f>
        <v>28521.128793308457</v>
      </c>
      <c r="E134" s="71">
        <f t="shared" si="41"/>
        <v>35936.264728406386</v>
      </c>
      <c r="F134" s="75">
        <f>INDEX([12]Delta!$F$1:$EE$65554,$L$14,$I134)</f>
        <v>1444.1647615700001</v>
      </c>
      <c r="G134" s="76">
        <f t="shared" si="42"/>
        <v>24.883770664324246</v>
      </c>
      <c r="I134" s="77">
        <f t="shared" ref="I134:I197" si="48">I14</f>
        <v>2</v>
      </c>
      <c r="J134" s="73">
        <f t="shared" si="43"/>
        <v>2030</v>
      </c>
      <c r="K134" s="78">
        <f t="shared" si="45"/>
        <v>47515</v>
      </c>
    </row>
    <row r="135" spans="2:11" hidden="1" outlineLevel="1">
      <c r="B135" s="78">
        <f t="shared" si="40"/>
        <v>47543</v>
      </c>
      <c r="C135" s="75">
        <f>IF(F135&lt;&gt;0,-INDEX([12]Delta!$F$1:$EE$65554,$L$13,$I135),0)</f>
        <v>10534.676084369421</v>
      </c>
      <c r="D135" s="71">
        <f>IF(F135&lt;&gt;0,VLOOKUP($J135,'Table 1'!$B$13:$C$33,2,FALSE)/12*1000*Study_MW,0)</f>
        <v>28521.128793308457</v>
      </c>
      <c r="E135" s="71">
        <f t="shared" si="41"/>
        <v>39055.804877677874</v>
      </c>
      <c r="F135" s="75">
        <f>INDEX([12]Delta!$F$1:$EE$65554,$L$14,$I135)</f>
        <v>2013.285340122</v>
      </c>
      <c r="G135" s="76">
        <f t="shared" si="42"/>
        <v>19.399041009910295</v>
      </c>
      <c r="I135" s="77">
        <f t="shared" si="48"/>
        <v>3</v>
      </c>
      <c r="J135" s="73">
        <f t="shared" si="43"/>
        <v>2030</v>
      </c>
      <c r="K135" s="78">
        <f t="shared" si="45"/>
        <v>47543</v>
      </c>
    </row>
    <row r="136" spans="2:11" hidden="1" outlineLevel="1">
      <c r="B136" s="78">
        <f t="shared" si="40"/>
        <v>47574</v>
      </c>
      <c r="C136" s="75">
        <f>IF(F136&lt;&gt;0,-INDEX([12]Delta!$F$1:$EE$65554,$L$13,$I136),0)</f>
        <v>9116.9830731600523</v>
      </c>
      <c r="D136" s="71">
        <f>IF(F136&lt;&gt;0,VLOOKUP($J136,'Table 1'!$B$13:$C$33,2,FALSE)/12*1000*Study_MW,0)</f>
        <v>28521.128793308457</v>
      </c>
      <c r="E136" s="71">
        <f t="shared" si="41"/>
        <v>37638.111866468505</v>
      </c>
      <c r="F136" s="75">
        <f>INDEX([12]Delta!$F$1:$EE$65554,$L$14,$I136)</f>
        <v>2386.5057244250002</v>
      </c>
      <c r="G136" s="76">
        <f t="shared" si="42"/>
        <v>15.771222118286332</v>
      </c>
      <c r="I136" s="77">
        <f t="shared" si="48"/>
        <v>4</v>
      </c>
      <c r="J136" s="73">
        <f t="shared" si="43"/>
        <v>2030</v>
      </c>
      <c r="K136" s="78">
        <f t="shared" si="45"/>
        <v>47574</v>
      </c>
    </row>
    <row r="137" spans="2:11" hidden="1" outlineLevel="1">
      <c r="B137" s="78">
        <f t="shared" si="40"/>
        <v>47604</v>
      </c>
      <c r="C137" s="75">
        <f>IF(F137&lt;&gt;0,-INDEX([12]Delta!$F$1:$EE$65554,$L$13,$I137),0)</f>
        <v>13096.455718964338</v>
      </c>
      <c r="D137" s="71">
        <f>IF(F137&lt;&gt;0,VLOOKUP($J137,'Table 1'!$B$13:$C$33,2,FALSE)/12*1000*Study_MW,0)</f>
        <v>28521.128793308457</v>
      </c>
      <c r="E137" s="71">
        <f t="shared" si="41"/>
        <v>41617.584512272791</v>
      </c>
      <c r="F137" s="75">
        <f>INDEX([12]Delta!$F$1:$EE$65554,$L$14,$I137)</f>
        <v>3265.8690734639999</v>
      </c>
      <c r="G137" s="76">
        <f t="shared" si="42"/>
        <v>12.743188283457545</v>
      </c>
      <c r="I137" s="77">
        <f t="shared" si="48"/>
        <v>5</v>
      </c>
      <c r="J137" s="73">
        <f t="shared" si="43"/>
        <v>2030</v>
      </c>
      <c r="K137" s="78">
        <f t="shared" si="45"/>
        <v>47604</v>
      </c>
    </row>
    <row r="138" spans="2:11" hidden="1" outlineLevel="1">
      <c r="B138" s="78">
        <f t="shared" si="40"/>
        <v>47635</v>
      </c>
      <c r="C138" s="75">
        <f>IF(F138&lt;&gt;0,-INDEX([12]Delta!$F$1:$EE$65554,$L$13,$I138),0)</f>
        <v>15731.533501282334</v>
      </c>
      <c r="D138" s="71">
        <f>IF(F138&lt;&gt;0,VLOOKUP($J138,'Table 1'!$B$13:$C$33,2,FALSE)/12*1000*Study_MW,0)</f>
        <v>28521.128793308457</v>
      </c>
      <c r="E138" s="71">
        <f t="shared" si="41"/>
        <v>44252.662294590787</v>
      </c>
      <c r="F138" s="75">
        <f>INDEX([12]Delta!$F$1:$EE$65554,$L$14,$I138)</f>
        <v>2992.1202680649999</v>
      </c>
      <c r="G138" s="76">
        <f t="shared" si="42"/>
        <v>14.789733810803309</v>
      </c>
      <c r="I138" s="77">
        <f t="shared" si="48"/>
        <v>6</v>
      </c>
      <c r="J138" s="73">
        <f t="shared" si="43"/>
        <v>2030</v>
      </c>
      <c r="K138" s="78">
        <f t="shared" si="45"/>
        <v>47635</v>
      </c>
    </row>
    <row r="139" spans="2:11" hidden="1" outlineLevel="1">
      <c r="B139" s="78">
        <f t="shared" si="40"/>
        <v>47665</v>
      </c>
      <c r="C139" s="75">
        <f>IF(F139&lt;&gt;0,-INDEX([12]Delta!$F$1:$EE$65554,$L$13,$I139),0)</f>
        <v>27443.92433577776</v>
      </c>
      <c r="D139" s="71">
        <f>IF(F139&lt;&gt;0,VLOOKUP($J139,'Table 1'!$B$13:$C$33,2,FALSE)/12*1000*Study_MW,0)</f>
        <v>28521.128793308457</v>
      </c>
      <c r="E139" s="71">
        <f t="shared" si="41"/>
        <v>55965.053129086213</v>
      </c>
      <c r="F139" s="75">
        <f>INDEX([12]Delta!$F$1:$EE$65554,$L$14,$I139)</f>
        <v>3052.0188464500002</v>
      </c>
      <c r="G139" s="76">
        <f t="shared" si="42"/>
        <v>18.337060137811001</v>
      </c>
      <c r="I139" s="77">
        <f t="shared" si="48"/>
        <v>7</v>
      </c>
      <c r="J139" s="73">
        <f t="shared" si="43"/>
        <v>2030</v>
      </c>
      <c r="K139" s="78">
        <f t="shared" si="45"/>
        <v>47665</v>
      </c>
    </row>
    <row r="140" spans="2:11" hidden="1" outlineLevel="1">
      <c r="B140" s="78">
        <f t="shared" si="40"/>
        <v>47696</v>
      </c>
      <c r="C140" s="75">
        <f>IF(F140&lt;&gt;0,-INDEX([12]Delta!$F$1:$EE$65554,$L$13,$I140),0)</f>
        <v>18498.117420494556</v>
      </c>
      <c r="D140" s="71">
        <f>IF(F140&lt;&gt;0,VLOOKUP($J140,'Table 1'!$B$13:$C$33,2,FALSE)/12*1000*Study_MW,0)</f>
        <v>28521.128793308457</v>
      </c>
      <c r="E140" s="71">
        <f t="shared" si="41"/>
        <v>47019.24621380301</v>
      </c>
      <c r="F140" s="75">
        <f>INDEX([12]Delta!$F$1:$EE$65554,$L$14,$I140)</f>
        <v>2739.3527541220001</v>
      </c>
      <c r="G140" s="76">
        <f t="shared" si="42"/>
        <v>17.164363422363731</v>
      </c>
      <c r="I140" s="77">
        <f t="shared" si="48"/>
        <v>8</v>
      </c>
      <c r="J140" s="73">
        <f t="shared" si="43"/>
        <v>2030</v>
      </c>
      <c r="K140" s="78">
        <f t="shared" si="45"/>
        <v>47696</v>
      </c>
    </row>
    <row r="141" spans="2:11" hidden="1" outlineLevel="1">
      <c r="B141" s="78">
        <f t="shared" si="40"/>
        <v>47727</v>
      </c>
      <c r="C141" s="75">
        <f>IF(F141&lt;&gt;0,-INDEX([12]Delta!$F$1:$EE$65554,$L$13,$I141),0)</f>
        <v>11489.763283267617</v>
      </c>
      <c r="D141" s="71">
        <f>IF(F141&lt;&gt;0,VLOOKUP($J141,'Table 1'!$B$13:$C$33,2,FALSE)/12*1000*Study_MW,0)</f>
        <v>28521.128793308457</v>
      </c>
      <c r="E141" s="71">
        <f t="shared" si="41"/>
        <v>40010.89207657607</v>
      </c>
      <c r="F141" s="75">
        <f>INDEX([12]Delta!$F$1:$EE$65554,$L$14,$I141)</f>
        <v>2613.7907193400001</v>
      </c>
      <c r="G141" s="76">
        <f t="shared" si="42"/>
        <v>15.307611194931127</v>
      </c>
      <c r="I141" s="77">
        <f t="shared" si="48"/>
        <v>9</v>
      </c>
      <c r="J141" s="73">
        <f t="shared" si="43"/>
        <v>2030</v>
      </c>
      <c r="K141" s="78">
        <f t="shared" si="45"/>
        <v>47727</v>
      </c>
    </row>
    <row r="142" spans="2:11" hidden="1" outlineLevel="1">
      <c r="B142" s="78">
        <f t="shared" ref="B142:B205" si="49">EDATE(B141,1)</f>
        <v>47757</v>
      </c>
      <c r="C142" s="75">
        <f>IF(F142&lt;&gt;0,-INDEX([12]Delta!$F$1:$EE$65554,$L$13,$I142),0)</f>
        <v>11329.876361399889</v>
      </c>
      <c r="D142" s="71">
        <f>IF(F142&lt;&gt;0,VLOOKUP($J142,'Table 1'!$B$13:$C$33,2,FALSE)/12*1000*Study_MW,0)</f>
        <v>28521.128793308457</v>
      </c>
      <c r="E142" s="71">
        <f t="shared" ref="E142:E192" si="50">C142+D142</f>
        <v>39851.005154708342</v>
      </c>
      <c r="F142" s="75">
        <f>INDEX([12]Delta!$F$1:$EE$65554,$L$14,$I142)</f>
        <v>2183.9360568100001</v>
      </c>
      <c r="G142" s="76">
        <f t="shared" ref="G142:G192" si="51">IF(ISNUMBER($F142),E142/$F142,"")</f>
        <v>18.247331477697809</v>
      </c>
      <c r="I142" s="77">
        <f t="shared" si="48"/>
        <v>10</v>
      </c>
      <c r="J142" s="73">
        <f t="shared" ref="J142:J192" si="52">YEAR(B142)</f>
        <v>2030</v>
      </c>
      <c r="K142" s="78">
        <f t="shared" si="45"/>
        <v>47757</v>
      </c>
    </row>
    <row r="143" spans="2:11" hidden="1" outlineLevel="1">
      <c r="B143" s="78">
        <f t="shared" si="49"/>
        <v>47788</v>
      </c>
      <c r="C143" s="75">
        <f>IF(F143&lt;&gt;0,-INDEX([12]Delta!$F$1:$EE$65554,$L$13,$I143),0)</f>
        <v>1068.6203984022141</v>
      </c>
      <c r="D143" s="71">
        <f>IF(F143&lt;&gt;0,VLOOKUP($J143,'Table 1'!$B$13:$C$33,2,FALSE)/12*1000*Study_MW,0)</f>
        <v>28521.128793308457</v>
      </c>
      <c r="E143" s="71">
        <f t="shared" si="50"/>
        <v>29589.749191710671</v>
      </c>
      <c r="F143" s="75">
        <f>INDEX([12]Delta!$F$1:$EE$65554,$L$14,$I143)</f>
        <v>1543.48581973</v>
      </c>
      <c r="G143" s="76">
        <f t="shared" si="51"/>
        <v>19.170729535362216</v>
      </c>
      <c r="I143" s="77">
        <f t="shared" si="48"/>
        <v>11</v>
      </c>
      <c r="J143" s="73">
        <f t="shared" si="52"/>
        <v>2030</v>
      </c>
      <c r="K143" s="78">
        <f t="shared" si="45"/>
        <v>47788</v>
      </c>
    </row>
    <row r="144" spans="2:11" hidden="1" outlineLevel="1">
      <c r="B144" s="82">
        <f t="shared" si="49"/>
        <v>47818</v>
      </c>
      <c r="C144" s="79">
        <f>IF(F144&lt;&gt;0,-INDEX([12]Delta!$F$1:$EE$65554,$L$13,$I144),0)</f>
        <v>9819.8596022576094</v>
      </c>
      <c r="D144" s="80">
        <f>IF(F144&lt;&gt;0,VLOOKUP($J144,'Table 1'!$B$13:$C$33,2,FALSE)/12*1000*Study_MW,0)</f>
        <v>28521.128793308457</v>
      </c>
      <c r="E144" s="80">
        <f t="shared" si="50"/>
        <v>38340.988395566063</v>
      </c>
      <c r="F144" s="79">
        <f>INDEX([12]Delta!$F$1:$EE$65554,$L$14,$I144)</f>
        <v>1103.1672358149999</v>
      </c>
      <c r="G144" s="81">
        <f t="shared" si="51"/>
        <v>34.755372667717452</v>
      </c>
      <c r="I144" s="64">
        <f t="shared" si="48"/>
        <v>12</v>
      </c>
      <c r="J144" s="73">
        <f t="shared" si="52"/>
        <v>2030</v>
      </c>
      <c r="K144" s="82">
        <f t="shared" si="45"/>
        <v>47818</v>
      </c>
    </row>
    <row r="145" spans="2:11" hidden="1" outlineLevel="1">
      <c r="B145" s="74">
        <f t="shared" si="49"/>
        <v>47849</v>
      </c>
      <c r="C145" s="69">
        <f>IF(F145&lt;&gt;0,-INDEX([12]Delta!$F$1:$EE$65554,$L$13,$I145),0)</f>
        <v>15095.091549426317</v>
      </c>
      <c r="D145" s="70">
        <f>IF(F145&lt;&gt;0,VLOOKUP($J145,'Table 1'!$B$13:$C$33,2,FALSE)/12*1000*Study_MW,0)</f>
        <v>29147.202352185966</v>
      </c>
      <c r="E145" s="70">
        <f t="shared" si="50"/>
        <v>44242.293901612284</v>
      </c>
      <c r="F145" s="69">
        <f>INDEX([12]Delta!$F$1:$EE$65554,$L$14,$I145)</f>
        <v>1473.2453111530001</v>
      </c>
      <c r="G145" s="72">
        <f t="shared" si="51"/>
        <v>30.030500397104344</v>
      </c>
      <c r="I145" s="60">
        <f>I25</f>
        <v>14</v>
      </c>
      <c r="J145" s="73">
        <f t="shared" si="52"/>
        <v>2031</v>
      </c>
      <c r="K145" s="74">
        <f t="shared" si="45"/>
        <v>47849</v>
      </c>
    </row>
    <row r="146" spans="2:11" hidden="1" outlineLevel="1">
      <c r="B146" s="78">
        <f t="shared" si="49"/>
        <v>47880</v>
      </c>
      <c r="C146" s="75">
        <f>IF(F146&lt;&gt;0,-INDEX([12]Delta!$F$1:$EE$65554,$L$13,$I146),0)</f>
        <v>12678.08627974987</v>
      </c>
      <c r="D146" s="71">
        <f>IF(F146&lt;&gt;0,VLOOKUP($J146,'Table 1'!$B$13:$C$33,2,FALSE)/12*1000*Study_MW,0)</f>
        <v>29147.202352185966</v>
      </c>
      <c r="E146" s="71">
        <f t="shared" si="50"/>
        <v>41825.288631935837</v>
      </c>
      <c r="F146" s="75">
        <f>INDEX([12]Delta!$F$1:$EE$65554,$L$14,$I146)</f>
        <v>1436.94393446</v>
      </c>
      <c r="G146" s="76">
        <f t="shared" si="51"/>
        <v>29.107112413299323</v>
      </c>
      <c r="I146" s="77">
        <f t="shared" si="48"/>
        <v>15</v>
      </c>
      <c r="J146" s="73">
        <f t="shared" si="52"/>
        <v>2031</v>
      </c>
      <c r="K146" s="78">
        <f t="shared" si="45"/>
        <v>47880</v>
      </c>
    </row>
    <row r="147" spans="2:11" hidden="1" outlineLevel="1">
      <c r="B147" s="78">
        <f t="shared" si="49"/>
        <v>47908</v>
      </c>
      <c r="C147" s="75">
        <f>IF(F147&lt;&gt;0,-INDEX([12]Delta!$F$1:$EE$65554,$L$13,$I147),0)</f>
        <v>11636.49319589138</v>
      </c>
      <c r="D147" s="71">
        <f>IF(F147&lt;&gt;0,VLOOKUP($J147,'Table 1'!$B$13:$C$33,2,FALSE)/12*1000*Study_MW,0)</f>
        <v>29147.202352185966</v>
      </c>
      <c r="E147" s="71">
        <f t="shared" si="50"/>
        <v>40783.695548077347</v>
      </c>
      <c r="F147" s="75">
        <f>INDEX([12]Delta!$F$1:$EE$65554,$L$14,$I147)</f>
        <v>2003.2189131299999</v>
      </c>
      <c r="G147" s="76">
        <f t="shared" si="51"/>
        <v>20.359080717919852</v>
      </c>
      <c r="I147" s="77">
        <f t="shared" si="48"/>
        <v>16</v>
      </c>
      <c r="J147" s="73">
        <f t="shared" si="52"/>
        <v>2031</v>
      </c>
      <c r="K147" s="78">
        <f t="shared" si="45"/>
        <v>47908</v>
      </c>
    </row>
    <row r="148" spans="2:11" hidden="1" outlineLevel="1">
      <c r="B148" s="78">
        <f t="shared" si="49"/>
        <v>47939</v>
      </c>
      <c r="C148" s="75">
        <f>IF(F148&lt;&gt;0,-INDEX([12]Delta!$F$1:$EE$65554,$L$13,$I148),0)</f>
        <v>15567.68709756434</v>
      </c>
      <c r="D148" s="71">
        <f>IF(F148&lt;&gt;0,VLOOKUP($J148,'Table 1'!$B$13:$C$33,2,FALSE)/12*1000*Study_MW,0)</f>
        <v>29147.202352185966</v>
      </c>
      <c r="E148" s="71">
        <f t="shared" si="50"/>
        <v>44714.889449750306</v>
      </c>
      <c r="F148" s="75">
        <f>INDEX([12]Delta!$F$1:$EE$65554,$L$14,$I148)</f>
        <v>2374.573162229</v>
      </c>
      <c r="G148" s="76">
        <f t="shared" si="51"/>
        <v>18.830706150058845</v>
      </c>
      <c r="I148" s="77">
        <f t="shared" si="48"/>
        <v>17</v>
      </c>
      <c r="J148" s="73">
        <f t="shared" si="52"/>
        <v>2031</v>
      </c>
      <c r="K148" s="78">
        <f t="shared" si="45"/>
        <v>47939</v>
      </c>
    </row>
    <row r="149" spans="2:11" hidden="1" outlineLevel="1">
      <c r="B149" s="78">
        <f t="shared" si="49"/>
        <v>47969</v>
      </c>
      <c r="C149" s="75">
        <f>IF(F149&lt;&gt;0,-INDEX([12]Delta!$F$1:$EE$65554,$L$13,$I149),0)</f>
        <v>17716.37709595263</v>
      </c>
      <c r="D149" s="71">
        <f>IF(F149&lt;&gt;0,VLOOKUP($J149,'Table 1'!$B$13:$C$33,2,FALSE)/12*1000*Study_MW,0)</f>
        <v>29147.202352185966</v>
      </c>
      <c r="E149" s="71">
        <f t="shared" si="50"/>
        <v>46863.579448138596</v>
      </c>
      <c r="F149" s="75">
        <f>INDEX([12]Delta!$F$1:$EE$65554,$L$14,$I149)</f>
        <v>3249.5396719340001</v>
      </c>
      <c r="G149" s="76">
        <f t="shared" si="51"/>
        <v>14.421605574751212</v>
      </c>
      <c r="I149" s="77">
        <f t="shared" si="48"/>
        <v>18</v>
      </c>
      <c r="J149" s="73">
        <f t="shared" si="52"/>
        <v>2031</v>
      </c>
      <c r="K149" s="78">
        <f t="shared" si="45"/>
        <v>47969</v>
      </c>
    </row>
    <row r="150" spans="2:11" hidden="1" outlineLevel="1">
      <c r="B150" s="78">
        <f t="shared" si="49"/>
        <v>48000</v>
      </c>
      <c r="C150" s="75">
        <f>IF(F150&lt;&gt;0,-INDEX([12]Delta!$F$1:$EE$65554,$L$13,$I150),0)</f>
        <v>20527.836164057255</v>
      </c>
      <c r="D150" s="71">
        <f>IF(F150&lt;&gt;0,VLOOKUP($J150,'Table 1'!$B$13:$C$33,2,FALSE)/12*1000*Study_MW,0)</f>
        <v>29147.202352185966</v>
      </c>
      <c r="E150" s="71">
        <f t="shared" si="50"/>
        <v>49675.038516243221</v>
      </c>
      <c r="F150" s="75">
        <f>INDEX([12]Delta!$F$1:$EE$65554,$L$14,$I150)</f>
        <v>2977.1596694109999</v>
      </c>
      <c r="G150" s="76">
        <f t="shared" si="51"/>
        <v>16.685379365652537</v>
      </c>
      <c r="I150" s="77">
        <f t="shared" si="48"/>
        <v>19</v>
      </c>
      <c r="J150" s="73">
        <f t="shared" si="52"/>
        <v>2031</v>
      </c>
      <c r="K150" s="78">
        <f t="shared" si="45"/>
        <v>48000</v>
      </c>
    </row>
    <row r="151" spans="2:11" hidden="1" outlineLevel="1">
      <c r="B151" s="78">
        <f t="shared" si="49"/>
        <v>48030</v>
      </c>
      <c r="C151" s="75">
        <f>IF(F151&lt;&gt;0,-INDEX([12]Delta!$F$1:$EE$65554,$L$13,$I151),0)</f>
        <v>40381.193071812391</v>
      </c>
      <c r="D151" s="71">
        <f>IF(F151&lt;&gt;0,VLOOKUP($J151,'Table 1'!$B$13:$C$33,2,FALSE)/12*1000*Study_MW,0)</f>
        <v>29147.202352185966</v>
      </c>
      <c r="E151" s="71">
        <f t="shared" si="50"/>
        <v>69528.395423998358</v>
      </c>
      <c r="F151" s="75">
        <f>INDEX([12]Delta!$F$1:$EE$65554,$L$14,$I151)</f>
        <v>3036.7586895559998</v>
      </c>
      <c r="G151" s="76">
        <f t="shared" si="51"/>
        <v>22.895594458367718</v>
      </c>
      <c r="I151" s="77">
        <f t="shared" si="48"/>
        <v>20</v>
      </c>
      <c r="J151" s="73">
        <f t="shared" si="52"/>
        <v>2031</v>
      </c>
      <c r="K151" s="78">
        <f t="shared" si="45"/>
        <v>48030</v>
      </c>
    </row>
    <row r="152" spans="2:11" hidden="1" outlineLevel="1">
      <c r="B152" s="78">
        <f t="shared" si="49"/>
        <v>48061</v>
      </c>
      <c r="C152" s="75">
        <f>IF(F152&lt;&gt;0,-INDEX([12]Delta!$F$1:$EE$65554,$L$13,$I152),0)</f>
        <v>31616.85710349679</v>
      </c>
      <c r="D152" s="71">
        <f>IF(F152&lt;&gt;0,VLOOKUP($J152,'Table 1'!$B$13:$C$33,2,FALSE)/12*1000*Study_MW,0)</f>
        <v>29147.202352185966</v>
      </c>
      <c r="E152" s="71">
        <f t="shared" si="50"/>
        <v>60764.059455682756</v>
      </c>
      <c r="F152" s="75">
        <f>INDEX([12]Delta!$F$1:$EE$65554,$L$14,$I152)</f>
        <v>2725.6560675659998</v>
      </c>
      <c r="G152" s="76">
        <f t="shared" si="51"/>
        <v>22.293370091240025</v>
      </c>
      <c r="I152" s="77">
        <f t="shared" si="48"/>
        <v>21</v>
      </c>
      <c r="J152" s="73">
        <f t="shared" si="52"/>
        <v>2031</v>
      </c>
      <c r="K152" s="78">
        <f t="shared" si="45"/>
        <v>48061</v>
      </c>
    </row>
    <row r="153" spans="2:11" hidden="1" outlineLevel="1">
      <c r="B153" s="78">
        <f t="shared" si="49"/>
        <v>48092</v>
      </c>
      <c r="C153" s="75">
        <f>IF(F153&lt;&gt;0,-INDEX([12]Delta!$F$1:$EE$65554,$L$13,$I153),0)</f>
        <v>17976.216017797589</v>
      </c>
      <c r="D153" s="71">
        <f>IF(F153&lt;&gt;0,VLOOKUP($J153,'Table 1'!$B$13:$C$33,2,FALSE)/12*1000*Study_MW,0)</f>
        <v>29147.202352185966</v>
      </c>
      <c r="E153" s="71">
        <f t="shared" si="50"/>
        <v>47123.418369983556</v>
      </c>
      <c r="F153" s="75">
        <f>INDEX([12]Delta!$F$1:$EE$65554,$L$14,$I153)</f>
        <v>2600.7217740699998</v>
      </c>
      <c r="G153" s="76">
        <f t="shared" si="51"/>
        <v>18.119361647915824</v>
      </c>
      <c r="I153" s="77">
        <f t="shared" si="48"/>
        <v>22</v>
      </c>
      <c r="J153" s="73">
        <f t="shared" si="52"/>
        <v>2031</v>
      </c>
      <c r="K153" s="78">
        <f t="shared" si="45"/>
        <v>48092</v>
      </c>
    </row>
    <row r="154" spans="2:11" hidden="1" outlineLevel="1">
      <c r="B154" s="78">
        <f t="shared" si="49"/>
        <v>48122</v>
      </c>
      <c r="C154" s="75">
        <f>IF(F154&lt;&gt;0,-INDEX([12]Delta!$F$1:$EE$65554,$L$13,$I154),0)</f>
        <v>11621.297123253345</v>
      </c>
      <c r="D154" s="71">
        <f>IF(F154&lt;&gt;0,VLOOKUP($J154,'Table 1'!$B$13:$C$33,2,FALSE)/12*1000*Study_MW,0)</f>
        <v>29147.202352185966</v>
      </c>
      <c r="E154" s="71">
        <f t="shared" si="50"/>
        <v>40768.499475439312</v>
      </c>
      <c r="F154" s="75">
        <f>INDEX([12]Delta!$F$1:$EE$65554,$L$14,$I154)</f>
        <v>2173.0164275229999</v>
      </c>
      <c r="G154" s="76">
        <f t="shared" si="51"/>
        <v>18.761247710359431</v>
      </c>
      <c r="I154" s="77">
        <f t="shared" si="48"/>
        <v>23</v>
      </c>
      <c r="J154" s="73">
        <f t="shared" si="52"/>
        <v>2031</v>
      </c>
      <c r="K154" s="78">
        <f t="shared" ref="K154:K192" si="53">IF(ISNUMBER(F154),IF(F154&lt;&gt;0,B154,""),"")</f>
        <v>48122</v>
      </c>
    </row>
    <row r="155" spans="2:11" hidden="1" outlineLevel="1">
      <c r="B155" s="78">
        <f t="shared" si="49"/>
        <v>48153</v>
      </c>
      <c r="C155" s="75">
        <f>IF(F155&lt;&gt;0,-INDEX([12]Delta!$F$1:$EE$65554,$L$13,$I155),0)</f>
        <v>13728.088876664639</v>
      </c>
      <c r="D155" s="71">
        <f>IF(F155&lt;&gt;0,VLOOKUP($J155,'Table 1'!$B$13:$C$33,2,FALSE)/12*1000*Study_MW,0)</f>
        <v>29147.202352185966</v>
      </c>
      <c r="E155" s="71">
        <f t="shared" si="50"/>
        <v>42875.291228850605</v>
      </c>
      <c r="F155" s="75">
        <f>INDEX([12]Delta!$F$1:$EE$65554,$L$14,$I155)</f>
        <v>1535.7683934900001</v>
      </c>
      <c r="G155" s="76">
        <f t="shared" si="51"/>
        <v>27.917810661161898</v>
      </c>
      <c r="I155" s="77">
        <f t="shared" si="48"/>
        <v>24</v>
      </c>
      <c r="J155" s="73">
        <f t="shared" si="52"/>
        <v>2031</v>
      </c>
      <c r="K155" s="78">
        <f t="shared" si="53"/>
        <v>48153</v>
      </c>
    </row>
    <row r="156" spans="2:11" hidden="1" outlineLevel="1">
      <c r="B156" s="82">
        <f t="shared" si="49"/>
        <v>48183</v>
      </c>
      <c r="C156" s="79">
        <f>IF(F156&lt;&gt;0,-INDEX([12]Delta!$F$1:$EE$65554,$L$13,$I156),0)</f>
        <v>11666.58518961072</v>
      </c>
      <c r="D156" s="80">
        <f>IF(F156&lt;&gt;0,VLOOKUP($J156,'Table 1'!$B$13:$C$33,2,FALSE)/12*1000*Study_MW,0)</f>
        <v>29147.202352185966</v>
      </c>
      <c r="E156" s="80">
        <f t="shared" si="50"/>
        <v>40813.787541796686</v>
      </c>
      <c r="F156" s="79">
        <f>INDEX([12]Delta!$F$1:$EE$65554,$L$14,$I156)</f>
        <v>1097.6513994920001</v>
      </c>
      <c r="G156" s="81">
        <f t="shared" si="51"/>
        <v>37.182831963486365</v>
      </c>
      <c r="I156" s="64">
        <f t="shared" si="48"/>
        <v>25</v>
      </c>
      <c r="J156" s="73">
        <f t="shared" si="52"/>
        <v>2031</v>
      </c>
      <c r="K156" s="82">
        <f t="shared" si="53"/>
        <v>48183</v>
      </c>
    </row>
    <row r="157" spans="2:11" hidden="1" outlineLevel="1">
      <c r="B157" s="74">
        <f t="shared" si="49"/>
        <v>48214</v>
      </c>
      <c r="C157" s="69">
        <f>IF(F157&lt;&gt;0,-INDEX([12]Delta!$F$1:$EE$65554,$L$13,$I157),0)</f>
        <v>13896.79857493937</v>
      </c>
      <c r="D157" s="70">
        <f>IF(F157&lt;&gt;0,VLOOKUP($J157,'Table 1'!$B$13:$C$33,2,FALSE)/12*1000*Study_MW,0)</f>
        <v>29789.329079239811</v>
      </c>
      <c r="E157" s="70">
        <f t="shared" si="50"/>
        <v>43686.127654179181</v>
      </c>
      <c r="F157" s="69">
        <f>INDEX([12]Delta!$F$1:$EE$65554,$L$14,$I157)</f>
        <v>1465.8790854829999</v>
      </c>
      <c r="G157" s="72">
        <f t="shared" si="51"/>
        <v>29.801999419198221</v>
      </c>
      <c r="I157" s="60">
        <f>I37</f>
        <v>27</v>
      </c>
      <c r="J157" s="73">
        <f t="shared" si="52"/>
        <v>2032</v>
      </c>
      <c r="K157" s="74">
        <f t="shared" si="53"/>
        <v>48214</v>
      </c>
    </row>
    <row r="158" spans="2:11" hidden="1" outlineLevel="1">
      <c r="B158" s="78">
        <f t="shared" si="49"/>
        <v>48245</v>
      </c>
      <c r="C158" s="75">
        <f>IF(F158&lt;&gt;0,-INDEX([12]Delta!$F$1:$EE$65554,$L$13,$I158),0)</f>
        <v>14368.584738001227</v>
      </c>
      <c r="D158" s="71">
        <f>IF(F158&lt;&gt;0,VLOOKUP($J158,'Table 1'!$B$13:$C$33,2,FALSE)/12*1000*Study_MW,0)</f>
        <v>29789.329079239811</v>
      </c>
      <c r="E158" s="71">
        <f t="shared" si="50"/>
        <v>44157.913817241038</v>
      </c>
      <c r="F158" s="75">
        <f>INDEX([12]Delta!$F$1:$EE$65554,$L$14,$I158)</f>
        <v>1501.267887986</v>
      </c>
      <c r="G158" s="76">
        <f t="shared" si="51"/>
        <v>29.413746987208476</v>
      </c>
      <c r="I158" s="77">
        <f t="shared" si="48"/>
        <v>28</v>
      </c>
      <c r="J158" s="73">
        <f t="shared" si="52"/>
        <v>2032</v>
      </c>
      <c r="K158" s="78">
        <f t="shared" si="53"/>
        <v>48245</v>
      </c>
    </row>
    <row r="159" spans="2:11" hidden="1" outlineLevel="1">
      <c r="B159" s="78">
        <f t="shared" si="49"/>
        <v>48274</v>
      </c>
      <c r="C159" s="75">
        <f>IF(F159&lt;&gt;0,-INDEX([12]Delta!$F$1:$EE$65554,$L$13,$I159),0)</f>
        <v>13061.020855173469</v>
      </c>
      <c r="D159" s="71">
        <f>IF(F159&lt;&gt;0,VLOOKUP($J159,'Table 1'!$B$13:$C$33,2,FALSE)/12*1000*Study_MW,0)</f>
        <v>29789.329079239811</v>
      </c>
      <c r="E159" s="71">
        <f t="shared" si="50"/>
        <v>42850.34993441328</v>
      </c>
      <c r="F159" s="75">
        <f>INDEX([12]Delta!$F$1:$EE$65554,$L$14,$I159)</f>
        <v>1993.202835393</v>
      </c>
      <c r="G159" s="76">
        <f t="shared" si="51"/>
        <v>21.498238500129602</v>
      </c>
      <c r="I159" s="77">
        <f t="shared" si="48"/>
        <v>29</v>
      </c>
      <c r="J159" s="73">
        <f t="shared" si="52"/>
        <v>2032</v>
      </c>
      <c r="K159" s="78">
        <f t="shared" si="53"/>
        <v>48274</v>
      </c>
    </row>
    <row r="160" spans="2:11" hidden="1" outlineLevel="1">
      <c r="B160" s="78">
        <f t="shared" si="49"/>
        <v>48305</v>
      </c>
      <c r="C160" s="75">
        <f>IF(F160&lt;&gt;0,-INDEX([12]Delta!$F$1:$EE$65554,$L$13,$I160),0)</f>
        <v>14451.633366838098</v>
      </c>
      <c r="D160" s="71">
        <f>IF(F160&lt;&gt;0,VLOOKUP($J160,'Table 1'!$B$13:$C$33,2,FALSE)/12*1000*Study_MW,0)</f>
        <v>29789.329079239811</v>
      </c>
      <c r="E160" s="71">
        <f t="shared" si="50"/>
        <v>44240.962446077909</v>
      </c>
      <c r="F160" s="75">
        <f>INDEX([12]Delta!$F$1:$EE$65554,$L$14,$I160)</f>
        <v>2362.7003350340001</v>
      </c>
      <c r="G160" s="76">
        <f t="shared" si="51"/>
        <v>18.724745491451106</v>
      </c>
      <c r="I160" s="77">
        <f t="shared" si="48"/>
        <v>30</v>
      </c>
      <c r="J160" s="73">
        <f t="shared" si="52"/>
        <v>2032</v>
      </c>
      <c r="K160" s="78">
        <f t="shared" si="53"/>
        <v>48305</v>
      </c>
    </row>
    <row r="161" spans="2:11" hidden="1" outlineLevel="1">
      <c r="B161" s="78">
        <f t="shared" si="49"/>
        <v>48335</v>
      </c>
      <c r="C161" s="75">
        <f>IF(F161&lt;&gt;0,-INDEX([12]Delta!$F$1:$EE$65554,$L$13,$I161),0)</f>
        <v>20114.711298495531</v>
      </c>
      <c r="D161" s="71">
        <f>IF(F161&lt;&gt;0,VLOOKUP($J161,'Table 1'!$B$13:$C$33,2,FALSE)/12*1000*Study_MW,0)</f>
        <v>29789.329079239811</v>
      </c>
      <c r="E161" s="71">
        <f t="shared" si="50"/>
        <v>49904.040377735342</v>
      </c>
      <c r="F161" s="75">
        <f>INDEX([12]Delta!$F$1:$EE$65554,$L$14,$I161)</f>
        <v>3233.2919131970002</v>
      </c>
      <c r="G161" s="76">
        <f t="shared" si="51"/>
        <v>15.434437012645557</v>
      </c>
      <c r="I161" s="77">
        <f t="shared" si="48"/>
        <v>31</v>
      </c>
      <c r="J161" s="73">
        <f t="shared" si="52"/>
        <v>2032</v>
      </c>
      <c r="K161" s="78">
        <f t="shared" si="53"/>
        <v>48335</v>
      </c>
    </row>
    <row r="162" spans="2:11" hidden="1" outlineLevel="1">
      <c r="B162" s="78">
        <f t="shared" si="49"/>
        <v>48366</v>
      </c>
      <c r="C162" s="75">
        <f>IF(F162&lt;&gt;0,-INDEX([12]Delta!$F$1:$EE$65554,$L$13,$I162),0)</f>
        <v>28698.749670997262</v>
      </c>
      <c r="D162" s="71">
        <f>IF(F162&lt;&gt;0,VLOOKUP($J162,'Table 1'!$B$13:$C$33,2,FALSE)/12*1000*Study_MW,0)</f>
        <v>29789.329079239811</v>
      </c>
      <c r="E162" s="71">
        <f t="shared" si="50"/>
        <v>58488.078750237073</v>
      </c>
      <c r="F162" s="75">
        <f>INDEX([12]Delta!$F$1:$EE$65554,$L$14,$I162)</f>
        <v>2962.273854822</v>
      </c>
      <c r="G162" s="76">
        <f t="shared" si="51"/>
        <v>19.744318593309654</v>
      </c>
      <c r="I162" s="77">
        <f t="shared" si="48"/>
        <v>32</v>
      </c>
      <c r="J162" s="73">
        <f t="shared" si="52"/>
        <v>2032</v>
      </c>
      <c r="K162" s="78">
        <f t="shared" si="53"/>
        <v>48366</v>
      </c>
    </row>
    <row r="163" spans="2:11" hidden="1" outlineLevel="1">
      <c r="B163" s="78">
        <f t="shared" si="49"/>
        <v>48396</v>
      </c>
      <c r="C163" s="75">
        <f>IF(F163&lt;&gt;0,-INDEX([12]Delta!$F$1:$EE$65554,$L$13,$I163),0)</f>
        <v>50918.033513456583</v>
      </c>
      <c r="D163" s="71">
        <f>IF(F163&lt;&gt;0,VLOOKUP($J163,'Table 1'!$B$13:$C$33,2,FALSE)/12*1000*Study_MW,0)</f>
        <v>29789.329079239811</v>
      </c>
      <c r="E163" s="71">
        <f t="shared" si="50"/>
        <v>80707.362592696387</v>
      </c>
      <c r="F163" s="75">
        <f>INDEX([12]Delta!$F$1:$EE$65554,$L$14,$I163)</f>
        <v>3021.5748783270001</v>
      </c>
      <c r="G163" s="76">
        <f t="shared" si="51"/>
        <v>26.71036325182278</v>
      </c>
      <c r="I163" s="77">
        <f t="shared" si="48"/>
        <v>33</v>
      </c>
      <c r="J163" s="73">
        <f t="shared" si="52"/>
        <v>2032</v>
      </c>
      <c r="K163" s="78">
        <f t="shared" si="53"/>
        <v>48396</v>
      </c>
    </row>
    <row r="164" spans="2:11" hidden="1" outlineLevel="1">
      <c r="B164" s="78">
        <f t="shared" si="49"/>
        <v>48427</v>
      </c>
      <c r="C164" s="75">
        <f>IF(F164&lt;&gt;0,-INDEX([12]Delta!$F$1:$EE$65554,$L$13,$I164),0)</f>
        <v>37767.726159244776</v>
      </c>
      <c r="D164" s="71">
        <f>IF(F164&lt;&gt;0,VLOOKUP($J164,'Table 1'!$B$13:$C$33,2,FALSE)/12*1000*Study_MW,0)</f>
        <v>29789.329079239811</v>
      </c>
      <c r="E164" s="71">
        <f t="shared" si="50"/>
        <v>67557.05523848458</v>
      </c>
      <c r="F164" s="75">
        <f>INDEX([12]Delta!$F$1:$EE$65554,$L$14,$I164)</f>
        <v>2712.0277240099999</v>
      </c>
      <c r="G164" s="76">
        <f t="shared" si="51"/>
        <v>24.910163948691064</v>
      </c>
      <c r="I164" s="77">
        <f t="shared" si="48"/>
        <v>34</v>
      </c>
      <c r="J164" s="73">
        <f t="shared" si="52"/>
        <v>2032</v>
      </c>
      <c r="K164" s="78">
        <f t="shared" si="53"/>
        <v>48427</v>
      </c>
    </row>
    <row r="165" spans="2:11" hidden="1" outlineLevel="1">
      <c r="B165" s="78">
        <f t="shared" si="49"/>
        <v>48458</v>
      </c>
      <c r="C165" s="75">
        <f>IF(F165&lt;&gt;0,-INDEX([12]Delta!$F$1:$EE$65554,$L$13,$I165),0)</f>
        <v>26326.376924276352</v>
      </c>
      <c r="D165" s="71">
        <f>IF(F165&lt;&gt;0,VLOOKUP($J165,'Table 1'!$B$13:$C$33,2,FALSE)/12*1000*Study_MW,0)</f>
        <v>29789.329079239811</v>
      </c>
      <c r="E165" s="71">
        <f t="shared" si="50"/>
        <v>56115.706003516163</v>
      </c>
      <c r="F165" s="75">
        <f>INDEX([12]Delta!$F$1:$EE$65554,$L$14,$I165)</f>
        <v>2587.7181714100002</v>
      </c>
      <c r="G165" s="76">
        <f t="shared" si="51"/>
        <v>21.685400915564056</v>
      </c>
      <c r="I165" s="77">
        <f t="shared" si="48"/>
        <v>35</v>
      </c>
      <c r="J165" s="73">
        <f t="shared" si="52"/>
        <v>2032</v>
      </c>
      <c r="K165" s="78">
        <f t="shared" si="53"/>
        <v>48458</v>
      </c>
    </row>
    <row r="166" spans="2:11" hidden="1" outlineLevel="1">
      <c r="B166" s="78">
        <f t="shared" si="49"/>
        <v>48488</v>
      </c>
      <c r="C166" s="75">
        <f>IF(F166&lt;&gt;0,-INDEX([12]Delta!$F$1:$EE$65554,$L$13,$I166),0)</f>
        <v>19430.870684206486</v>
      </c>
      <c r="D166" s="71">
        <f>IF(F166&lt;&gt;0,VLOOKUP($J166,'Table 1'!$B$13:$C$33,2,FALSE)/12*1000*Study_MW,0)</f>
        <v>29789.329079239811</v>
      </c>
      <c r="E166" s="71">
        <f t="shared" si="50"/>
        <v>49220.199763446297</v>
      </c>
      <c r="F166" s="75">
        <f>INDEX([12]Delta!$F$1:$EE$65554,$L$14,$I166)</f>
        <v>2162.1513228109998</v>
      </c>
      <c r="G166" s="76">
        <f t="shared" si="51"/>
        <v>22.764456513365314</v>
      </c>
      <c r="I166" s="77">
        <f t="shared" si="48"/>
        <v>36</v>
      </c>
      <c r="J166" s="73">
        <f t="shared" si="52"/>
        <v>2032</v>
      </c>
      <c r="K166" s="78">
        <f t="shared" si="53"/>
        <v>48488</v>
      </c>
    </row>
    <row r="167" spans="2:11" hidden="1" outlineLevel="1">
      <c r="B167" s="78">
        <f t="shared" si="49"/>
        <v>48519</v>
      </c>
      <c r="C167" s="75">
        <f>IF(F167&lt;&gt;0,-INDEX([12]Delta!$F$1:$EE$65554,$L$13,$I167),0)</f>
        <v>14087.941142961383</v>
      </c>
      <c r="D167" s="71">
        <f>IF(F167&lt;&gt;0,VLOOKUP($J167,'Table 1'!$B$13:$C$33,2,FALSE)/12*1000*Study_MW,0)</f>
        <v>29789.329079239811</v>
      </c>
      <c r="E167" s="71">
        <f t="shared" si="50"/>
        <v>43877.270222201194</v>
      </c>
      <c r="F167" s="75">
        <f>INDEX([12]Delta!$F$1:$EE$65554,$L$14,$I167)</f>
        <v>1528.0895506300001</v>
      </c>
      <c r="G167" s="76">
        <f t="shared" si="51"/>
        <v>28.713808169234252</v>
      </c>
      <c r="I167" s="77">
        <f t="shared" si="48"/>
        <v>37</v>
      </c>
      <c r="J167" s="73">
        <f t="shared" si="52"/>
        <v>2032</v>
      </c>
      <c r="K167" s="78">
        <f t="shared" si="53"/>
        <v>48519</v>
      </c>
    </row>
    <row r="168" spans="2:11" hidden="1" outlineLevel="1">
      <c r="B168" s="82">
        <f t="shared" si="49"/>
        <v>48549</v>
      </c>
      <c r="C168" s="79">
        <f>IF(F168&lt;&gt;0,-INDEX([12]Delta!$F$1:$EE$65554,$L$13,$I168),0)</f>
        <v>13012.746820792556</v>
      </c>
      <c r="D168" s="80">
        <f>IF(F168&lt;&gt;0,VLOOKUP($J168,'Table 1'!$B$13:$C$33,2,FALSE)/12*1000*Study_MW,0)</f>
        <v>29789.329079239811</v>
      </c>
      <c r="E168" s="80">
        <f t="shared" si="50"/>
        <v>42802.075900032367</v>
      </c>
      <c r="F168" s="79">
        <f>INDEX([12]Delta!$F$1:$EE$65554,$L$14,$I168)</f>
        <v>1092.1631412070001</v>
      </c>
      <c r="G168" s="81">
        <f t="shared" si="51"/>
        <v>39.190185316755709</v>
      </c>
      <c r="I168" s="64">
        <f t="shared" si="48"/>
        <v>38</v>
      </c>
      <c r="J168" s="73">
        <f t="shared" si="52"/>
        <v>2032</v>
      </c>
      <c r="K168" s="82">
        <f t="shared" si="53"/>
        <v>48549</v>
      </c>
    </row>
    <row r="169" spans="2:11" hidden="1" outlineLevel="1">
      <c r="B169" s="74">
        <f t="shared" si="49"/>
        <v>48580</v>
      </c>
      <c r="C169" s="69">
        <f>IF(F169&lt;&gt;0,-INDEX([12]Delta!$F$1:$EE$65554,$L$13,$I169),0)</f>
        <v>17334.50157520175</v>
      </c>
      <c r="D169" s="70">
        <f>IF(F169&lt;&gt;0,VLOOKUP($J169,'Table 1'!$B$13:$C$33,2,FALSE)/12*1000*Study_MW,0)</f>
        <v>30412.727110087926</v>
      </c>
      <c r="E169" s="70">
        <f t="shared" si="50"/>
        <v>47747.22868528968</v>
      </c>
      <c r="F169" s="69">
        <f>INDEX([12]Delta!$F$1:$EE$65554,$L$14,$I169)</f>
        <v>1458.549693038</v>
      </c>
      <c r="G169" s="72">
        <f t="shared" si="51"/>
        <v>32.73610005418287</v>
      </c>
      <c r="I169" s="60">
        <f>I49</f>
        <v>40</v>
      </c>
      <c r="J169" s="73">
        <f t="shared" si="52"/>
        <v>2033</v>
      </c>
      <c r="K169" s="74">
        <f t="shared" si="53"/>
        <v>48580</v>
      </c>
    </row>
    <row r="170" spans="2:11" hidden="1" outlineLevel="1">
      <c r="B170" s="78">
        <f t="shared" si="49"/>
        <v>48611</v>
      </c>
      <c r="C170" s="75">
        <f>IF(F170&lt;&gt;0,-INDEX([12]Delta!$F$1:$EE$65554,$L$13,$I170),0)</f>
        <v>8447.7028558552265</v>
      </c>
      <c r="D170" s="71">
        <f>IF(F170&lt;&gt;0,VLOOKUP($J170,'Table 1'!$B$13:$C$33,2,FALSE)/12*1000*Study_MW,0)</f>
        <v>30412.727110087926</v>
      </c>
      <c r="E170" s="71">
        <f t="shared" si="50"/>
        <v>38860.429965943156</v>
      </c>
      <c r="F170" s="75">
        <f>INDEX([12]Delta!$F$1:$EE$65554,$L$14,$I170)</f>
        <v>1422.6104229299999</v>
      </c>
      <c r="G170" s="76">
        <f t="shared" si="51"/>
        <v>27.316283741199118</v>
      </c>
      <c r="I170" s="77">
        <f t="shared" si="48"/>
        <v>41</v>
      </c>
      <c r="J170" s="73">
        <f t="shared" si="52"/>
        <v>2033</v>
      </c>
      <c r="K170" s="78">
        <f t="shared" si="53"/>
        <v>48611</v>
      </c>
    </row>
    <row r="171" spans="2:11" hidden="1" outlineLevel="1">
      <c r="B171" s="78">
        <f t="shared" si="49"/>
        <v>48639</v>
      </c>
      <c r="C171" s="75">
        <f>IF(F171&lt;&gt;0,-INDEX([12]Delta!$F$1:$EE$65554,$L$13,$I171),0)</f>
        <v>14374.078082367778</v>
      </c>
      <c r="D171" s="71">
        <f>IF(F171&lt;&gt;0,VLOOKUP($J171,'Table 1'!$B$13:$C$33,2,FALSE)/12*1000*Study_MW,0)</f>
        <v>30412.727110087926</v>
      </c>
      <c r="E171" s="71">
        <f t="shared" si="50"/>
        <v>44786.805192455708</v>
      </c>
      <c r="F171" s="75">
        <f>INDEX([12]Delta!$F$1:$EE$65554,$L$14,$I171)</f>
        <v>1983.2368266589999</v>
      </c>
      <c r="G171" s="76">
        <f t="shared" si="51"/>
        <v>22.582681296769003</v>
      </c>
      <c r="I171" s="77">
        <f t="shared" si="48"/>
        <v>42</v>
      </c>
      <c r="J171" s="73">
        <f t="shared" si="52"/>
        <v>2033</v>
      </c>
      <c r="K171" s="78">
        <f t="shared" si="53"/>
        <v>48639</v>
      </c>
    </row>
    <row r="172" spans="2:11" hidden="1" outlineLevel="1">
      <c r="B172" s="78">
        <f t="shared" si="49"/>
        <v>48670</v>
      </c>
      <c r="C172" s="75">
        <f>IF(F172&lt;&gt;0,-INDEX([12]Delta!$F$1:$EE$65554,$L$13,$I172),0)</f>
        <v>10348.974893733859</v>
      </c>
      <c r="D172" s="71">
        <f>IF(F172&lt;&gt;0,VLOOKUP($J172,'Table 1'!$B$13:$C$33,2,FALSE)/12*1000*Study_MW,0)</f>
        <v>30412.727110087926</v>
      </c>
      <c r="E172" s="71">
        <f t="shared" si="50"/>
        <v>40761.702003821789</v>
      </c>
      <c r="F172" s="75">
        <f>INDEX([12]Delta!$F$1:$EE$65554,$L$14,$I172)</f>
        <v>2350.886852735</v>
      </c>
      <c r="G172" s="76">
        <f t="shared" si="51"/>
        <v>17.338861696555067</v>
      </c>
      <c r="I172" s="77">
        <f t="shared" si="48"/>
        <v>43</v>
      </c>
      <c r="J172" s="73">
        <f t="shared" si="52"/>
        <v>2033</v>
      </c>
      <c r="K172" s="78">
        <f t="shared" si="53"/>
        <v>48670</v>
      </c>
    </row>
    <row r="173" spans="2:11" hidden="1" outlineLevel="1">
      <c r="B173" s="78">
        <f t="shared" si="49"/>
        <v>48700</v>
      </c>
      <c r="C173" s="75">
        <f>IF(F173&lt;&gt;0,-INDEX([12]Delta!$F$1:$EE$65554,$L$13,$I173),0)</f>
        <v>18154.406083270907</v>
      </c>
      <c r="D173" s="71">
        <f>IF(F173&lt;&gt;0,VLOOKUP($J173,'Table 1'!$B$13:$C$33,2,FALSE)/12*1000*Study_MW,0)</f>
        <v>30412.727110087926</v>
      </c>
      <c r="E173" s="71">
        <f t="shared" si="50"/>
        <v>48567.133193358837</v>
      </c>
      <c r="F173" s="75">
        <f>INDEX([12]Delta!$F$1:$EE$65554,$L$14,$I173)</f>
        <v>3217.1254741859998</v>
      </c>
      <c r="G173" s="76">
        <f t="shared" si="51"/>
        <v>15.096437357839561</v>
      </c>
      <c r="I173" s="77">
        <f t="shared" si="48"/>
        <v>44</v>
      </c>
      <c r="J173" s="73">
        <f t="shared" si="52"/>
        <v>2033</v>
      </c>
      <c r="K173" s="78">
        <f t="shared" si="53"/>
        <v>48700</v>
      </c>
    </row>
    <row r="174" spans="2:11" hidden="1" outlineLevel="1">
      <c r="B174" s="78">
        <f t="shared" si="49"/>
        <v>48731</v>
      </c>
      <c r="C174" s="75">
        <f>IF(F174&lt;&gt;0,-INDEX([12]Delta!$F$1:$EE$65554,$L$13,$I174),0)</f>
        <v>26898.004685714841</v>
      </c>
      <c r="D174" s="71">
        <f>IF(F174&lt;&gt;0,VLOOKUP($J174,'Table 1'!$B$13:$C$33,2,FALSE)/12*1000*Study_MW,0)</f>
        <v>30412.727110087926</v>
      </c>
      <c r="E174" s="71">
        <f t="shared" si="50"/>
        <v>57310.731795802771</v>
      </c>
      <c r="F174" s="75">
        <f>INDEX([12]Delta!$F$1:$EE$65554,$L$14,$I174)</f>
        <v>2947.4624931590001</v>
      </c>
      <c r="G174" s="76">
        <f t="shared" si="51"/>
        <v>19.444091970235348</v>
      </c>
      <c r="I174" s="77">
        <f t="shared" si="48"/>
        <v>45</v>
      </c>
      <c r="J174" s="73">
        <f t="shared" si="52"/>
        <v>2033</v>
      </c>
      <c r="K174" s="78">
        <f t="shared" si="53"/>
        <v>48731</v>
      </c>
    </row>
    <row r="175" spans="2:11" hidden="1" outlineLevel="1">
      <c r="B175" s="78">
        <f t="shared" si="49"/>
        <v>48761</v>
      </c>
      <c r="C175" s="75">
        <f>IF(F175&lt;&gt;0,-INDEX([12]Delta!$F$1:$EE$65554,$L$13,$I175),0)</f>
        <v>46244.858003795147</v>
      </c>
      <c r="D175" s="71">
        <f>IF(F175&lt;&gt;0,VLOOKUP($J175,'Table 1'!$B$13:$C$33,2,FALSE)/12*1000*Study_MW,0)</f>
        <v>30412.727110087926</v>
      </c>
      <c r="E175" s="71">
        <f t="shared" si="50"/>
        <v>76657.585113883077</v>
      </c>
      <c r="F175" s="75">
        <f>INDEX([12]Delta!$F$1:$EE$65554,$L$14,$I175)</f>
        <v>3006.467023317</v>
      </c>
      <c r="G175" s="76">
        <f t="shared" si="51"/>
        <v>25.497563924485576</v>
      </c>
      <c r="I175" s="77">
        <f t="shared" si="48"/>
        <v>46</v>
      </c>
      <c r="J175" s="73">
        <f t="shared" si="52"/>
        <v>2033</v>
      </c>
      <c r="K175" s="78">
        <f t="shared" si="53"/>
        <v>48761</v>
      </c>
    </row>
    <row r="176" spans="2:11" hidden="1" outlineLevel="1">
      <c r="B176" s="78">
        <f t="shared" si="49"/>
        <v>48792</v>
      </c>
      <c r="C176" s="75">
        <f>IF(F176&lt;&gt;0,-INDEX([12]Delta!$F$1:$EE$65554,$L$13,$I176),0)</f>
        <v>42729.183979451656</v>
      </c>
      <c r="D176" s="71">
        <f>IF(F176&lt;&gt;0,VLOOKUP($J176,'Table 1'!$B$13:$C$33,2,FALSE)/12*1000*Study_MW,0)</f>
        <v>30412.727110087926</v>
      </c>
      <c r="E176" s="71">
        <f t="shared" si="50"/>
        <v>73141.911089539586</v>
      </c>
      <c r="F176" s="75">
        <f>INDEX([12]Delta!$F$1:$EE$65554,$L$14,$I176)</f>
        <v>2698.4675940130001</v>
      </c>
      <c r="G176" s="76">
        <f t="shared" si="51"/>
        <v>27.104980342108647</v>
      </c>
      <c r="I176" s="77">
        <f t="shared" si="48"/>
        <v>47</v>
      </c>
      <c r="J176" s="73">
        <f t="shared" si="52"/>
        <v>2033</v>
      </c>
      <c r="K176" s="78">
        <f t="shared" si="53"/>
        <v>48792</v>
      </c>
    </row>
    <row r="177" spans="2:11" hidden="1" outlineLevel="1">
      <c r="B177" s="78">
        <f t="shared" si="49"/>
        <v>48823</v>
      </c>
      <c r="C177" s="75">
        <f>IF(F177&lt;&gt;0,-INDEX([12]Delta!$F$1:$EE$65554,$L$13,$I177),0)</f>
        <v>31611.182549655437</v>
      </c>
      <c r="D177" s="71">
        <f>IF(F177&lt;&gt;0,VLOOKUP($J177,'Table 1'!$B$13:$C$33,2,FALSE)/12*1000*Study_MW,0)</f>
        <v>30412.727110087926</v>
      </c>
      <c r="E177" s="71">
        <f t="shared" si="50"/>
        <v>62023.909659743367</v>
      </c>
      <c r="F177" s="75">
        <f>INDEX([12]Delta!$F$1:$EE$65554,$L$14,$I177)</f>
        <v>2574.77957913</v>
      </c>
      <c r="G177" s="76">
        <f t="shared" si="51"/>
        <v>24.089017235681514</v>
      </c>
      <c r="I177" s="77">
        <f t="shared" si="48"/>
        <v>48</v>
      </c>
      <c r="J177" s="73">
        <f t="shared" si="52"/>
        <v>2033</v>
      </c>
      <c r="K177" s="78">
        <f t="shared" si="53"/>
        <v>48823</v>
      </c>
    </row>
    <row r="178" spans="2:11" hidden="1" outlineLevel="1">
      <c r="B178" s="78">
        <f t="shared" si="49"/>
        <v>48853</v>
      </c>
      <c r="C178" s="75">
        <f>IF(F178&lt;&gt;0,-INDEX([12]Delta!$F$1:$EE$65554,$L$13,$I178),0)</f>
        <v>26019.613757416606</v>
      </c>
      <c r="D178" s="71">
        <f>IF(F178&lt;&gt;0,VLOOKUP($J178,'Table 1'!$B$13:$C$33,2,FALSE)/12*1000*Study_MW,0)</f>
        <v>30412.727110087926</v>
      </c>
      <c r="E178" s="71">
        <f t="shared" si="50"/>
        <v>56432.340867504536</v>
      </c>
      <c r="F178" s="75">
        <f>INDEX([12]Delta!$F$1:$EE$65554,$L$14,$I178)</f>
        <v>2151.340570887</v>
      </c>
      <c r="G178" s="76">
        <f t="shared" si="51"/>
        <v>26.23124466259539</v>
      </c>
      <c r="I178" s="77">
        <f t="shared" si="48"/>
        <v>49</v>
      </c>
      <c r="J178" s="73">
        <f t="shared" si="52"/>
        <v>2033</v>
      </c>
      <c r="K178" s="78">
        <f t="shared" si="53"/>
        <v>48853</v>
      </c>
    </row>
    <row r="179" spans="2:11" hidden="1" outlineLevel="1">
      <c r="B179" s="78">
        <f t="shared" si="49"/>
        <v>48884</v>
      </c>
      <c r="C179" s="75">
        <f>IF(F179&lt;&gt;0,-INDEX([12]Delta!$F$1:$EE$65554,$L$13,$I179),0)</f>
        <v>22504.022701963782</v>
      </c>
      <c r="D179" s="71">
        <f>IF(F179&lt;&gt;0,VLOOKUP($J179,'Table 1'!$B$13:$C$33,2,FALSE)/12*1000*Study_MW,0)</f>
        <v>30412.727110087926</v>
      </c>
      <c r="E179" s="71">
        <f t="shared" si="50"/>
        <v>52916.749812051712</v>
      </c>
      <c r="F179" s="75">
        <f>INDEX([12]Delta!$F$1:$EE$65554,$L$14,$I179)</f>
        <v>1520.4491026000001</v>
      </c>
      <c r="G179" s="76">
        <f t="shared" si="51"/>
        <v>34.803368111147527</v>
      </c>
      <c r="I179" s="77">
        <f t="shared" si="48"/>
        <v>50</v>
      </c>
      <c r="J179" s="73">
        <f t="shared" si="52"/>
        <v>2033</v>
      </c>
      <c r="K179" s="78">
        <f t="shared" si="53"/>
        <v>48884</v>
      </c>
    </row>
    <row r="180" spans="2:11" hidden="1" outlineLevel="1">
      <c r="B180" s="82">
        <f t="shared" si="49"/>
        <v>48914</v>
      </c>
      <c r="C180" s="79">
        <f>IF(F180&lt;&gt;0,-INDEX([12]Delta!$F$1:$EE$65554,$L$13,$I180),0)</f>
        <v>12329.776522010565</v>
      </c>
      <c r="D180" s="80">
        <f>IF(F180&lt;&gt;0,VLOOKUP($J180,'Table 1'!$B$13:$C$33,2,FALSE)/12*1000*Study_MW,0)</f>
        <v>30412.727110087926</v>
      </c>
      <c r="E180" s="80">
        <f t="shared" si="50"/>
        <v>42742.503632098495</v>
      </c>
      <c r="F180" s="79">
        <f>INDEX([12]Delta!$F$1:$EE$65554,$L$14,$I180)</f>
        <v>1086.702324206</v>
      </c>
      <c r="G180" s="81">
        <f t="shared" si="51"/>
        <v>39.332301661660971</v>
      </c>
      <c r="I180" s="64">
        <f t="shared" si="48"/>
        <v>51</v>
      </c>
      <c r="J180" s="73">
        <f t="shared" si="52"/>
        <v>2033</v>
      </c>
      <c r="K180" s="82">
        <f t="shared" si="53"/>
        <v>48914</v>
      </c>
    </row>
    <row r="181" spans="2:11" hidden="1" outlineLevel="1" collapsed="1">
      <c r="B181" s="74">
        <f t="shared" si="49"/>
        <v>48945</v>
      </c>
      <c r="C181" s="69">
        <f>IF(F181&lt;&gt;0,-INDEX([12]Delta!$F$1:$EE$65554,$L$13,$I181),0)</f>
        <v>21547.768495485187</v>
      </c>
      <c r="D181" s="70">
        <f>IF(F181&lt;&gt;0,VLOOKUP($J181,'Table 1'!$B$13:$C$33,2,FALSE)/12*1000*Study_MW,0)</f>
        <v>31052.178309112383</v>
      </c>
      <c r="E181" s="70">
        <f t="shared" si="50"/>
        <v>52599.946804597566</v>
      </c>
      <c r="F181" s="69">
        <f>INDEX([12]Delta!$F$1:$EE$65554,$L$14,$I181)</f>
        <v>1451.2569401769999</v>
      </c>
      <c r="G181" s="72">
        <f t="shared" si="51"/>
        <v>36.244406726614727</v>
      </c>
      <c r="I181" s="60">
        <f>I61</f>
        <v>53</v>
      </c>
      <c r="J181" s="73">
        <f t="shared" si="52"/>
        <v>2034</v>
      </c>
      <c r="K181" s="74">
        <f t="shared" si="53"/>
        <v>48945</v>
      </c>
    </row>
    <row r="182" spans="2:11" hidden="1" outlineLevel="1">
      <c r="B182" s="78">
        <f t="shared" si="49"/>
        <v>48976</v>
      </c>
      <c r="C182" s="75">
        <f>IF(F182&lt;&gt;0,-INDEX([12]Delta!$F$1:$EE$65554,$L$13,$I182),0)</f>
        <v>11518.72263225913</v>
      </c>
      <c r="D182" s="71">
        <f>IF(F182&lt;&gt;0,VLOOKUP($J182,'Table 1'!$B$13:$C$33,2,FALSE)/12*1000*Study_MW,0)</f>
        <v>31052.178309112383</v>
      </c>
      <c r="E182" s="71">
        <f t="shared" si="50"/>
        <v>42570.90094137151</v>
      </c>
      <c r="F182" s="75">
        <f>INDEX([12]Delta!$F$1:$EE$65554,$L$14,$I182)</f>
        <v>1415.4973693699999</v>
      </c>
      <c r="G182" s="76">
        <f t="shared" si="51"/>
        <v>30.074871110723915</v>
      </c>
      <c r="I182" s="77">
        <f t="shared" si="48"/>
        <v>54</v>
      </c>
      <c r="J182" s="73">
        <f t="shared" si="52"/>
        <v>2034</v>
      </c>
      <c r="K182" s="78">
        <f t="shared" si="53"/>
        <v>48976</v>
      </c>
    </row>
    <row r="183" spans="2:11" hidden="1" outlineLevel="1">
      <c r="B183" s="78">
        <f t="shared" si="49"/>
        <v>49004</v>
      </c>
      <c r="C183" s="75">
        <f>IF(F183&lt;&gt;0,-INDEX([12]Delta!$F$1:$EE$65554,$L$13,$I183),0)</f>
        <v>16436.697313144803</v>
      </c>
      <c r="D183" s="71">
        <f>IF(F183&lt;&gt;0,VLOOKUP($J183,'Table 1'!$B$13:$C$33,2,FALSE)/12*1000*Study_MW,0)</f>
        <v>31052.178309112383</v>
      </c>
      <c r="E183" s="71">
        <f t="shared" si="50"/>
        <v>47488.875622257183</v>
      </c>
      <c r="F183" s="75">
        <f>INDEX([12]Delta!$F$1:$EE$65554,$L$14,$I183)</f>
        <v>1973.320655729</v>
      </c>
      <c r="G183" s="76">
        <f t="shared" si="51"/>
        <v>24.065463200005606</v>
      </c>
      <c r="I183" s="77">
        <f t="shared" si="48"/>
        <v>55</v>
      </c>
      <c r="J183" s="73">
        <f t="shared" si="52"/>
        <v>2034</v>
      </c>
      <c r="K183" s="78">
        <f t="shared" si="53"/>
        <v>49004</v>
      </c>
    </row>
    <row r="184" spans="2:11" hidden="1" outlineLevel="1">
      <c r="B184" s="78">
        <f t="shared" si="49"/>
        <v>49035</v>
      </c>
      <c r="C184" s="75">
        <f>IF(F184&lt;&gt;0,-INDEX([12]Delta!$F$1:$EE$65554,$L$13,$I184),0)</f>
        <v>11194.720746725798</v>
      </c>
      <c r="D184" s="71">
        <f>IF(F184&lt;&gt;0,VLOOKUP($J184,'Table 1'!$B$13:$C$33,2,FALSE)/12*1000*Study_MW,0)</f>
        <v>31052.178309112383</v>
      </c>
      <c r="E184" s="71">
        <f t="shared" si="50"/>
        <v>42246.899055838177</v>
      </c>
      <c r="F184" s="75">
        <f>INDEX([12]Delta!$F$1:$EE$65554,$L$14,$I184)</f>
        <v>2339.1323683350001</v>
      </c>
      <c r="G184" s="76">
        <f t="shared" si="51"/>
        <v>18.06092704617209</v>
      </c>
      <c r="I184" s="77">
        <f t="shared" si="48"/>
        <v>56</v>
      </c>
      <c r="J184" s="73">
        <f t="shared" si="52"/>
        <v>2034</v>
      </c>
      <c r="K184" s="78">
        <f t="shared" si="53"/>
        <v>49035</v>
      </c>
    </row>
    <row r="185" spans="2:11" hidden="1" outlineLevel="1">
      <c r="B185" s="78">
        <f t="shared" si="49"/>
        <v>49065</v>
      </c>
      <c r="C185" s="75">
        <f>IF(F185&lt;&gt;0,-INDEX([12]Delta!$F$1:$EE$65554,$L$13,$I185),0)</f>
        <v>17636.730724975467</v>
      </c>
      <c r="D185" s="71">
        <f>IF(F185&lt;&gt;0,VLOOKUP($J185,'Table 1'!$B$13:$C$33,2,FALSE)/12*1000*Study_MW,0)</f>
        <v>31052.178309112383</v>
      </c>
      <c r="E185" s="71">
        <f t="shared" si="50"/>
        <v>48688.909034087847</v>
      </c>
      <c r="F185" s="75">
        <f>INDEX([12]Delta!$F$1:$EE$65554,$L$14,$I185)</f>
        <v>3201.0398011560001</v>
      </c>
      <c r="G185" s="76">
        <f t="shared" si="51"/>
        <v>15.210341657265458</v>
      </c>
      <c r="I185" s="77">
        <f t="shared" si="48"/>
        <v>57</v>
      </c>
      <c r="J185" s="73">
        <f t="shared" si="52"/>
        <v>2034</v>
      </c>
      <c r="K185" s="78">
        <f t="shared" si="53"/>
        <v>49065</v>
      </c>
    </row>
    <row r="186" spans="2:11" hidden="1" outlineLevel="1">
      <c r="B186" s="78">
        <f t="shared" si="49"/>
        <v>49096</v>
      </c>
      <c r="C186" s="75">
        <f>IF(F186&lt;&gt;0,-INDEX([12]Delta!$F$1:$EE$65554,$L$13,$I186),0)</f>
        <v>28629.184456735849</v>
      </c>
      <c r="D186" s="71">
        <f>IF(F186&lt;&gt;0,VLOOKUP($J186,'Table 1'!$B$13:$C$33,2,FALSE)/12*1000*Study_MW,0)</f>
        <v>31052.178309112383</v>
      </c>
      <c r="E186" s="71">
        <f t="shared" si="50"/>
        <v>59681.362765848229</v>
      </c>
      <c r="F186" s="75">
        <f>INDEX([12]Delta!$F$1:$EE$65554,$L$14,$I186)</f>
        <v>2932.7251855019999</v>
      </c>
      <c r="G186" s="76">
        <f t="shared" si="51"/>
        <v>20.350138178948555</v>
      </c>
      <c r="I186" s="77">
        <f t="shared" si="48"/>
        <v>58</v>
      </c>
      <c r="J186" s="73">
        <f t="shared" si="52"/>
        <v>2034</v>
      </c>
      <c r="K186" s="78">
        <f t="shared" si="53"/>
        <v>49096</v>
      </c>
    </row>
    <row r="187" spans="2:11" hidden="1" outlineLevel="1">
      <c r="B187" s="78">
        <f t="shared" si="49"/>
        <v>49126</v>
      </c>
      <c r="C187" s="75">
        <f>IF(F187&lt;&gt;0,-INDEX([12]Delta!$F$1:$EE$65554,$L$13,$I187),0)</f>
        <v>52083.395299315453</v>
      </c>
      <c r="D187" s="71">
        <f>IF(F187&lt;&gt;0,VLOOKUP($J187,'Table 1'!$B$13:$C$33,2,FALSE)/12*1000*Study_MW,0)</f>
        <v>31052.178309112383</v>
      </c>
      <c r="E187" s="71">
        <f t="shared" si="50"/>
        <v>83135.573608427832</v>
      </c>
      <c r="F187" s="75">
        <f>INDEX([12]Delta!$F$1:$EE$65554,$L$14,$I187)</f>
        <v>2991.4346427949999</v>
      </c>
      <c r="G187" s="76">
        <f t="shared" si="51"/>
        <v>27.791205069000409</v>
      </c>
      <c r="I187" s="77">
        <f t="shared" si="48"/>
        <v>59</v>
      </c>
      <c r="J187" s="73">
        <f t="shared" si="52"/>
        <v>2034</v>
      </c>
      <c r="K187" s="78">
        <f t="shared" si="53"/>
        <v>49126</v>
      </c>
    </row>
    <row r="188" spans="2:11" hidden="1" outlineLevel="1">
      <c r="B188" s="78">
        <f t="shared" si="49"/>
        <v>49157</v>
      </c>
      <c r="C188" s="75">
        <f>IF(F188&lt;&gt;0,-INDEX([12]Delta!$F$1:$EE$65554,$L$13,$I188),0)</f>
        <v>44556.321577936411</v>
      </c>
      <c r="D188" s="71">
        <f>IF(F188&lt;&gt;0,VLOOKUP($J188,'Table 1'!$B$13:$C$33,2,FALSE)/12*1000*Study_MW,0)</f>
        <v>31052.178309112383</v>
      </c>
      <c r="E188" s="71">
        <f t="shared" si="50"/>
        <v>75608.499887048791</v>
      </c>
      <c r="F188" s="75">
        <f>INDEX([12]Delta!$F$1:$EE$65554,$L$14,$I188)</f>
        <v>2684.9752785539999</v>
      </c>
      <c r="G188" s="76">
        <f t="shared" si="51"/>
        <v>28.159849549068451</v>
      </c>
      <c r="I188" s="77">
        <f t="shared" si="48"/>
        <v>60</v>
      </c>
      <c r="J188" s="73">
        <f t="shared" si="52"/>
        <v>2034</v>
      </c>
      <c r="K188" s="78">
        <f t="shared" si="53"/>
        <v>49157</v>
      </c>
    </row>
    <row r="189" spans="2:11" hidden="1" outlineLevel="1">
      <c r="B189" s="78">
        <f t="shared" si="49"/>
        <v>49188</v>
      </c>
      <c r="C189" s="75">
        <f>IF(F189&lt;&gt;0,-INDEX([12]Delta!$F$1:$EE$65554,$L$13,$I189),0)</f>
        <v>26109.062954708934</v>
      </c>
      <c r="D189" s="71">
        <f>IF(F189&lt;&gt;0,VLOOKUP($J189,'Table 1'!$B$13:$C$33,2,FALSE)/12*1000*Study_MW,0)</f>
        <v>31052.178309112383</v>
      </c>
      <c r="E189" s="71">
        <f t="shared" si="50"/>
        <v>57161.241263821314</v>
      </c>
      <c r="F189" s="75">
        <f>INDEX([12]Delta!$F$1:$EE$65554,$L$14,$I189)</f>
        <v>2561.9056769099998</v>
      </c>
      <c r="G189" s="76">
        <f t="shared" si="51"/>
        <v>22.312000702838287</v>
      </c>
      <c r="I189" s="77">
        <f t="shared" si="48"/>
        <v>61</v>
      </c>
      <c r="J189" s="73">
        <f t="shared" si="52"/>
        <v>2034</v>
      </c>
      <c r="K189" s="78">
        <f t="shared" si="53"/>
        <v>49188</v>
      </c>
    </row>
    <row r="190" spans="2:11" hidden="1" outlineLevel="1">
      <c r="B190" s="78">
        <f t="shared" si="49"/>
        <v>49218</v>
      </c>
      <c r="C190" s="75">
        <f>IF(F190&lt;&gt;0,-INDEX([12]Delta!$F$1:$EE$65554,$L$13,$I190),0)</f>
        <v>14375.424304187298</v>
      </c>
      <c r="D190" s="71">
        <f>IF(F190&lt;&gt;0,VLOOKUP($J190,'Table 1'!$B$13:$C$33,2,FALSE)/12*1000*Study_MW,0)</f>
        <v>31052.178309112383</v>
      </c>
      <c r="E190" s="71">
        <f t="shared" si="50"/>
        <v>45427.602613299678</v>
      </c>
      <c r="F190" s="75">
        <f>INDEX([12]Delta!$F$1:$EE$65554,$L$14,$I190)</f>
        <v>2140.5838813770001</v>
      </c>
      <c r="G190" s="76">
        <f t="shared" si="51"/>
        <v>21.222061423762987</v>
      </c>
      <c r="I190" s="77">
        <f t="shared" si="48"/>
        <v>62</v>
      </c>
      <c r="J190" s="73">
        <f t="shared" si="52"/>
        <v>2034</v>
      </c>
      <c r="K190" s="78">
        <f t="shared" si="53"/>
        <v>49218</v>
      </c>
    </row>
    <row r="191" spans="2:11" hidden="1" outlineLevel="1">
      <c r="B191" s="78">
        <f t="shared" si="49"/>
        <v>49249</v>
      </c>
      <c r="C191" s="75">
        <f>IF(F191&lt;&gt;0,-INDEX([12]Delta!$F$1:$EE$65554,$L$13,$I191),0)</f>
        <v>20685.501035735011</v>
      </c>
      <c r="D191" s="71">
        <f>IF(F191&lt;&gt;0,VLOOKUP($J191,'Table 1'!$B$13:$C$33,2,FALSE)/12*1000*Study_MW,0)</f>
        <v>31052.178309112383</v>
      </c>
      <c r="E191" s="71">
        <f t="shared" si="50"/>
        <v>51737.679344847391</v>
      </c>
      <c r="F191" s="75">
        <f>INDEX([12]Delta!$F$1:$EE$65554,$L$14,$I191)</f>
        <v>1512.8468582800001</v>
      </c>
      <c r="G191" s="76">
        <f t="shared" si="51"/>
        <v>34.198887390141707</v>
      </c>
      <c r="I191" s="77">
        <f t="shared" si="48"/>
        <v>63</v>
      </c>
      <c r="J191" s="73">
        <f t="shared" si="52"/>
        <v>2034</v>
      </c>
      <c r="K191" s="78">
        <f t="shared" si="53"/>
        <v>49249</v>
      </c>
    </row>
    <row r="192" spans="2:11" hidden="1" outlineLevel="1">
      <c r="B192" s="82">
        <f t="shared" si="49"/>
        <v>49279</v>
      </c>
      <c r="C192" s="79">
        <f>IF(F192&lt;&gt;0,-INDEX([12]Delta!$F$1:$EE$65554,$L$13,$I192),0)</f>
        <v>13197.092679738998</v>
      </c>
      <c r="D192" s="80">
        <f>IF(F192&lt;&gt;0,VLOOKUP($J192,'Table 1'!$B$13:$C$33,2,FALSE)/12*1000*Study_MW,0)</f>
        <v>31052.178309112383</v>
      </c>
      <c r="E192" s="80">
        <f t="shared" si="50"/>
        <v>44249.270988851378</v>
      </c>
      <c r="F192" s="79">
        <f>INDEX([12]Delta!$F$1:$EE$65554,$L$14,$I192)</f>
        <v>1081.268812372</v>
      </c>
      <c r="G192" s="81">
        <f t="shared" si="51"/>
        <v>40.923469245155523</v>
      </c>
      <c r="I192" s="64">
        <f t="shared" si="48"/>
        <v>64</v>
      </c>
      <c r="J192" s="73">
        <f t="shared" si="52"/>
        <v>2034</v>
      </c>
      <c r="K192" s="82">
        <f t="shared" si="53"/>
        <v>49279</v>
      </c>
    </row>
    <row r="193" spans="2:20" collapsed="1">
      <c r="B193" s="74">
        <f t="shared" si="49"/>
        <v>49310</v>
      </c>
      <c r="C193" s="69">
        <f>IF(F193&lt;&gt;0,-INDEX([12]Delta!$F$1:$EE$65554,$L$13,$I193),0)</f>
        <v>28593.169547185302</v>
      </c>
      <c r="D193" s="70">
        <f>IF(F193&lt;&gt;0,VLOOKUP($J193,'Table 1'!$B$13:$C$33,2,FALSE)/12*1000*Study_MW,0)</f>
        <v>31705.007148283799</v>
      </c>
      <c r="E193" s="70">
        <f t="shared" ref="E193:E241" si="54">C193+D193</f>
        <v>60298.176695469097</v>
      </c>
      <c r="F193" s="69">
        <f>INDEX([12]Delta!$F$1:$EE$65554,$L$14,$I193)</f>
        <v>1444.000654724</v>
      </c>
      <c r="G193" s="72">
        <f t="shared" ref="G193:G240" si="55">IF(ISNUMBER($F193),E193/$F193,"")</f>
        <v>41.757721160447971</v>
      </c>
      <c r="I193" s="60">
        <f>I73</f>
        <v>66</v>
      </c>
      <c r="J193" s="73">
        <f t="shared" ref="J193:J240" si="56">YEAR(B193)</f>
        <v>2035</v>
      </c>
      <c r="K193" s="74">
        <f t="shared" ref="K193:K240" si="57">IF(ISNUMBER(F193),IF(F193&lt;&gt;0,B193,""),"")</f>
        <v>49310</v>
      </c>
      <c r="M193" s="41">
        <v>2.1000000000000001E-2</v>
      </c>
    </row>
    <row r="194" spans="2:20">
      <c r="B194" s="78">
        <f t="shared" si="49"/>
        <v>49341</v>
      </c>
      <c r="C194" s="75">
        <f>IF(F194&lt;&gt;0,-INDEX([12]Delta!$F$1:$EE$65554,$L$13,$I194),0)</f>
        <v>12593.871853023767</v>
      </c>
      <c r="D194" s="71">
        <f>IF(F194&lt;&gt;0,VLOOKUP($J194,'Table 1'!$B$13:$C$33,2,FALSE)/12*1000*Study_MW,0)</f>
        <v>31705.007148283799</v>
      </c>
      <c r="E194" s="71">
        <f t="shared" si="54"/>
        <v>44298.879001307563</v>
      </c>
      <c r="F194" s="75">
        <f>INDEX([12]Delta!$F$1:$EE$65554,$L$14,$I194)</f>
        <v>1408.4198838699999</v>
      </c>
      <c r="G194" s="76">
        <f t="shared" si="55"/>
        <v>31.452892357345078</v>
      </c>
      <c r="I194" s="77">
        <f t="shared" si="48"/>
        <v>67</v>
      </c>
      <c r="J194" s="73">
        <f t="shared" si="56"/>
        <v>2035</v>
      </c>
      <c r="K194" s="78">
        <f t="shared" si="57"/>
        <v>49341</v>
      </c>
      <c r="M194" s="41">
        <v>2.1000000000000001E-2</v>
      </c>
    </row>
    <row r="195" spans="2:20">
      <c r="B195" s="78">
        <f t="shared" si="49"/>
        <v>49369</v>
      </c>
      <c r="C195" s="75">
        <f>IF(F195&lt;&gt;0,-INDEX([12]Delta!$F$1:$EE$65554,$L$13,$I195),0)</f>
        <v>21545.3542573452</v>
      </c>
      <c r="D195" s="71">
        <f>IF(F195&lt;&gt;0,VLOOKUP($J195,'Table 1'!$B$13:$C$33,2,FALSE)/12*1000*Study_MW,0)</f>
        <v>31705.007148283799</v>
      </c>
      <c r="E195" s="71">
        <f t="shared" si="54"/>
        <v>53250.361405628995</v>
      </c>
      <c r="F195" s="75">
        <f>INDEX([12]Delta!$F$1:$EE$65554,$L$14,$I195)</f>
        <v>1963.45404235</v>
      </c>
      <c r="G195" s="76">
        <f t="shared" si="55"/>
        <v>27.120757734617111</v>
      </c>
      <c r="I195" s="77">
        <f t="shared" si="48"/>
        <v>68</v>
      </c>
      <c r="J195" s="73">
        <f t="shared" si="56"/>
        <v>2035</v>
      </c>
      <c r="K195" s="78">
        <f t="shared" si="57"/>
        <v>49369</v>
      </c>
      <c r="M195" s="41">
        <v>2.1000000000000001E-2</v>
      </c>
    </row>
    <row r="196" spans="2:20">
      <c r="B196" s="78">
        <f t="shared" si="49"/>
        <v>49400</v>
      </c>
      <c r="C196" s="75">
        <f>IF(F196&lt;&gt;0,-INDEX([12]Delta!$F$1:$EE$65554,$L$13,$I196),0)</f>
        <v>13619.509511172771</v>
      </c>
      <c r="D196" s="71">
        <f>IF(F196&lt;&gt;0,VLOOKUP($J196,'Table 1'!$B$13:$C$33,2,FALSE)/12*1000*Study_MW,0)</f>
        <v>31705.007148283799</v>
      </c>
      <c r="E196" s="71">
        <f t="shared" si="54"/>
        <v>45324.516659456567</v>
      </c>
      <c r="F196" s="75">
        <f>INDEX([12]Delta!$F$1:$EE$65554,$L$14,$I196)</f>
        <v>2327.4367296800001</v>
      </c>
      <c r="G196" s="76">
        <f t="shared" si="55"/>
        <v>19.474005923111925</v>
      </c>
      <c r="I196" s="77">
        <f t="shared" si="48"/>
        <v>69</v>
      </c>
      <c r="J196" s="73">
        <f t="shared" si="56"/>
        <v>2035</v>
      </c>
      <c r="K196" s="78">
        <f t="shared" si="57"/>
        <v>49400</v>
      </c>
      <c r="M196" s="41">
        <v>2.1000000000000001E-2</v>
      </c>
    </row>
    <row r="197" spans="2:20">
      <c r="B197" s="78">
        <f t="shared" si="49"/>
        <v>49430</v>
      </c>
      <c r="C197" s="75">
        <f>IF(F197&lt;&gt;0,-INDEX([12]Delta!$F$1:$EE$65554,$L$13,$I197),0)</f>
        <v>22867.638532400131</v>
      </c>
      <c r="D197" s="71">
        <f>IF(F197&lt;&gt;0,VLOOKUP($J197,'Table 1'!$B$13:$C$33,2,FALSE)/12*1000*Study_MW,0)</f>
        <v>31705.007148283799</v>
      </c>
      <c r="E197" s="71">
        <f t="shared" si="54"/>
        <v>54572.645680683927</v>
      </c>
      <c r="F197" s="75">
        <f>INDEX([12]Delta!$F$1:$EE$65554,$L$14,$I197)</f>
        <v>3185.0347013099999</v>
      </c>
      <c r="G197" s="76">
        <f t="shared" si="55"/>
        <v>17.134081979778205</v>
      </c>
      <c r="I197" s="77">
        <f t="shared" si="48"/>
        <v>70</v>
      </c>
      <c r="J197" s="73">
        <f t="shared" si="56"/>
        <v>2035</v>
      </c>
      <c r="K197" s="78">
        <f t="shared" si="57"/>
        <v>49430</v>
      </c>
      <c r="M197" s="41">
        <v>2.1000000000000001E-2</v>
      </c>
    </row>
    <row r="198" spans="2:20">
      <c r="B198" s="78">
        <f t="shared" si="49"/>
        <v>49461</v>
      </c>
      <c r="C198" s="75">
        <f>IF(F198&lt;&gt;0,-INDEX([12]Delta!$F$1:$EE$65554,$L$13,$I198),0)</f>
        <v>30842.941249549389</v>
      </c>
      <c r="D198" s="71">
        <f>IF(F198&lt;&gt;0,VLOOKUP($J198,'Table 1'!$B$13:$C$33,2,FALSE)/12*1000*Study_MW,0)</f>
        <v>31705.007148283799</v>
      </c>
      <c r="E198" s="71">
        <f t="shared" si="54"/>
        <v>62547.948397833185</v>
      </c>
      <c r="F198" s="75">
        <f>INDEX([12]Delta!$F$1:$EE$65554,$L$14,$I198)</f>
        <v>2918.0615709899998</v>
      </c>
      <c r="G198" s="76">
        <f t="shared" si="55"/>
        <v>21.434759643064275</v>
      </c>
      <c r="I198" s="77">
        <f t="shared" ref="I198:I204" si="58">I78</f>
        <v>71</v>
      </c>
      <c r="J198" s="73">
        <f t="shared" si="56"/>
        <v>2035</v>
      </c>
      <c r="K198" s="78">
        <f t="shared" si="57"/>
        <v>49461</v>
      </c>
      <c r="M198" s="41">
        <v>2.1000000000000001E-2</v>
      </c>
    </row>
    <row r="199" spans="2:20">
      <c r="B199" s="78">
        <f t="shared" si="49"/>
        <v>49491</v>
      </c>
      <c r="C199" s="75">
        <f>IF(F199&lt;&gt;0,-INDEX([12]Delta!$F$1:$EE$65554,$L$13,$I199),0)</f>
        <v>47811.540199786425</v>
      </c>
      <c r="D199" s="71">
        <f>IF(F199&lt;&gt;0,VLOOKUP($J199,'Table 1'!$B$13:$C$33,2,FALSE)/12*1000*Study_MW,0)</f>
        <v>31705.007148283799</v>
      </c>
      <c r="E199" s="71">
        <f t="shared" si="54"/>
        <v>79516.54734807022</v>
      </c>
      <c r="F199" s="75">
        <f>INDEX([12]Delta!$F$1:$EE$65554,$L$14,$I199)</f>
        <v>2976.4775261979999</v>
      </c>
      <c r="G199" s="76">
        <f t="shared" si="55"/>
        <v>26.714983280804606</v>
      </c>
      <c r="I199" s="77">
        <f t="shared" si="58"/>
        <v>72</v>
      </c>
      <c r="J199" s="73">
        <f t="shared" si="56"/>
        <v>2035</v>
      </c>
      <c r="K199" s="78">
        <f t="shared" si="57"/>
        <v>49491</v>
      </c>
      <c r="M199" s="41">
        <v>2.1000000000000001E-2</v>
      </c>
    </row>
    <row r="200" spans="2:20">
      <c r="B200" s="78">
        <f t="shared" si="49"/>
        <v>49522</v>
      </c>
      <c r="C200" s="75">
        <f>IF(F200&lt;&gt;0,-INDEX([12]Delta!$F$1:$EE$65554,$L$13,$I200),0)</f>
        <v>46396.862619042397</v>
      </c>
      <c r="D200" s="71">
        <f>IF(F200&lt;&gt;0,VLOOKUP($J200,'Table 1'!$B$13:$C$33,2,FALSE)/12*1000*Study_MW,0)</f>
        <v>31705.007148283799</v>
      </c>
      <c r="E200" s="71">
        <f t="shared" si="54"/>
        <v>78101.869767326192</v>
      </c>
      <c r="F200" s="75">
        <f>INDEX([12]Delta!$F$1:$EE$65554,$L$14,$I200)</f>
        <v>2671.55044284</v>
      </c>
      <c r="G200" s="76">
        <f t="shared" si="55"/>
        <v>29.234660336152874</v>
      </c>
      <c r="I200" s="77">
        <f t="shared" si="58"/>
        <v>73</v>
      </c>
      <c r="J200" s="73">
        <f t="shared" si="56"/>
        <v>2035</v>
      </c>
      <c r="K200" s="78">
        <f t="shared" si="57"/>
        <v>49522</v>
      </c>
      <c r="M200" s="41">
        <v>2.1000000000000001E-2</v>
      </c>
    </row>
    <row r="201" spans="2:20">
      <c r="B201" s="78">
        <f t="shared" si="49"/>
        <v>49553</v>
      </c>
      <c r="C201" s="75">
        <f>IF(F201&lt;&gt;0,-INDEX([12]Delta!$F$1:$EE$65554,$L$13,$I201),0)</f>
        <v>31422.338321983814</v>
      </c>
      <c r="D201" s="71">
        <f>IF(F201&lt;&gt;0,VLOOKUP($J201,'Table 1'!$B$13:$C$33,2,FALSE)/12*1000*Study_MW,0)</f>
        <v>31705.007148283799</v>
      </c>
      <c r="E201" s="71">
        <f t="shared" si="54"/>
        <v>63127.34547026761</v>
      </c>
      <c r="F201" s="75">
        <f>INDEX([12]Delta!$F$1:$EE$65554,$L$14,$I201)</f>
        <v>2549.0961476900002</v>
      </c>
      <c r="G201" s="76">
        <f t="shared" si="55"/>
        <v>24.764599612091459</v>
      </c>
      <c r="I201" s="77">
        <f t="shared" si="58"/>
        <v>74</v>
      </c>
      <c r="J201" s="73">
        <f t="shared" si="56"/>
        <v>2035</v>
      </c>
      <c r="K201" s="78">
        <f t="shared" si="57"/>
        <v>49553</v>
      </c>
      <c r="M201" s="41">
        <v>2.1000000000000001E-2</v>
      </c>
    </row>
    <row r="202" spans="2:20">
      <c r="B202" s="78">
        <f t="shared" si="49"/>
        <v>49583</v>
      </c>
      <c r="C202" s="75">
        <f>IF(F202&lt;&gt;0,-INDEX([12]Delta!$F$1:$EE$65554,$L$13,$I202),0)</f>
        <v>21756.364719122648</v>
      </c>
      <c r="D202" s="71">
        <f>IF(F202&lt;&gt;0,VLOOKUP($J202,'Table 1'!$B$13:$C$33,2,FALSE)/12*1000*Study_MW,0)</f>
        <v>31705.007148283799</v>
      </c>
      <c r="E202" s="71">
        <f t="shared" si="54"/>
        <v>53461.371867406444</v>
      </c>
      <c r="F202" s="75">
        <f>INDEX([12]Delta!$F$1:$EE$65554,$L$14,$I202)</f>
        <v>2129.8809520720001</v>
      </c>
      <c r="G202" s="76">
        <f t="shared" si="55"/>
        <v>25.100638519443031</v>
      </c>
      <c r="I202" s="77">
        <f t="shared" si="58"/>
        <v>75</v>
      </c>
      <c r="J202" s="73">
        <f t="shared" si="56"/>
        <v>2035</v>
      </c>
      <c r="K202" s="78">
        <f t="shared" si="57"/>
        <v>49583</v>
      </c>
      <c r="M202" s="41">
        <v>2.1000000000000001E-2</v>
      </c>
    </row>
    <row r="203" spans="2:20">
      <c r="B203" s="78">
        <f t="shared" si="49"/>
        <v>49614</v>
      </c>
      <c r="C203" s="75">
        <f>IF(F203&lt;&gt;0,-INDEX([12]Delta!$F$1:$EE$65554,$L$13,$I203),0)</f>
        <v>15924.955121919513</v>
      </c>
      <c r="D203" s="71">
        <f>IF(F203&lt;&gt;0,VLOOKUP($J203,'Table 1'!$B$13:$C$33,2,FALSE)/12*1000*Study_MW,0)</f>
        <v>31705.007148283799</v>
      </c>
      <c r="E203" s="71">
        <f t="shared" si="54"/>
        <v>47629.962270203308</v>
      </c>
      <c r="F203" s="75">
        <f>INDEX([12]Delta!$F$1:$EE$65554,$L$14,$I203)</f>
        <v>1505.2826182700001</v>
      </c>
      <c r="G203" s="76">
        <f t="shared" si="55"/>
        <v>31.64187355391358</v>
      </c>
      <c r="I203" s="77">
        <f t="shared" si="58"/>
        <v>76</v>
      </c>
      <c r="J203" s="73">
        <f t="shared" si="56"/>
        <v>2035</v>
      </c>
      <c r="K203" s="78">
        <f t="shared" si="57"/>
        <v>49614</v>
      </c>
      <c r="M203" s="41">
        <v>2.1000000000000001E-2</v>
      </c>
    </row>
    <row r="204" spans="2:20">
      <c r="B204" s="82">
        <f t="shared" si="49"/>
        <v>49644</v>
      </c>
      <c r="C204" s="79">
        <f>IF(F204&lt;&gt;0,-INDEX([12]Delta!$F$1:$EE$65554,$L$13,$I204),0)</f>
        <v>14277.902088180184</v>
      </c>
      <c r="D204" s="80">
        <f>IF(F204&lt;&gt;0,VLOOKUP($J204,'Table 1'!$B$13:$C$33,2,FALSE)/12*1000*Study_MW,0)</f>
        <v>31705.007148283799</v>
      </c>
      <c r="E204" s="80">
        <f t="shared" si="54"/>
        <v>45982.90923646398</v>
      </c>
      <c r="F204" s="79">
        <f>INDEX([12]Delta!$F$1:$EE$65554,$L$14,$I204)</f>
        <v>1075.8624742310001</v>
      </c>
      <c r="G204" s="81">
        <f t="shared" si="55"/>
        <v>42.740508510933452</v>
      </c>
      <c r="I204" s="64">
        <f t="shared" si="58"/>
        <v>77</v>
      </c>
      <c r="J204" s="73">
        <f t="shared" si="56"/>
        <v>2035</v>
      </c>
      <c r="K204" s="82">
        <f t="shared" si="57"/>
        <v>49644</v>
      </c>
      <c r="M204" s="41">
        <v>2.1000000000000001E-2</v>
      </c>
    </row>
    <row r="205" spans="2:20" hidden="1" outlineLevel="1">
      <c r="B205" s="74">
        <f t="shared" si="49"/>
        <v>49675</v>
      </c>
      <c r="C205" s="69">
        <f>IF(F205&lt;&gt;0,-INDEX([12]Delta!$F$1:$EE$65554,$L$13,$I205),0)</f>
        <v>16889.08124114573</v>
      </c>
      <c r="D205" s="70">
        <f>IF(F205&lt;&gt;0,VLOOKUP($J205,'Table 1'!$B$13:$C$33,2,FALSE)/12*1000*Study_MW,0)</f>
        <v>32371.213627602163</v>
      </c>
      <c r="E205" s="70">
        <f t="shared" si="54"/>
        <v>49260.294868747893</v>
      </c>
      <c r="F205" s="69">
        <f>INDEX([12]Delta!$F$1:$EE$65554,$L$14,$I205)</f>
        <v>1436.780653754</v>
      </c>
      <c r="G205" s="72">
        <f t="shared" si="55"/>
        <v>34.285188027860272</v>
      </c>
      <c r="I205" s="60">
        <f>I85</f>
        <v>79</v>
      </c>
      <c r="J205" s="73">
        <f t="shared" si="56"/>
        <v>2036</v>
      </c>
      <c r="K205" s="74">
        <f t="shared" si="57"/>
        <v>49675</v>
      </c>
      <c r="M205" s="41">
        <v>2.1000000000000001E-2</v>
      </c>
      <c r="T205" s="177"/>
    </row>
    <row r="206" spans="2:20" hidden="1" outlineLevel="1">
      <c r="B206" s="78">
        <f t="shared" ref="B206:B240" si="59">EDATE(B205,1)</f>
        <v>49706</v>
      </c>
      <c r="C206" s="75">
        <f>IF(F206&lt;&gt;0,-INDEX([12]Delta!$F$1:$EE$65554,$L$13,$I206),0)</f>
        <v>23088.557514771819</v>
      </c>
      <c r="D206" s="71">
        <f>IF(F206&lt;&gt;0,VLOOKUP($J206,'Table 1'!$B$13:$C$33,2,FALSE)/12*1000*Study_MW,0)</f>
        <v>32371.213627602163</v>
      </c>
      <c r="E206" s="71">
        <f t="shared" si="54"/>
        <v>55459.771142373982</v>
      </c>
      <c r="F206" s="75">
        <f>INDEX([12]Delta!$F$1:$EE$65554,$L$14,$I206)</f>
        <v>1471.4669607599999</v>
      </c>
      <c r="G206" s="76">
        <f t="shared" si="55"/>
        <v>37.690123272444723</v>
      </c>
      <c r="I206" s="77">
        <f t="shared" ref="I206:I216" si="60">I86</f>
        <v>80</v>
      </c>
      <c r="J206" s="73">
        <f t="shared" si="56"/>
        <v>2036</v>
      </c>
      <c r="K206" s="78">
        <f t="shared" si="57"/>
        <v>49706</v>
      </c>
      <c r="M206" s="41">
        <v>2.1000000000000001E-2</v>
      </c>
      <c r="T206" s="177"/>
    </row>
    <row r="207" spans="2:20" hidden="1" outlineLevel="1">
      <c r="B207" s="78">
        <f t="shared" si="59"/>
        <v>49735</v>
      </c>
      <c r="C207" s="75">
        <f>IF(F207&lt;&gt;0,-INDEX([12]Delta!$F$1:$EE$65554,$L$13,$I207),0)</f>
        <v>24625.757159531116</v>
      </c>
      <c r="D207" s="71">
        <f>IF(F207&lt;&gt;0,VLOOKUP($J207,'Table 1'!$B$13:$C$33,2,FALSE)/12*1000*Study_MW,0)</f>
        <v>32371.213627602163</v>
      </c>
      <c r="E207" s="71">
        <f t="shared" si="54"/>
        <v>56996.970787133279</v>
      </c>
      <c r="F207" s="75">
        <f>INDEX([12]Delta!$F$1:$EE$65554,$L$14,$I207)</f>
        <v>1953.6367530909999</v>
      </c>
      <c r="G207" s="76">
        <f t="shared" si="55"/>
        <v>29.174804731203977</v>
      </c>
      <c r="I207" s="77">
        <f t="shared" si="60"/>
        <v>81</v>
      </c>
      <c r="J207" s="73">
        <f t="shared" si="56"/>
        <v>2036</v>
      </c>
      <c r="K207" s="78">
        <f t="shared" si="57"/>
        <v>49735</v>
      </c>
      <c r="M207" s="41">
        <v>2.1000000000000001E-2</v>
      </c>
      <c r="T207" s="177"/>
    </row>
    <row r="208" spans="2:20" hidden="1" outlineLevel="1">
      <c r="B208" s="78">
        <f t="shared" si="59"/>
        <v>49766</v>
      </c>
      <c r="C208" s="75">
        <f>IF(F208&lt;&gt;0,-INDEX([12]Delta!$F$1:$EE$65554,$L$13,$I208),0)</f>
        <v>16469.130843132734</v>
      </c>
      <c r="D208" s="71">
        <f>IF(F208&lt;&gt;0,VLOOKUP($J208,'Table 1'!$B$13:$C$33,2,FALSE)/12*1000*Study_MW,0)</f>
        <v>32371.213627602163</v>
      </c>
      <c r="E208" s="71">
        <f t="shared" si="54"/>
        <v>48840.344470734897</v>
      </c>
      <c r="F208" s="75">
        <f>INDEX([12]Delta!$F$1:$EE$65554,$L$14,$I208)</f>
        <v>2315.7995724359998</v>
      </c>
      <c r="G208" s="76">
        <f t="shared" si="55"/>
        <v>21.090056778687252</v>
      </c>
      <c r="I208" s="77">
        <f t="shared" si="60"/>
        <v>82</v>
      </c>
      <c r="J208" s="73">
        <f t="shared" si="56"/>
        <v>2036</v>
      </c>
      <c r="K208" s="78">
        <f t="shared" si="57"/>
        <v>49766</v>
      </c>
      <c r="M208" s="41">
        <v>2.1000000000000001E-2</v>
      </c>
      <c r="T208" s="177"/>
    </row>
    <row r="209" spans="2:20" hidden="1" outlineLevel="1">
      <c r="B209" s="78">
        <f t="shared" si="59"/>
        <v>49796</v>
      </c>
      <c r="C209" s="75">
        <f>IF(F209&lt;&gt;0,-INDEX([12]Delta!$F$1:$EE$65554,$L$13,$I209),0)</f>
        <v>24011.806300222874</v>
      </c>
      <c r="D209" s="71">
        <f>IF(F209&lt;&gt;0,VLOOKUP($J209,'Table 1'!$B$13:$C$33,2,FALSE)/12*1000*Study_MW,0)</f>
        <v>32371.213627602163</v>
      </c>
      <c r="E209" s="71">
        <f t="shared" si="54"/>
        <v>56383.019927825037</v>
      </c>
      <c r="F209" s="75">
        <f>INDEX([12]Delta!$F$1:$EE$65554,$L$14,$I209)</f>
        <v>3169.1094227799999</v>
      </c>
      <c r="G209" s="76">
        <f t="shared" si="55"/>
        <v>17.791439930264332</v>
      </c>
      <c r="I209" s="77">
        <f t="shared" si="60"/>
        <v>83</v>
      </c>
      <c r="J209" s="73">
        <f t="shared" si="56"/>
        <v>2036</v>
      </c>
      <c r="K209" s="78">
        <f t="shared" si="57"/>
        <v>49796</v>
      </c>
      <c r="M209" s="41">
        <v>2.1000000000000001E-2</v>
      </c>
      <c r="T209" s="177"/>
    </row>
    <row r="210" spans="2:20" hidden="1" outlineLevel="1">
      <c r="B210" s="78">
        <f t="shared" si="59"/>
        <v>49827</v>
      </c>
      <c r="C210" s="75">
        <f>IF(F210&lt;&gt;0,-INDEX([12]Delta!$F$1:$EE$65554,$L$13,$I210),0)</f>
        <v>29532.814022451639</v>
      </c>
      <c r="D210" s="71">
        <f>IF(F210&lt;&gt;0,VLOOKUP($J210,'Table 1'!$B$13:$C$33,2,FALSE)/12*1000*Study_MW,0)</f>
        <v>32371.213627602163</v>
      </c>
      <c r="E210" s="71">
        <f t="shared" si="54"/>
        <v>61904.027650053802</v>
      </c>
      <c r="F210" s="75">
        <f>INDEX([12]Delta!$F$1:$EE$65554,$L$14,$I210)</f>
        <v>2903.4712531129999</v>
      </c>
      <c r="G210" s="76">
        <f t="shared" si="55"/>
        <v>21.320695902768964</v>
      </c>
      <c r="I210" s="77">
        <f t="shared" si="60"/>
        <v>84</v>
      </c>
      <c r="J210" s="73">
        <f t="shared" si="56"/>
        <v>2036</v>
      </c>
      <c r="K210" s="78">
        <f t="shared" si="57"/>
        <v>49827</v>
      </c>
      <c r="M210" s="41">
        <v>2.1000000000000001E-2</v>
      </c>
      <c r="T210" s="177"/>
    </row>
    <row r="211" spans="2:20" hidden="1" outlineLevel="1">
      <c r="B211" s="78">
        <f t="shared" si="59"/>
        <v>49857</v>
      </c>
      <c r="C211" s="75">
        <f>IF(F211&lt;&gt;0,-INDEX([12]Delta!$F$1:$EE$65554,$L$13,$I211),0)</f>
        <v>50385.103769510984</v>
      </c>
      <c r="D211" s="71">
        <f>IF(F211&lt;&gt;0,VLOOKUP($J211,'Table 1'!$B$13:$C$33,2,FALSE)/12*1000*Study_MW,0)</f>
        <v>32371.213627602163</v>
      </c>
      <c r="E211" s="71">
        <f t="shared" si="54"/>
        <v>82756.317397113147</v>
      </c>
      <c r="F211" s="75">
        <f>INDEX([12]Delta!$F$1:$EE$65554,$L$14,$I211)</f>
        <v>2961.5950774309999</v>
      </c>
      <c r="G211" s="76">
        <f t="shared" si="55"/>
        <v>27.943157397769287</v>
      </c>
      <c r="I211" s="77">
        <f t="shared" si="60"/>
        <v>85</v>
      </c>
      <c r="J211" s="73">
        <f t="shared" si="56"/>
        <v>2036</v>
      </c>
      <c r="K211" s="78">
        <f t="shared" si="57"/>
        <v>49857</v>
      </c>
      <c r="M211" s="41">
        <v>2.1000000000000001E-2</v>
      </c>
      <c r="T211" s="177"/>
    </row>
    <row r="212" spans="2:20" hidden="1" outlineLevel="1">
      <c r="B212" s="78">
        <f t="shared" si="59"/>
        <v>49888</v>
      </c>
      <c r="C212" s="75">
        <f>IF(F212&lt;&gt;0,-INDEX([12]Delta!$F$1:$EE$65554,$L$13,$I212),0)</f>
        <v>48876.388880997896</v>
      </c>
      <c r="D212" s="71">
        <f>IF(F212&lt;&gt;0,VLOOKUP($J212,'Table 1'!$B$13:$C$33,2,FALSE)/12*1000*Study_MW,0)</f>
        <v>32371.213627602163</v>
      </c>
      <c r="E212" s="71">
        <f t="shared" si="54"/>
        <v>81247.602508600059</v>
      </c>
      <c r="F212" s="75">
        <f>INDEX([12]Delta!$F$1:$EE$65554,$L$14,$I212)</f>
        <v>2658.1926139379998</v>
      </c>
      <c r="G212" s="76">
        <f t="shared" si="55"/>
        <v>30.564979408409076</v>
      </c>
      <c r="I212" s="77">
        <f t="shared" si="60"/>
        <v>86</v>
      </c>
      <c r="J212" s="73">
        <f t="shared" si="56"/>
        <v>2036</v>
      </c>
      <c r="K212" s="78">
        <f t="shared" si="57"/>
        <v>49888</v>
      </c>
      <c r="M212" s="41">
        <v>2.1000000000000001E-2</v>
      </c>
      <c r="T212" s="177"/>
    </row>
    <row r="213" spans="2:20" hidden="1" outlineLevel="1">
      <c r="B213" s="78">
        <f t="shared" si="59"/>
        <v>49919</v>
      </c>
      <c r="C213" s="75">
        <f>IF(F213&lt;&gt;0,-INDEX([12]Delta!$F$1:$EE$65554,$L$13,$I213),0)</f>
        <v>28018.848071426153</v>
      </c>
      <c r="D213" s="71">
        <f>IF(F213&lt;&gt;0,VLOOKUP($J213,'Table 1'!$B$13:$C$33,2,FALSE)/12*1000*Study_MW,0)</f>
        <v>32371.213627602163</v>
      </c>
      <c r="E213" s="71">
        <f t="shared" si="54"/>
        <v>60390.061699028316</v>
      </c>
      <c r="F213" s="75">
        <f>INDEX([12]Delta!$F$1:$EE$65554,$L$14,$I213)</f>
        <v>2536.3506760199998</v>
      </c>
      <c r="G213" s="76">
        <f t="shared" si="55"/>
        <v>23.809823408879492</v>
      </c>
      <c r="I213" s="77">
        <f t="shared" si="60"/>
        <v>87</v>
      </c>
      <c r="J213" s="73">
        <f t="shared" si="56"/>
        <v>2036</v>
      </c>
      <c r="K213" s="78">
        <f t="shared" si="57"/>
        <v>49919</v>
      </c>
      <c r="M213" s="41">
        <v>2.1000000000000001E-2</v>
      </c>
      <c r="T213" s="177"/>
    </row>
    <row r="214" spans="2:20" hidden="1" outlineLevel="1">
      <c r="B214" s="78">
        <f t="shared" si="59"/>
        <v>49949</v>
      </c>
      <c r="C214" s="75">
        <f>IF(F214&lt;&gt;0,-INDEX([12]Delta!$F$1:$EE$65554,$L$13,$I214),0)</f>
        <v>16767.133234262466</v>
      </c>
      <c r="D214" s="71">
        <f>IF(F214&lt;&gt;0,VLOOKUP($J214,'Table 1'!$B$13:$C$33,2,FALSE)/12*1000*Study_MW,0)</f>
        <v>32371.213627602163</v>
      </c>
      <c r="E214" s="71">
        <f t="shared" si="54"/>
        <v>49138.346861864629</v>
      </c>
      <c r="F214" s="75">
        <f>INDEX([12]Delta!$F$1:$EE$65554,$L$14,$I214)</f>
        <v>2119.2315375779999</v>
      </c>
      <c r="G214" s="76">
        <f t="shared" si="55"/>
        <v>23.186870330376092</v>
      </c>
      <c r="I214" s="77">
        <f t="shared" si="60"/>
        <v>88</v>
      </c>
      <c r="J214" s="73">
        <f t="shared" si="56"/>
        <v>2036</v>
      </c>
      <c r="K214" s="78">
        <f t="shared" si="57"/>
        <v>49949</v>
      </c>
      <c r="M214" s="41">
        <v>2.1000000000000001E-2</v>
      </c>
      <c r="T214" s="177"/>
    </row>
    <row r="215" spans="2:20" hidden="1" outlineLevel="1">
      <c r="B215" s="78">
        <f t="shared" si="59"/>
        <v>49980</v>
      </c>
      <c r="C215" s="75">
        <f>IF(F215&lt;&gt;0,-INDEX([12]Delta!$F$1:$EE$65554,$L$13,$I215),0)</f>
        <v>19472.203505828977</v>
      </c>
      <c r="D215" s="71">
        <f>IF(F215&lt;&gt;0,VLOOKUP($J215,'Table 1'!$B$13:$C$33,2,FALSE)/12*1000*Study_MW,0)</f>
        <v>32371.213627602163</v>
      </c>
      <c r="E215" s="71">
        <f t="shared" si="54"/>
        <v>51843.41713343114</v>
      </c>
      <c r="F215" s="75">
        <f>INDEX([12]Delta!$F$1:$EE$65554,$L$14,$I215)</f>
        <v>1497.75621084</v>
      </c>
      <c r="G215" s="76">
        <f t="shared" si="55"/>
        <v>34.614055851155733</v>
      </c>
      <c r="I215" s="77">
        <f t="shared" si="60"/>
        <v>89</v>
      </c>
      <c r="J215" s="73">
        <f t="shared" si="56"/>
        <v>2036</v>
      </c>
      <c r="K215" s="78">
        <f t="shared" si="57"/>
        <v>49980</v>
      </c>
      <c r="M215" s="41">
        <v>2.1000000000000001E-2</v>
      </c>
      <c r="T215" s="177"/>
    </row>
    <row r="216" spans="2:20" hidden="1" outlineLevel="1">
      <c r="B216" s="82">
        <f t="shared" si="59"/>
        <v>50010</v>
      </c>
      <c r="C216" s="79">
        <f>IF(F216&lt;&gt;0,-INDEX([12]Delta!$F$1:$EE$65554,$L$13,$I216),0)</f>
        <v>17038.998224541545</v>
      </c>
      <c r="D216" s="80">
        <f>IF(F216&lt;&gt;0,VLOOKUP($J216,'Table 1'!$B$13:$C$33,2,FALSE)/12*1000*Study_MW,0)</f>
        <v>32371.213627602163</v>
      </c>
      <c r="E216" s="80">
        <f t="shared" si="54"/>
        <v>49410.211852143708</v>
      </c>
      <c r="F216" s="79">
        <f>INDEX([12]Delta!$F$1:$EE$65554,$L$14,$I216)</f>
        <v>1070.4831591980001</v>
      </c>
      <c r="G216" s="81">
        <f t="shared" si="55"/>
        <v>46.156925896117372</v>
      </c>
      <c r="I216" s="64">
        <f t="shared" si="60"/>
        <v>90</v>
      </c>
      <c r="J216" s="73">
        <f t="shared" si="56"/>
        <v>2036</v>
      </c>
      <c r="K216" s="82">
        <f t="shared" si="57"/>
        <v>50010</v>
      </c>
      <c r="M216" s="41">
        <v>2.1000000000000001E-2</v>
      </c>
      <c r="T216" s="177"/>
    </row>
    <row r="217" spans="2:20" hidden="1" outlineLevel="1">
      <c r="B217" s="74">
        <f t="shared" si="59"/>
        <v>50041</v>
      </c>
      <c r="C217" s="69">
        <f>IF(F217&lt;&gt;0,-INDEX([12]Delta!$F$1:$EE$65554,$L$13,$I217),0)</f>
        <v>19816.730507045984</v>
      </c>
      <c r="D217" s="70">
        <f>IF(F217&lt;&gt;0,VLOOKUP($J217,'Table 1'!$B$13:$C$33,2,FALSE)/12*1000*Study_MW,0)</f>
        <v>33050.797747067489</v>
      </c>
      <c r="E217" s="70">
        <f t="shared" si="54"/>
        <v>52867.528254113473</v>
      </c>
      <c r="F217" s="69">
        <f>INDEX([12]Delta!$F$1:$EE$65554,$L$14,$I217)</f>
        <v>1429.5967499599999</v>
      </c>
      <c r="G217" s="72">
        <f t="shared" si="55"/>
        <v>36.980727786064641</v>
      </c>
      <c r="I217" s="60">
        <f>I97</f>
        <v>92</v>
      </c>
      <c r="J217" s="73">
        <f t="shared" si="56"/>
        <v>2037</v>
      </c>
      <c r="K217" s="74">
        <f t="shared" si="57"/>
        <v>50041</v>
      </c>
      <c r="M217" s="41">
        <v>2.1000000000000001E-2</v>
      </c>
      <c r="T217" s="177"/>
    </row>
    <row r="218" spans="2:20" hidden="1" outlineLevel="1">
      <c r="B218" s="78">
        <f t="shared" si="59"/>
        <v>50072</v>
      </c>
      <c r="C218" s="75">
        <f>IF(F218&lt;&gt;0,-INDEX([12]Delta!$F$1:$EE$65554,$L$13,$I218),0)</f>
        <v>16283.487899392843</v>
      </c>
      <c r="D218" s="71">
        <f>IF(F218&lt;&gt;0,VLOOKUP($J218,'Table 1'!$B$13:$C$33,2,FALSE)/12*1000*Study_MW,0)</f>
        <v>33050.797747067489</v>
      </c>
      <c r="E218" s="71">
        <f t="shared" si="54"/>
        <v>49334.285646460332</v>
      </c>
      <c r="F218" s="75">
        <f>INDEX([12]Delta!$F$1:$EE$65554,$L$14,$I218)</f>
        <v>1394.3708908799999</v>
      </c>
      <c r="G218" s="76">
        <f t="shared" si="55"/>
        <v>35.381035253342837</v>
      </c>
      <c r="I218" s="77">
        <f t="shared" ref="I218:I228" si="61">I98</f>
        <v>93</v>
      </c>
      <c r="J218" s="73">
        <f t="shared" si="56"/>
        <v>2037</v>
      </c>
      <c r="K218" s="78">
        <f t="shared" si="57"/>
        <v>50072</v>
      </c>
      <c r="M218" s="41">
        <v>2.1000000000000001E-2</v>
      </c>
      <c r="T218" s="177"/>
    </row>
    <row r="219" spans="2:20" hidden="1" outlineLevel="1">
      <c r="B219" s="78">
        <f t="shared" si="59"/>
        <v>50100</v>
      </c>
      <c r="C219" s="75">
        <f>IF(F219&lt;&gt;0,-INDEX([12]Delta!$F$1:$EE$65554,$L$13,$I219),0)</f>
        <v>24210.168407484889</v>
      </c>
      <c r="D219" s="71">
        <f>IF(F219&lt;&gt;0,VLOOKUP($J219,'Table 1'!$B$13:$C$33,2,FALSE)/12*1000*Study_MW,0)</f>
        <v>33050.797747067489</v>
      </c>
      <c r="E219" s="71">
        <f t="shared" si="54"/>
        <v>57260.966154552378</v>
      </c>
      <c r="F219" s="75">
        <f>INDEX([12]Delta!$F$1:$EE$65554,$L$14,$I219)</f>
        <v>1943.868574672</v>
      </c>
      <c r="G219" s="76">
        <f t="shared" si="55"/>
        <v>29.457220977099414</v>
      </c>
      <c r="I219" s="77">
        <f t="shared" si="61"/>
        <v>94</v>
      </c>
      <c r="J219" s="73">
        <f t="shared" si="56"/>
        <v>2037</v>
      </c>
      <c r="K219" s="78">
        <f t="shared" si="57"/>
        <v>50100</v>
      </c>
      <c r="M219" s="41">
        <v>2.1000000000000001E-2</v>
      </c>
      <c r="T219" s="177"/>
    </row>
    <row r="220" spans="2:20" hidden="1" outlineLevel="1">
      <c r="B220" s="78">
        <f t="shared" si="59"/>
        <v>50131</v>
      </c>
      <c r="C220" s="75">
        <f>IF(F220&lt;&gt;0,-INDEX([12]Delta!$F$1:$EE$65554,$L$13,$I220),0)</f>
        <v>11917.676085472107</v>
      </c>
      <c r="D220" s="71">
        <f>IF(F220&lt;&gt;0,VLOOKUP($J220,'Table 1'!$B$13:$C$33,2,FALSE)/12*1000*Study_MW,0)</f>
        <v>33050.797747067489</v>
      </c>
      <c r="E220" s="71">
        <f t="shared" si="54"/>
        <v>44968.473832539596</v>
      </c>
      <c r="F220" s="75">
        <f>INDEX([12]Delta!$F$1:$EE$65554,$L$14,$I220)</f>
        <v>2304.2205512219998</v>
      </c>
      <c r="G220" s="76">
        <f t="shared" si="55"/>
        <v>19.515698620382246</v>
      </c>
      <c r="I220" s="77">
        <f t="shared" si="61"/>
        <v>95</v>
      </c>
      <c r="J220" s="73">
        <f t="shared" si="56"/>
        <v>2037</v>
      </c>
      <c r="K220" s="78">
        <f t="shared" si="57"/>
        <v>50131</v>
      </c>
      <c r="M220" s="41">
        <v>2.1000000000000001E-2</v>
      </c>
      <c r="T220" s="177"/>
    </row>
    <row r="221" spans="2:20" hidden="1" outlineLevel="1">
      <c r="B221" s="78">
        <f t="shared" si="59"/>
        <v>50161</v>
      </c>
      <c r="C221" s="75">
        <f>IF(F221&lt;&gt;0,-INDEX([12]Delta!$F$1:$EE$65554,$L$13,$I221),0)</f>
        <v>21180.301843211055</v>
      </c>
      <c r="D221" s="71">
        <f>IF(F221&lt;&gt;0,VLOOKUP($J221,'Table 1'!$B$13:$C$33,2,FALSE)/12*1000*Study_MW,0)</f>
        <v>33050.797747067489</v>
      </c>
      <c r="E221" s="71">
        <f t="shared" si="54"/>
        <v>54231.099590278543</v>
      </c>
      <c r="F221" s="75">
        <f>INDEX([12]Delta!$F$1:$EE$65554,$L$14,$I221)</f>
        <v>3153.2639759899998</v>
      </c>
      <c r="G221" s="76">
        <f t="shared" si="55"/>
        <v>17.198401403501947</v>
      </c>
      <c r="I221" s="77">
        <f t="shared" si="61"/>
        <v>96</v>
      </c>
      <c r="J221" s="73">
        <f t="shared" si="56"/>
        <v>2037</v>
      </c>
      <c r="K221" s="78">
        <f t="shared" si="57"/>
        <v>50161</v>
      </c>
      <c r="M221" s="41">
        <v>2.1000000000000001E-2</v>
      </c>
      <c r="T221" s="177"/>
    </row>
    <row r="222" spans="2:20" hidden="1" outlineLevel="1">
      <c r="B222" s="78">
        <f t="shared" si="59"/>
        <v>50192</v>
      </c>
      <c r="C222" s="75">
        <f>IF(F222&lt;&gt;0,-INDEX([12]Delta!$F$1:$EE$65554,$L$13,$I222),0)</f>
        <v>26793.468464925885</v>
      </c>
      <c r="D222" s="71">
        <f>IF(F222&lt;&gt;0,VLOOKUP($J222,'Table 1'!$B$13:$C$33,2,FALSE)/12*1000*Study_MW,0)</f>
        <v>33050.797747067489</v>
      </c>
      <c r="E222" s="71">
        <f t="shared" si="54"/>
        <v>59844.266211993374</v>
      </c>
      <c r="F222" s="75">
        <f>INDEX([12]Delta!$F$1:$EE$65554,$L$14,$I222)</f>
        <v>2888.9538938320002</v>
      </c>
      <c r="G222" s="76">
        <f t="shared" si="55"/>
        <v>20.714856799813457</v>
      </c>
      <c r="I222" s="77">
        <f t="shared" si="61"/>
        <v>97</v>
      </c>
      <c r="J222" s="73">
        <f t="shared" si="56"/>
        <v>2037</v>
      </c>
      <c r="K222" s="78">
        <f t="shared" si="57"/>
        <v>50192</v>
      </c>
      <c r="M222" s="41">
        <v>2.1000000000000001E-2</v>
      </c>
      <c r="T222" s="177"/>
    </row>
    <row r="223" spans="2:20" hidden="1" outlineLevel="1">
      <c r="B223" s="78">
        <f t="shared" si="59"/>
        <v>50222</v>
      </c>
      <c r="C223" s="75">
        <f>IF(F223&lt;&gt;0,-INDEX([12]Delta!$F$1:$EE$65554,$L$13,$I223),0)</f>
        <v>55369.573925286531</v>
      </c>
      <c r="D223" s="71">
        <f>IF(F223&lt;&gt;0,VLOOKUP($J223,'Table 1'!$B$13:$C$33,2,FALSE)/12*1000*Study_MW,0)</f>
        <v>33050.797747067489</v>
      </c>
      <c r="E223" s="71">
        <f t="shared" si="54"/>
        <v>88420.371672354027</v>
      </c>
      <c r="F223" s="75">
        <f>INDEX([12]Delta!$F$1:$EE$65554,$L$14,$I223)</f>
        <v>2946.787172245</v>
      </c>
      <c r="G223" s="76">
        <f t="shared" si="55"/>
        <v>30.005686364173787</v>
      </c>
      <c r="I223" s="77">
        <f t="shared" si="61"/>
        <v>98</v>
      </c>
      <c r="J223" s="73">
        <f t="shared" si="56"/>
        <v>2037</v>
      </c>
      <c r="K223" s="78">
        <f t="shared" si="57"/>
        <v>50222</v>
      </c>
      <c r="M223" s="41">
        <v>2.1000000000000001E-2</v>
      </c>
      <c r="T223" s="177"/>
    </row>
    <row r="224" spans="2:20" hidden="1" outlineLevel="1">
      <c r="B224" s="78">
        <f t="shared" si="59"/>
        <v>50253</v>
      </c>
      <c r="C224" s="75">
        <f>IF(F224&lt;&gt;0,-INDEX([12]Delta!$F$1:$EE$65554,$L$13,$I224),0)</f>
        <v>52231.525519967079</v>
      </c>
      <c r="D224" s="71">
        <f>IF(F224&lt;&gt;0,VLOOKUP($J224,'Table 1'!$B$13:$C$33,2,FALSE)/12*1000*Study_MW,0)</f>
        <v>33050.797747067489</v>
      </c>
      <c r="E224" s="71">
        <f t="shared" si="54"/>
        <v>85282.323267034575</v>
      </c>
      <c r="F224" s="75">
        <f>INDEX([12]Delta!$F$1:$EE$65554,$L$14,$I224)</f>
        <v>2644.9016831469999</v>
      </c>
      <c r="G224" s="76">
        <f t="shared" si="55"/>
        <v>32.244042873292202</v>
      </c>
      <c r="I224" s="77">
        <f t="shared" si="61"/>
        <v>99</v>
      </c>
      <c r="J224" s="73">
        <f t="shared" si="56"/>
        <v>2037</v>
      </c>
      <c r="K224" s="78">
        <f t="shared" si="57"/>
        <v>50253</v>
      </c>
      <c r="M224" s="41">
        <v>2.1000000000000001E-2</v>
      </c>
      <c r="T224" s="177"/>
    </row>
    <row r="225" spans="2:20" hidden="1" outlineLevel="1">
      <c r="B225" s="78">
        <f t="shared" si="59"/>
        <v>50284</v>
      </c>
      <c r="C225" s="75">
        <f>IF(F225&lt;&gt;0,-INDEX([12]Delta!$F$1:$EE$65554,$L$13,$I225),0)</f>
        <v>22523.324059903622</v>
      </c>
      <c r="D225" s="71">
        <f>IF(F225&lt;&gt;0,VLOOKUP($J225,'Table 1'!$B$13:$C$33,2,FALSE)/12*1000*Study_MW,0)</f>
        <v>33050.797747067489</v>
      </c>
      <c r="E225" s="71">
        <f t="shared" si="54"/>
        <v>55574.12180697111</v>
      </c>
      <c r="F225" s="75">
        <f>INDEX([12]Delta!$F$1:$EE$65554,$L$14,$I225)</f>
        <v>2523.6689046000001</v>
      </c>
      <c r="G225" s="76">
        <f t="shared" si="55"/>
        <v>22.021162009673205</v>
      </c>
      <c r="I225" s="77">
        <f t="shared" si="61"/>
        <v>100</v>
      </c>
      <c r="J225" s="73">
        <f t="shared" si="56"/>
        <v>2037</v>
      </c>
      <c r="K225" s="78">
        <f t="shared" si="57"/>
        <v>50284</v>
      </c>
      <c r="M225" s="41">
        <v>2.1000000000000001E-2</v>
      </c>
      <c r="T225" s="177"/>
    </row>
    <row r="226" spans="2:20" hidden="1" outlineLevel="1">
      <c r="B226" s="78">
        <f t="shared" si="59"/>
        <v>50314</v>
      </c>
      <c r="C226" s="75">
        <f>IF(F226&lt;&gt;0,-INDEX([12]Delta!$F$1:$EE$65554,$L$13,$I226),0)</f>
        <v>20587.774578288198</v>
      </c>
      <c r="D226" s="71">
        <f>IF(F226&lt;&gt;0,VLOOKUP($J226,'Table 1'!$B$13:$C$33,2,FALSE)/12*1000*Study_MW,0)</f>
        <v>33050.797747067489</v>
      </c>
      <c r="E226" s="71">
        <f t="shared" si="54"/>
        <v>53638.572325355686</v>
      </c>
      <c r="F226" s="75">
        <f>INDEX([12]Delta!$F$1:$EE$65554,$L$14,$I226)</f>
        <v>2108.6353622319998</v>
      </c>
      <c r="G226" s="76">
        <f t="shared" si="55"/>
        <v>25.437576020056412</v>
      </c>
      <c r="I226" s="77">
        <f t="shared" si="61"/>
        <v>101</v>
      </c>
      <c r="J226" s="73">
        <f t="shared" si="56"/>
        <v>2037</v>
      </c>
      <c r="K226" s="78">
        <f t="shared" si="57"/>
        <v>50314</v>
      </c>
      <c r="M226" s="41">
        <v>2.1000000000000001E-2</v>
      </c>
      <c r="T226" s="177"/>
    </row>
    <row r="227" spans="2:20" hidden="1" outlineLevel="1">
      <c r="B227" s="78">
        <f t="shared" si="59"/>
        <v>50345</v>
      </c>
      <c r="C227" s="75">
        <f>IF(F227&lt;&gt;0,-INDEX([12]Delta!$F$1:$EE$65554,$L$13,$I227),0)</f>
        <v>20955.945057332516</v>
      </c>
      <c r="D227" s="71">
        <f>IF(F227&lt;&gt;0,VLOOKUP($J227,'Table 1'!$B$13:$C$33,2,FALSE)/12*1000*Study_MW,0)</f>
        <v>33050.797747067489</v>
      </c>
      <c r="E227" s="71">
        <f t="shared" si="54"/>
        <v>54006.742804400004</v>
      </c>
      <c r="F227" s="75">
        <f>INDEX([12]Delta!$F$1:$EE$65554,$L$14,$I227)</f>
        <v>1490.2674248000001</v>
      </c>
      <c r="G227" s="76">
        <f t="shared" si="55"/>
        <v>36.239631830943317</v>
      </c>
      <c r="I227" s="77">
        <f t="shared" si="61"/>
        <v>102</v>
      </c>
      <c r="J227" s="73">
        <f t="shared" si="56"/>
        <v>2037</v>
      </c>
      <c r="K227" s="78">
        <f t="shared" si="57"/>
        <v>50345</v>
      </c>
      <c r="M227" s="41">
        <v>2.1000000000000001E-2</v>
      </c>
      <c r="T227" s="177"/>
    </row>
    <row r="228" spans="2:20" hidden="1" outlineLevel="1">
      <c r="B228" s="82">
        <f t="shared" si="59"/>
        <v>50375</v>
      </c>
      <c r="C228" s="79">
        <f>IF(F228&lt;&gt;0,-INDEX([12]Delta!$F$1:$EE$65554,$L$13,$I228),0)</f>
        <v>12888.02320677042</v>
      </c>
      <c r="D228" s="80">
        <f>IF(F228&lt;&gt;0,VLOOKUP($J228,'Table 1'!$B$13:$C$33,2,FALSE)/12*1000*Study_MW,0)</f>
        <v>33050.797747067489</v>
      </c>
      <c r="E228" s="80">
        <f t="shared" si="54"/>
        <v>45938.820953837909</v>
      </c>
      <c r="F228" s="79">
        <f>INDEX([12]Delta!$F$1:$EE$65554,$L$14,$I228)</f>
        <v>1065.130742369</v>
      </c>
      <c r="G228" s="81">
        <f t="shared" si="55"/>
        <v>43.129748420990587</v>
      </c>
      <c r="I228" s="64">
        <f t="shared" si="61"/>
        <v>103</v>
      </c>
      <c r="J228" s="73">
        <f t="shared" si="56"/>
        <v>2037</v>
      </c>
      <c r="K228" s="82">
        <f t="shared" si="57"/>
        <v>50375</v>
      </c>
      <c r="M228" s="41">
        <v>2.1000000000000001E-2</v>
      </c>
      <c r="T228" s="177"/>
    </row>
    <row r="229" spans="2:20" hidden="1" outlineLevel="1">
      <c r="B229" s="74">
        <f t="shared" si="59"/>
        <v>50406</v>
      </c>
      <c r="C229" s="69">
        <f>IF(F229&lt;&gt;0,-INDEX([12]Delta!$F$1:$EE$65554,$L$13,$I229),0)</f>
        <v>30092.99539591372</v>
      </c>
      <c r="D229" s="70">
        <f>IF(F229&lt;&gt;0,VLOOKUP($J229,'Table 1'!$B$13:$C$33,2,FALSE)/12*1000*Study_MW,0)</f>
        <v>33743.759506679773</v>
      </c>
      <c r="E229" s="70">
        <f t="shared" si="54"/>
        <v>63836.754902593493</v>
      </c>
      <c r="F229" s="69">
        <f>INDEX([12]Delta!$F$1:$EE$65554,$L$14,$I229)</f>
        <v>1422.4487647650001</v>
      </c>
      <c r="G229" s="72">
        <f t="shared" si="55"/>
        <v>44.878069765233221</v>
      </c>
      <c r="I229" s="60">
        <f>I109</f>
        <v>105</v>
      </c>
      <c r="J229" s="73">
        <f t="shared" si="56"/>
        <v>2038</v>
      </c>
      <c r="K229" s="74">
        <f t="shared" si="57"/>
        <v>50406</v>
      </c>
      <c r="M229" s="41">
        <v>2.1000000000000001E-2</v>
      </c>
      <c r="T229" s="177"/>
    </row>
    <row r="230" spans="2:20" hidden="1" outlineLevel="1">
      <c r="B230" s="78">
        <f t="shared" si="59"/>
        <v>50437</v>
      </c>
      <c r="C230" s="75">
        <f>IF(F230&lt;&gt;0,-INDEX([12]Delta!$F$1:$EE$65554,$L$13,$I230),0)</f>
        <v>24204.799675241113</v>
      </c>
      <c r="D230" s="71">
        <f>IF(F230&lt;&gt;0,VLOOKUP($J230,'Table 1'!$B$13:$C$33,2,FALSE)/12*1000*Study_MW,0)</f>
        <v>33743.759506679773</v>
      </c>
      <c r="E230" s="71">
        <f t="shared" si="54"/>
        <v>57948.559181920886</v>
      </c>
      <c r="F230" s="75">
        <f>INDEX([12]Delta!$F$1:$EE$65554,$L$14,$I230)</f>
        <v>1387.3990377</v>
      </c>
      <c r="G230" s="76">
        <f t="shared" si="55"/>
        <v>41.767766595821449</v>
      </c>
      <c r="I230" s="77">
        <f t="shared" ref="I230:I240" si="62">I110</f>
        <v>106</v>
      </c>
      <c r="J230" s="73">
        <f t="shared" si="56"/>
        <v>2038</v>
      </c>
      <c r="K230" s="78">
        <f t="shared" si="57"/>
        <v>50437</v>
      </c>
      <c r="M230" s="41">
        <v>2.1000000000000001E-2</v>
      </c>
      <c r="T230" s="177"/>
    </row>
    <row r="231" spans="2:20" hidden="1" outlineLevel="1">
      <c r="B231" s="78">
        <f t="shared" si="59"/>
        <v>50465</v>
      </c>
      <c r="C231" s="75">
        <f>IF(F231&lt;&gt;0,-INDEX([12]Delta!$F$1:$EE$65554,$L$13,$I231),0)</f>
        <v>23861.986903935671</v>
      </c>
      <c r="D231" s="71">
        <f>IF(F231&lt;&gt;0,VLOOKUP($J231,'Table 1'!$B$13:$C$33,2,FALSE)/12*1000*Study_MW,0)</f>
        <v>33743.759506679773</v>
      </c>
      <c r="E231" s="71">
        <f t="shared" si="54"/>
        <v>57605.746410615444</v>
      </c>
      <c r="F231" s="75">
        <f>INDEX([12]Delta!$F$1:$EE$65554,$L$14,$I231)</f>
        <v>1934.149232209</v>
      </c>
      <c r="G231" s="76">
        <f t="shared" si="55"/>
        <v>29.783506593658068</v>
      </c>
      <c r="I231" s="77">
        <f t="shared" si="62"/>
        <v>107</v>
      </c>
      <c r="J231" s="73">
        <f t="shared" si="56"/>
        <v>2038</v>
      </c>
      <c r="K231" s="78">
        <f t="shared" si="57"/>
        <v>50465</v>
      </c>
      <c r="M231" s="41">
        <v>2.1000000000000001E-2</v>
      </c>
      <c r="T231" s="177"/>
    </row>
    <row r="232" spans="2:20" hidden="1" outlineLevel="1">
      <c r="B232" s="78">
        <f t="shared" si="59"/>
        <v>50496</v>
      </c>
      <c r="C232" s="75">
        <f>IF(F232&lt;&gt;0,-INDEX([12]Delta!$F$1:$EE$65554,$L$13,$I232),0)</f>
        <v>21041.557849779725</v>
      </c>
      <c r="D232" s="71">
        <f>IF(F232&lt;&gt;0,VLOOKUP($J232,'Table 1'!$B$13:$C$33,2,FALSE)/12*1000*Study_MW,0)</f>
        <v>33743.759506679773</v>
      </c>
      <c r="E232" s="71">
        <f t="shared" si="54"/>
        <v>54785.317356459498</v>
      </c>
      <c r="F232" s="75">
        <f>INDEX([12]Delta!$F$1:$EE$65554,$L$14,$I232)</f>
        <v>2292.6994520809999</v>
      </c>
      <c r="G232" s="76">
        <f t="shared" si="55"/>
        <v>23.895551292923656</v>
      </c>
      <c r="I232" s="77">
        <f t="shared" si="62"/>
        <v>108</v>
      </c>
      <c r="J232" s="73">
        <f t="shared" si="56"/>
        <v>2038</v>
      </c>
      <c r="K232" s="78">
        <f t="shared" si="57"/>
        <v>50496</v>
      </c>
      <c r="M232" s="41">
        <v>2.1000000000000001E-2</v>
      </c>
      <c r="T232" s="177"/>
    </row>
    <row r="233" spans="2:20" hidden="1" outlineLevel="1">
      <c r="B233" s="78">
        <f t="shared" si="59"/>
        <v>50526</v>
      </c>
      <c r="C233" s="75">
        <f>IF(F233&lt;&gt;0,-INDEX([12]Delta!$F$1:$EE$65554,$L$13,$I233),0)</f>
        <v>17948.637588098645</v>
      </c>
      <c r="D233" s="71">
        <f>IF(F233&lt;&gt;0,VLOOKUP($J233,'Table 1'!$B$13:$C$33,2,FALSE)/12*1000*Study_MW,0)</f>
        <v>33743.759506679773</v>
      </c>
      <c r="E233" s="71">
        <f t="shared" si="54"/>
        <v>51692.397094778418</v>
      </c>
      <c r="F233" s="75">
        <f>INDEX([12]Delta!$F$1:$EE$65554,$L$14,$I233)</f>
        <v>3137.497639706</v>
      </c>
      <c r="G233" s="76">
        <f t="shared" si="55"/>
        <v>16.475676807081921</v>
      </c>
      <c r="I233" s="77">
        <f t="shared" si="62"/>
        <v>109</v>
      </c>
      <c r="J233" s="73">
        <f t="shared" si="56"/>
        <v>2038</v>
      </c>
      <c r="K233" s="78">
        <f t="shared" si="57"/>
        <v>50526</v>
      </c>
      <c r="M233" s="41">
        <v>2.1000000000000001E-2</v>
      </c>
      <c r="T233" s="177"/>
    </row>
    <row r="234" spans="2:20" hidden="1" outlineLevel="1">
      <c r="B234" s="78">
        <f t="shared" si="59"/>
        <v>50557</v>
      </c>
      <c r="C234" s="75">
        <f>IF(F234&lt;&gt;0,-INDEX([12]Delta!$F$1:$EE$65554,$L$13,$I234),0)</f>
        <v>32062.240263074636</v>
      </c>
      <c r="D234" s="71">
        <f>IF(F234&lt;&gt;0,VLOOKUP($J234,'Table 1'!$B$13:$C$33,2,FALSE)/12*1000*Study_MW,0)</f>
        <v>33743.759506679773</v>
      </c>
      <c r="E234" s="71">
        <f t="shared" si="54"/>
        <v>65805.999769754417</v>
      </c>
      <c r="F234" s="75">
        <f>INDEX([12]Delta!$F$1:$EE$65554,$L$14,$I234)</f>
        <v>2874.5091234360002</v>
      </c>
      <c r="G234" s="76">
        <f t="shared" si="55"/>
        <v>22.892952133369551</v>
      </c>
      <c r="I234" s="77">
        <f t="shared" si="62"/>
        <v>110</v>
      </c>
      <c r="J234" s="73">
        <f t="shared" si="56"/>
        <v>2038</v>
      </c>
      <c r="K234" s="78">
        <f t="shared" si="57"/>
        <v>50557</v>
      </c>
      <c r="M234" s="41">
        <v>2.1000000000000001E-2</v>
      </c>
      <c r="T234" s="177"/>
    </row>
    <row r="235" spans="2:20" hidden="1" outlineLevel="1">
      <c r="B235" s="78">
        <f t="shared" si="59"/>
        <v>50587</v>
      </c>
      <c r="C235" s="75">
        <f>IF(F235&lt;&gt;0,-INDEX([12]Delta!$F$1:$EE$65554,$L$13,$I235),0)</f>
        <v>59881.653745740652</v>
      </c>
      <c r="D235" s="71">
        <f>IF(F235&lt;&gt;0,VLOOKUP($J235,'Table 1'!$B$13:$C$33,2,FALSE)/12*1000*Study_MW,0)</f>
        <v>33743.759506679773</v>
      </c>
      <c r="E235" s="71">
        <f t="shared" si="54"/>
        <v>93625.413252420432</v>
      </c>
      <c r="F235" s="75">
        <f>INDEX([12]Delta!$F$1:$EE$65554,$L$14,$I235)</f>
        <v>2932.0532098210001</v>
      </c>
      <c r="G235" s="76">
        <f t="shared" si="55"/>
        <v>31.931689690630204</v>
      </c>
      <c r="I235" s="77">
        <f t="shared" si="62"/>
        <v>111</v>
      </c>
      <c r="J235" s="73">
        <f t="shared" si="56"/>
        <v>2038</v>
      </c>
      <c r="K235" s="78">
        <f t="shared" si="57"/>
        <v>50587</v>
      </c>
      <c r="M235" s="41">
        <v>2.1000000000000001E-2</v>
      </c>
      <c r="T235" s="177"/>
    </row>
    <row r="236" spans="2:20" hidden="1" outlineLevel="1">
      <c r="B236" s="78">
        <f t="shared" si="59"/>
        <v>50618</v>
      </c>
      <c r="C236" s="75">
        <f>IF(F236&lt;&gt;0,-INDEX([12]Delta!$F$1:$EE$65554,$L$13,$I236),0)</f>
        <v>51508.098793804646</v>
      </c>
      <c r="D236" s="71">
        <f>IF(F236&lt;&gt;0,VLOOKUP($J236,'Table 1'!$B$13:$C$33,2,FALSE)/12*1000*Study_MW,0)</f>
        <v>33743.759506679773</v>
      </c>
      <c r="E236" s="71">
        <f t="shared" si="54"/>
        <v>85251.858300484426</v>
      </c>
      <c r="F236" s="75">
        <f>INDEX([12]Delta!$F$1:$EE$65554,$L$14,$I236)</f>
        <v>2631.677140707</v>
      </c>
      <c r="G236" s="76">
        <f t="shared" si="55"/>
        <v>32.394497403120475</v>
      </c>
      <c r="I236" s="77">
        <f t="shared" si="62"/>
        <v>112</v>
      </c>
      <c r="J236" s="73">
        <f t="shared" si="56"/>
        <v>2038</v>
      </c>
      <c r="K236" s="78">
        <f t="shared" si="57"/>
        <v>50618</v>
      </c>
      <c r="M236" s="41">
        <v>2.1000000000000001E-2</v>
      </c>
      <c r="T236" s="177"/>
    </row>
    <row r="237" spans="2:20" hidden="1" outlineLevel="1">
      <c r="B237" s="78">
        <f t="shared" si="59"/>
        <v>50649</v>
      </c>
      <c r="C237" s="75">
        <f>IF(F237&lt;&gt;0,-INDEX([12]Delta!$F$1:$EE$65554,$L$13,$I237),0)</f>
        <v>24583.594257235527</v>
      </c>
      <c r="D237" s="71">
        <f>IF(F237&lt;&gt;0,VLOOKUP($J237,'Table 1'!$B$13:$C$33,2,FALSE)/12*1000*Study_MW,0)</f>
        <v>33743.759506679773</v>
      </c>
      <c r="E237" s="71">
        <f t="shared" si="54"/>
        <v>58327.3537639153</v>
      </c>
      <c r="F237" s="75">
        <f>INDEX([12]Delta!$F$1:$EE$65554,$L$14,$I237)</f>
        <v>2511.0505711400001</v>
      </c>
      <c r="G237" s="76">
        <f t="shared" si="55"/>
        <v>23.22826725765028</v>
      </c>
      <c r="I237" s="77">
        <f t="shared" si="62"/>
        <v>113</v>
      </c>
      <c r="J237" s="73">
        <f t="shared" si="56"/>
        <v>2038</v>
      </c>
      <c r="K237" s="78">
        <f t="shared" si="57"/>
        <v>50649</v>
      </c>
      <c r="M237" s="41">
        <v>2.1000000000000001E-2</v>
      </c>
      <c r="T237" s="177"/>
    </row>
    <row r="238" spans="2:20" hidden="1" outlineLevel="1">
      <c r="B238" s="78">
        <f t="shared" si="59"/>
        <v>50679</v>
      </c>
      <c r="C238" s="75">
        <f>IF(F238&lt;&gt;0,-INDEX([12]Delta!$F$1:$EE$65554,$L$13,$I238),0)</f>
        <v>21032.150645792484</v>
      </c>
      <c r="D238" s="71">
        <f>IF(F238&lt;&gt;0,VLOOKUP($J238,'Table 1'!$B$13:$C$33,2,FALSE)/12*1000*Study_MW,0)</f>
        <v>33743.759506679773</v>
      </c>
      <c r="E238" s="71">
        <f t="shared" si="54"/>
        <v>54775.910152472257</v>
      </c>
      <c r="F238" s="75">
        <f>INDEX([12]Delta!$F$1:$EE$65554,$L$14,$I238)</f>
        <v>2098.0922181430001</v>
      </c>
      <c r="G238" s="76">
        <f t="shared" si="55"/>
        <v>26.107484541815733</v>
      </c>
      <c r="I238" s="77">
        <f t="shared" si="62"/>
        <v>114</v>
      </c>
      <c r="J238" s="73">
        <f t="shared" si="56"/>
        <v>2038</v>
      </c>
      <c r="K238" s="78">
        <f t="shared" si="57"/>
        <v>50679</v>
      </c>
      <c r="M238" s="41">
        <v>2.1000000000000001E-2</v>
      </c>
      <c r="T238" s="177"/>
    </row>
    <row r="239" spans="2:20" hidden="1" outlineLevel="1">
      <c r="B239" s="78">
        <f t="shared" si="59"/>
        <v>50710</v>
      </c>
      <c r="C239" s="75">
        <f>IF(F239&lt;&gt;0,-INDEX([12]Delta!$F$1:$EE$65554,$L$13,$I239),0)</f>
        <v>20590.879039347172</v>
      </c>
      <c r="D239" s="71">
        <f>IF(F239&lt;&gt;0,VLOOKUP($J239,'Table 1'!$B$13:$C$33,2,FALSE)/12*1000*Study_MW,0)</f>
        <v>33743.759506679773</v>
      </c>
      <c r="E239" s="71">
        <f t="shared" si="54"/>
        <v>54334.638546026945</v>
      </c>
      <c r="F239" s="75">
        <f>INDEX([12]Delta!$F$1:$EE$65554,$L$14,$I239)</f>
        <v>1482.81608927</v>
      </c>
      <c r="G239" s="76">
        <f t="shared" si="55"/>
        <v>36.64287091245162</v>
      </c>
      <c r="I239" s="77">
        <f t="shared" si="62"/>
        <v>115</v>
      </c>
      <c r="J239" s="73">
        <f t="shared" si="56"/>
        <v>2038</v>
      </c>
      <c r="K239" s="78">
        <f t="shared" si="57"/>
        <v>50710</v>
      </c>
      <c r="M239" s="41">
        <v>2.1000000000000001E-2</v>
      </c>
      <c r="T239" s="177"/>
    </row>
    <row r="240" spans="2:20" hidden="1" outlineLevel="1">
      <c r="B240" s="82">
        <f t="shared" si="59"/>
        <v>50740</v>
      </c>
      <c r="C240" s="79">
        <f>IF(F240&lt;&gt;0,-INDEX([12]Delta!$F$1:$EE$65554,$L$13,$I240),0)</f>
        <v>24289.341474950314</v>
      </c>
      <c r="D240" s="80">
        <f>IF(F240&lt;&gt;0,VLOOKUP($J240,'Table 1'!$B$13:$C$33,2,FALSE)/12*1000*Study_MW,0)</f>
        <v>33743.759506679773</v>
      </c>
      <c r="E240" s="80">
        <f t="shared" si="54"/>
        <v>58033.100981630087</v>
      </c>
      <c r="F240" s="79">
        <f>INDEX([12]Delta!$F$1:$EE$65554,$L$14,$I240)</f>
        <v>1059.805088327</v>
      </c>
      <c r="G240" s="81">
        <f t="shared" si="55"/>
        <v>54.758277367058774</v>
      </c>
      <c r="I240" s="64">
        <f t="shared" si="62"/>
        <v>116</v>
      </c>
      <c r="J240" s="73">
        <f t="shared" si="56"/>
        <v>2038</v>
      </c>
      <c r="K240" s="82">
        <f t="shared" si="57"/>
        <v>50740</v>
      </c>
      <c r="M240" s="41">
        <v>2.1000000000000001E-2</v>
      </c>
      <c r="T240" s="177"/>
    </row>
    <row r="241" spans="2:20" hidden="1" outlineLevel="1">
      <c r="B241" s="193">
        <f t="shared" ref="B241:B252" si="63">EDATE(B240,1)</f>
        <v>50771</v>
      </c>
      <c r="C241" s="185">
        <f>(C229*(1+M241))*IF(AND(MONTH(K241)=2,OR(J229=2036,J229=2040)),28/29,1)</f>
        <v>30724.948299227904</v>
      </c>
      <c r="D241" s="186">
        <f>IF(ISNUMBER($F241)*SUM(F241:F252)&lt;&gt;0,VLOOKUP($J241,'Table 1'!$B$13:$C$33,2,FALSE)/12*1000*Study_MW,0)</f>
        <v>34452.774434468396</v>
      </c>
      <c r="E241" s="186">
        <f t="shared" si="54"/>
        <v>65177.722733696297</v>
      </c>
      <c r="F241" s="185">
        <f>IF(J241&gt;2036,F229*IF(AND(MONTH(B241)=2,OR(J229=2036,J229=2040)),28/29,1),INDEX([12]Delta!$F$1:$EE$65554,$L$14,$I241))</f>
        <v>1422.4487647650001</v>
      </c>
      <c r="G241" s="187">
        <f t="shared" ref="G241" si="64">IFERROR(E241/$F241,0)</f>
        <v>45.820787608096502</v>
      </c>
      <c r="I241" s="60">
        <f>I121</f>
        <v>118</v>
      </c>
      <c r="J241" s="73">
        <f t="shared" ref="J241:J256" si="65">YEAR(B241)</f>
        <v>2039</v>
      </c>
      <c r="K241" s="74">
        <f t="shared" ref="K241:K256" si="66">IF(ISNUMBER(F241),IF(F241&lt;&gt;0,B241,""),"")</f>
        <v>50771</v>
      </c>
      <c r="M241" s="41">
        <v>2.1000000000000001E-2</v>
      </c>
      <c r="T241" s="177"/>
    </row>
    <row r="242" spans="2:20" hidden="1" outlineLevel="1">
      <c r="B242" s="194">
        <f t="shared" si="63"/>
        <v>50802</v>
      </c>
      <c r="C242" s="179">
        <f t="shared" ref="C242:C252" si="67">(C230*(1+M242))*IF(AND(MONTH(K242)=2,OR(J230=2036,J230=2040)),28/29,1)</f>
        <v>24713.100468421173</v>
      </c>
      <c r="D242" s="180">
        <f>IF(ISNUMBER($F242)*SUM(F242:F253)&lt;&gt;0,VLOOKUP($J242,'Table 1'!$B$13:$C$33,2,FALSE)/12*1000*Study_MW,0)</f>
        <v>34452.774434468396</v>
      </c>
      <c r="E242" s="180">
        <f t="shared" ref="E242:E252" si="68">C242+D242</f>
        <v>59165.874902889569</v>
      </c>
      <c r="F242" s="179">
        <f>IF(J242&gt;2036,F230*IF(AND(MONTH(B242)=2,OR(J230=2036,J230=2040)),28/29,1),INDEX([12]Delta!$F$1:$EE$65554,$L$14,$I242))</f>
        <v>1387.3990377</v>
      </c>
      <c r="G242" s="181">
        <f t="shared" ref="G242:G252" si="69">IFERROR(E242/$F242,0)</f>
        <v>42.645175104758231</v>
      </c>
      <c r="I242" s="77">
        <f t="shared" ref="I242:I264" si="70">I122</f>
        <v>119</v>
      </c>
      <c r="J242" s="73">
        <f t="shared" si="65"/>
        <v>2039</v>
      </c>
      <c r="K242" s="78">
        <f t="shared" si="66"/>
        <v>50802</v>
      </c>
      <c r="M242" s="41">
        <v>2.1000000000000001E-2</v>
      </c>
      <c r="T242" s="177"/>
    </row>
    <row r="243" spans="2:20" hidden="1" outlineLevel="1">
      <c r="B243" s="194">
        <f t="shared" si="63"/>
        <v>50830</v>
      </c>
      <c r="C243" s="179">
        <f t="shared" si="67"/>
        <v>24363.088628918318</v>
      </c>
      <c r="D243" s="180">
        <f>IF(ISNUMBER($F243)*SUM(F243:F254)&lt;&gt;0,VLOOKUP($J243,'Table 1'!$B$13:$C$33,2,FALSE)/12*1000*Study_MW,0)</f>
        <v>34452.774434468396</v>
      </c>
      <c r="E243" s="180">
        <f t="shared" si="68"/>
        <v>58815.863063386714</v>
      </c>
      <c r="F243" s="179">
        <f>IF(J243&gt;2036,F231*IF(AND(MONTH(B243)=2,OR(J231=2036,J231=2040)),28/29,1),INDEX([12]Delta!$F$1:$EE$65554,$L$14,$I243))</f>
        <v>1934.149232209</v>
      </c>
      <c r="G243" s="181">
        <f t="shared" si="69"/>
        <v>30.409164962009093</v>
      </c>
      <c r="I243" s="77">
        <f t="shared" si="70"/>
        <v>120</v>
      </c>
      <c r="J243" s="73">
        <f t="shared" si="65"/>
        <v>2039</v>
      </c>
      <c r="K243" s="78">
        <f t="shared" si="66"/>
        <v>50830</v>
      </c>
      <c r="M243" s="41">
        <v>2.1000000000000001E-2</v>
      </c>
      <c r="T243" s="177"/>
    </row>
    <row r="244" spans="2:20" hidden="1" outlineLevel="1">
      <c r="B244" s="194">
        <f t="shared" si="63"/>
        <v>50861</v>
      </c>
      <c r="C244" s="179">
        <f t="shared" si="67"/>
        <v>21483.430564625098</v>
      </c>
      <c r="D244" s="180">
        <f>IF(ISNUMBER($F244)*SUM(F244:F255)&lt;&gt;0,VLOOKUP($J244,'Table 1'!$B$13:$C$33,2,FALSE)/12*1000*Study_MW,0)</f>
        <v>34452.774434468396</v>
      </c>
      <c r="E244" s="180">
        <f t="shared" si="68"/>
        <v>55936.20499909349</v>
      </c>
      <c r="F244" s="179">
        <f>IF(J244&gt;2036,F232*IF(AND(MONTH(B244)=2,OR(J232=2036,J232=2040)),28/29,1),INDEX([12]Delta!$F$1:$EE$65554,$L$14,$I244))</f>
        <v>2292.6994520809999</v>
      </c>
      <c r="G244" s="181">
        <f t="shared" si="69"/>
        <v>24.397530582703386</v>
      </c>
      <c r="I244" s="77">
        <f t="shared" si="70"/>
        <v>121</v>
      </c>
      <c r="J244" s="73">
        <f t="shared" si="65"/>
        <v>2039</v>
      </c>
      <c r="K244" s="78">
        <f t="shared" si="66"/>
        <v>50861</v>
      </c>
      <c r="M244" s="41">
        <v>2.1000000000000001E-2</v>
      </c>
      <c r="T244" s="177"/>
    </row>
    <row r="245" spans="2:20" hidden="1" outlineLevel="1">
      <c r="B245" s="194">
        <f t="shared" si="63"/>
        <v>50891</v>
      </c>
      <c r="C245" s="179">
        <f t="shared" si="67"/>
        <v>18325.558977448716</v>
      </c>
      <c r="D245" s="180">
        <f>IF(ISNUMBER($F245)*SUM(F245:F256)&lt;&gt;0,VLOOKUP($J245,'Table 1'!$B$13:$C$33,2,FALSE)/12*1000*Study_MW,0)</f>
        <v>34452.774434468396</v>
      </c>
      <c r="E245" s="180">
        <f t="shared" si="68"/>
        <v>52778.333411917112</v>
      </c>
      <c r="F245" s="179">
        <f>IF(J245&gt;2036,F233*IF(AND(MONTH(B245)=2,OR(J233=2036,J233=2040)),28/29,1),INDEX([12]Delta!$F$1:$EE$65554,$L$14,$I245))</f>
        <v>3137.497639706</v>
      </c>
      <c r="G245" s="181">
        <f t="shared" si="69"/>
        <v>16.82179222830036</v>
      </c>
      <c r="I245" s="77">
        <f t="shared" si="70"/>
        <v>122</v>
      </c>
      <c r="J245" s="73">
        <f t="shared" si="65"/>
        <v>2039</v>
      </c>
      <c r="K245" s="78">
        <f t="shared" si="66"/>
        <v>50891</v>
      </c>
      <c r="M245" s="41">
        <v>2.1000000000000001E-2</v>
      </c>
      <c r="T245" s="177"/>
    </row>
    <row r="246" spans="2:20" hidden="1" outlineLevel="1">
      <c r="B246" s="194">
        <f t="shared" si="63"/>
        <v>50922</v>
      </c>
      <c r="C246" s="179">
        <f t="shared" si="67"/>
        <v>32735.547308599202</v>
      </c>
      <c r="D246" s="180">
        <f>IF(ISNUMBER($F246)*SUM(F246:F257)&lt;&gt;0,VLOOKUP($J246,'Table 1'!$B$13:$C$33,2,FALSE)/12*1000*Study_MW,0)</f>
        <v>34452.774434468396</v>
      </c>
      <c r="E246" s="180">
        <f t="shared" si="68"/>
        <v>67188.321743067601</v>
      </c>
      <c r="F246" s="179">
        <f>IF(J246&gt;2036,F234*IF(AND(MONTH(B246)=2,OR(J234=2036,J234=2040)),28/29,1),INDEX([12]Delta!$F$1:$EE$65554,$L$14,$I246))</f>
        <v>2874.5091234360002</v>
      </c>
      <c r="G246" s="181">
        <f t="shared" si="69"/>
        <v>23.373841883220422</v>
      </c>
      <c r="I246" s="77">
        <f t="shared" si="70"/>
        <v>123</v>
      </c>
      <c r="J246" s="73">
        <f t="shared" si="65"/>
        <v>2039</v>
      </c>
      <c r="K246" s="78">
        <f t="shared" si="66"/>
        <v>50922</v>
      </c>
      <c r="M246" s="41">
        <v>2.1000000000000001E-2</v>
      </c>
      <c r="T246" s="177"/>
    </row>
    <row r="247" spans="2:20" hidden="1" outlineLevel="1">
      <c r="B247" s="194">
        <f t="shared" si="63"/>
        <v>50952</v>
      </c>
      <c r="C247" s="179">
        <f t="shared" si="67"/>
        <v>61139.168474401202</v>
      </c>
      <c r="D247" s="180">
        <f>IF(ISNUMBER($F247)*SUM(F247:F258)&lt;&gt;0,VLOOKUP($J247,'Table 1'!$B$13:$C$33,2,FALSE)/12*1000*Study_MW,0)</f>
        <v>34452.774434468396</v>
      </c>
      <c r="E247" s="180">
        <f t="shared" si="68"/>
        <v>95591.942908869591</v>
      </c>
      <c r="F247" s="179">
        <f>IF(J247&gt;2036,F235*IF(AND(MONTH(B247)=2,OR(J235=2036,J235=2040)),28/29,1),INDEX([12]Delta!$F$1:$EE$65554,$L$14,$I247))</f>
        <v>2932.0532098210001</v>
      </c>
      <c r="G247" s="181">
        <f t="shared" si="69"/>
        <v>32.602390225621249</v>
      </c>
      <c r="I247" s="77">
        <f t="shared" si="70"/>
        <v>124</v>
      </c>
      <c r="J247" s="73">
        <f t="shared" si="65"/>
        <v>2039</v>
      </c>
      <c r="K247" s="78">
        <f t="shared" si="66"/>
        <v>50952</v>
      </c>
      <c r="M247" s="41">
        <v>2.1000000000000001E-2</v>
      </c>
      <c r="T247" s="177"/>
    </row>
    <row r="248" spans="2:20" hidden="1" outlineLevel="1">
      <c r="B248" s="194">
        <f t="shared" si="63"/>
        <v>50983</v>
      </c>
      <c r="C248" s="179">
        <f t="shared" si="67"/>
        <v>52589.768868474537</v>
      </c>
      <c r="D248" s="180">
        <f>IF(ISNUMBER($F248)*SUM(F248:F259)&lt;&gt;0,VLOOKUP($J248,'Table 1'!$B$13:$C$33,2,FALSE)/12*1000*Study_MW,0)</f>
        <v>34452.774434468396</v>
      </c>
      <c r="E248" s="180">
        <f t="shared" si="68"/>
        <v>87042.54330294294</v>
      </c>
      <c r="F248" s="179">
        <f>IF(J248&gt;2036,F236*IF(AND(MONTH(B248)=2,OR(J236=2036,J236=2040)),28/29,1),INDEX([12]Delta!$F$1:$EE$65554,$L$14,$I248))</f>
        <v>2631.677140707</v>
      </c>
      <c r="G248" s="181">
        <f t="shared" si="69"/>
        <v>33.074932314667961</v>
      </c>
      <c r="I248" s="77">
        <f t="shared" si="70"/>
        <v>125</v>
      </c>
      <c r="J248" s="73">
        <f t="shared" si="65"/>
        <v>2039</v>
      </c>
      <c r="K248" s="78">
        <f t="shared" si="66"/>
        <v>50983</v>
      </c>
      <c r="M248" s="41">
        <v>2.1000000000000001E-2</v>
      </c>
      <c r="T248" s="177"/>
    </row>
    <row r="249" spans="2:20" hidden="1" outlineLevel="1">
      <c r="B249" s="194">
        <f t="shared" si="63"/>
        <v>51014</v>
      </c>
      <c r="C249" s="179">
        <f t="shared" si="67"/>
        <v>25099.849736637472</v>
      </c>
      <c r="D249" s="180">
        <f>IF(ISNUMBER($F249)*SUM(F249:F260)&lt;&gt;0,VLOOKUP($J249,'Table 1'!$B$13:$C$33,2,FALSE)/12*1000*Study_MW,0)</f>
        <v>34452.774434468396</v>
      </c>
      <c r="E249" s="180">
        <f t="shared" si="68"/>
        <v>59552.624171105868</v>
      </c>
      <c r="F249" s="179">
        <f>IF(J249&gt;2036,F237*IF(AND(MONTH(B249)=2,OR(J237=2036,J237=2040)),28/29,1),INDEX([12]Delta!$F$1:$EE$65554,$L$14,$I249))</f>
        <v>2511.0505711400001</v>
      </c>
      <c r="G249" s="181">
        <f t="shared" si="69"/>
        <v>23.71621856427582</v>
      </c>
      <c r="I249" s="77">
        <f t="shared" si="70"/>
        <v>126</v>
      </c>
      <c r="J249" s="73">
        <f t="shared" si="65"/>
        <v>2039</v>
      </c>
      <c r="K249" s="78">
        <f t="shared" si="66"/>
        <v>51014</v>
      </c>
      <c r="M249" s="41">
        <v>2.1000000000000001E-2</v>
      </c>
      <c r="T249" s="177"/>
    </row>
    <row r="250" spans="2:20" hidden="1" outlineLevel="1">
      <c r="B250" s="194">
        <f t="shared" si="63"/>
        <v>51044</v>
      </c>
      <c r="C250" s="179">
        <f t="shared" si="67"/>
        <v>21473.825809354126</v>
      </c>
      <c r="D250" s="180">
        <f>IF(ISNUMBER($F250)*SUM(F250:F261)&lt;&gt;0,VLOOKUP($J250,'Table 1'!$B$13:$C$33,2,FALSE)/12*1000*Study_MW,0)</f>
        <v>34452.774434468396</v>
      </c>
      <c r="E250" s="180">
        <f t="shared" si="68"/>
        <v>55926.600243822526</v>
      </c>
      <c r="F250" s="179">
        <f>IF(J250&gt;2036,F238*IF(AND(MONTH(B250)=2,OR(J238=2036,J238=2040)),28/29,1),INDEX([12]Delta!$F$1:$EE$65554,$L$14,$I250))</f>
        <v>2098.0922181430001</v>
      </c>
      <c r="G250" s="181">
        <f t="shared" si="69"/>
        <v>26.655930449674223</v>
      </c>
      <c r="I250" s="77">
        <f t="shared" si="70"/>
        <v>127</v>
      </c>
      <c r="J250" s="73">
        <f t="shared" si="65"/>
        <v>2039</v>
      </c>
      <c r="K250" s="78">
        <f t="shared" si="66"/>
        <v>51044</v>
      </c>
      <c r="M250" s="41">
        <v>2.1000000000000001E-2</v>
      </c>
      <c r="T250" s="177"/>
    </row>
    <row r="251" spans="2:20" hidden="1" outlineLevel="1">
      <c r="B251" s="194">
        <f t="shared" si="63"/>
        <v>51075</v>
      </c>
      <c r="C251" s="179">
        <f t="shared" si="67"/>
        <v>21023.287499173461</v>
      </c>
      <c r="D251" s="180">
        <f>IF(ISNUMBER($F251)*SUM(F251:F262)&lt;&gt;0,VLOOKUP($J251,'Table 1'!$B$13:$C$33,2,FALSE)/12*1000*Study_MW,0)</f>
        <v>34452.774434468396</v>
      </c>
      <c r="E251" s="180">
        <f t="shared" si="68"/>
        <v>55476.06193364186</v>
      </c>
      <c r="F251" s="179">
        <f>IF(J251&gt;2036,F239*IF(AND(MONTH(B251)=2,OR(J239=2036,J239=2040)),28/29,1),INDEX([12]Delta!$F$1:$EE$65554,$L$14,$I251))</f>
        <v>1482.81608927</v>
      </c>
      <c r="G251" s="181">
        <f t="shared" si="69"/>
        <v>37.412638246293298</v>
      </c>
      <c r="I251" s="77">
        <f t="shared" si="70"/>
        <v>128</v>
      </c>
      <c r="J251" s="73">
        <f t="shared" si="65"/>
        <v>2039</v>
      </c>
      <c r="K251" s="78">
        <f t="shared" si="66"/>
        <v>51075</v>
      </c>
      <c r="M251" s="41">
        <v>2.1000000000000001E-2</v>
      </c>
      <c r="O251" s="177"/>
      <c r="P251" s="177"/>
      <c r="T251" s="177"/>
    </row>
    <row r="252" spans="2:20" hidden="1" outlineLevel="1" collapsed="1">
      <c r="B252" s="195">
        <f t="shared" si="63"/>
        <v>51105</v>
      </c>
      <c r="C252" s="182">
        <f t="shared" si="67"/>
        <v>24799.417645924266</v>
      </c>
      <c r="D252" s="183">
        <f>IF(ISNUMBER($F252)*SUM(F252:F263)&lt;&gt;0,VLOOKUP($J252,'Table 1'!$B$13:$C$33,2,FALSE)/12*1000*Study_MW,0)</f>
        <v>34452.774434468396</v>
      </c>
      <c r="E252" s="183">
        <f t="shared" si="68"/>
        <v>59252.192080392662</v>
      </c>
      <c r="F252" s="182">
        <f>IF(J252&gt;2036,F240*IF(AND(MONTH(B252)=2,OR(J240=2036,J240=2040)),28/29,1),INDEX([12]Delta!$F$1:$EE$65554,$L$14,$I252))</f>
        <v>1059.805088327</v>
      </c>
      <c r="G252" s="184">
        <f t="shared" si="69"/>
        <v>55.908574824761132</v>
      </c>
      <c r="I252" s="64">
        <f t="shared" si="70"/>
        <v>129</v>
      </c>
      <c r="J252" s="73">
        <f t="shared" si="65"/>
        <v>2039</v>
      </c>
      <c r="K252" s="82">
        <f t="shared" si="66"/>
        <v>51105</v>
      </c>
      <c r="M252" s="41">
        <v>2.1000000000000001E-2</v>
      </c>
      <c r="O252" s="177"/>
      <c r="P252" s="177"/>
      <c r="T252" s="177"/>
    </row>
    <row r="253" spans="2:20" hidden="1" outlineLevel="1">
      <c r="B253" s="193"/>
      <c r="C253" s="185"/>
      <c r="D253" s="186"/>
      <c r="E253" s="186"/>
      <c r="F253" s="185"/>
      <c r="G253" s="187"/>
      <c r="I253" s="60">
        <f>I133</f>
        <v>1</v>
      </c>
      <c r="J253" s="73">
        <f t="shared" si="65"/>
        <v>1900</v>
      </c>
      <c r="K253" s="74" t="str">
        <f t="shared" si="66"/>
        <v/>
      </c>
      <c r="M253" s="41" t="e">
        <v>#N/A</v>
      </c>
      <c r="O253" s="177"/>
      <c r="P253" s="177"/>
      <c r="T253" s="177"/>
    </row>
    <row r="254" spans="2:20" hidden="1" outlineLevel="1">
      <c r="B254" s="194"/>
      <c r="C254" s="179"/>
      <c r="D254" s="180"/>
      <c r="E254" s="180"/>
      <c r="F254" s="179"/>
      <c r="G254" s="181"/>
      <c r="I254" s="77">
        <f t="shared" si="70"/>
        <v>2</v>
      </c>
      <c r="J254" s="73">
        <f t="shared" si="65"/>
        <v>1900</v>
      </c>
      <c r="K254" s="78" t="str">
        <f t="shared" si="66"/>
        <v/>
      </c>
      <c r="M254" s="41" t="e">
        <v>#N/A</v>
      </c>
      <c r="O254" s="177"/>
      <c r="P254" s="177"/>
      <c r="T254" s="177"/>
    </row>
    <row r="255" spans="2:20" hidden="1" outlineLevel="1">
      <c r="B255" s="194"/>
      <c r="C255" s="179"/>
      <c r="D255" s="180"/>
      <c r="E255" s="180"/>
      <c r="F255" s="179"/>
      <c r="G255" s="181"/>
      <c r="I255" s="77">
        <f t="shared" si="70"/>
        <v>3</v>
      </c>
      <c r="J255" s="73">
        <f t="shared" si="65"/>
        <v>1900</v>
      </c>
      <c r="K255" s="78" t="str">
        <f t="shared" si="66"/>
        <v/>
      </c>
      <c r="M255" s="41" t="e">
        <v>#N/A</v>
      </c>
      <c r="O255" s="177"/>
      <c r="P255" s="177"/>
      <c r="T255" s="177"/>
    </row>
    <row r="256" spans="2:20" hidden="1" outlineLevel="1">
      <c r="B256" s="194"/>
      <c r="C256" s="179"/>
      <c r="D256" s="180"/>
      <c r="E256" s="180"/>
      <c r="F256" s="179"/>
      <c r="G256" s="181"/>
      <c r="I256" s="77">
        <f t="shared" si="70"/>
        <v>4</v>
      </c>
      <c r="J256" s="73">
        <f t="shared" si="65"/>
        <v>1900</v>
      </c>
      <c r="K256" s="78" t="str">
        <f t="shared" si="66"/>
        <v/>
      </c>
      <c r="M256" s="41" t="e">
        <v>#N/A</v>
      </c>
      <c r="O256" s="177"/>
      <c r="P256" s="177"/>
      <c r="T256" s="177"/>
    </row>
    <row r="257" spans="2:20" hidden="1" outlineLevel="1">
      <c r="B257" s="194"/>
      <c r="C257" s="179"/>
      <c r="D257" s="180"/>
      <c r="E257" s="180"/>
      <c r="F257" s="179"/>
      <c r="G257" s="181"/>
      <c r="I257" s="77">
        <f t="shared" si="70"/>
        <v>5</v>
      </c>
      <c r="J257" s="73">
        <f t="shared" ref="J257:J264" si="71">YEAR(B257)</f>
        <v>1900</v>
      </c>
      <c r="K257" s="78" t="str">
        <f t="shared" ref="K257:K264" si="72">IF(ISNUMBER(F257),IF(F257&lt;&gt;0,B257,""),"")</f>
        <v/>
      </c>
      <c r="M257" s="41" t="e">
        <v>#N/A</v>
      </c>
      <c r="O257" s="177"/>
      <c r="P257" s="177"/>
      <c r="T257" s="177"/>
    </row>
    <row r="258" spans="2:20" hidden="1" outlineLevel="1">
      <c r="B258" s="194"/>
      <c r="C258" s="179"/>
      <c r="D258" s="180"/>
      <c r="E258" s="180"/>
      <c r="F258" s="179"/>
      <c r="G258" s="181"/>
      <c r="I258" s="77">
        <f t="shared" si="70"/>
        <v>6</v>
      </c>
      <c r="J258" s="73">
        <f t="shared" si="71"/>
        <v>1900</v>
      </c>
      <c r="K258" s="78" t="str">
        <f t="shared" si="72"/>
        <v/>
      </c>
      <c r="M258" s="41" t="e">
        <v>#N/A</v>
      </c>
      <c r="O258" s="177"/>
      <c r="P258" s="177"/>
      <c r="T258" s="177"/>
    </row>
    <row r="259" spans="2:20" hidden="1" outlineLevel="1">
      <c r="B259" s="194"/>
      <c r="C259" s="179"/>
      <c r="D259" s="180"/>
      <c r="E259" s="180"/>
      <c r="F259" s="179"/>
      <c r="G259" s="181"/>
      <c r="I259" s="77">
        <f t="shared" si="70"/>
        <v>7</v>
      </c>
      <c r="J259" s="73">
        <f t="shared" si="71"/>
        <v>1900</v>
      </c>
      <c r="K259" s="78" t="str">
        <f t="shared" si="72"/>
        <v/>
      </c>
      <c r="M259" s="41" t="e">
        <v>#N/A</v>
      </c>
      <c r="O259" s="177"/>
      <c r="P259" s="177"/>
    </row>
    <row r="260" spans="2:20" hidden="1" outlineLevel="1">
      <c r="B260" s="194"/>
      <c r="C260" s="179"/>
      <c r="D260" s="180"/>
      <c r="E260" s="180"/>
      <c r="F260" s="179"/>
      <c r="G260" s="181"/>
      <c r="I260" s="77">
        <f t="shared" si="70"/>
        <v>8</v>
      </c>
      <c r="J260" s="73">
        <f t="shared" si="71"/>
        <v>1900</v>
      </c>
      <c r="K260" s="78" t="str">
        <f t="shared" si="72"/>
        <v/>
      </c>
      <c r="M260" s="41" t="e">
        <v>#N/A</v>
      </c>
      <c r="O260" s="177"/>
      <c r="P260" s="177"/>
    </row>
    <row r="261" spans="2:20" hidden="1" outlineLevel="1">
      <c r="B261" s="194"/>
      <c r="C261" s="179"/>
      <c r="D261" s="180"/>
      <c r="E261" s="180"/>
      <c r="F261" s="179"/>
      <c r="G261" s="181"/>
      <c r="I261" s="77">
        <f t="shared" si="70"/>
        <v>9</v>
      </c>
      <c r="J261" s="73">
        <f t="shared" si="71"/>
        <v>1900</v>
      </c>
      <c r="K261" s="78" t="str">
        <f t="shared" si="72"/>
        <v/>
      </c>
      <c r="M261" s="41" t="e">
        <v>#N/A</v>
      </c>
      <c r="O261" s="177"/>
      <c r="P261" s="177"/>
    </row>
    <row r="262" spans="2:20" hidden="1" outlineLevel="1">
      <c r="B262" s="194"/>
      <c r="C262" s="179"/>
      <c r="D262" s="180"/>
      <c r="E262" s="180"/>
      <c r="F262" s="179"/>
      <c r="G262" s="181"/>
      <c r="I262" s="77">
        <f t="shared" si="70"/>
        <v>10</v>
      </c>
      <c r="J262" s="73">
        <f t="shared" si="71"/>
        <v>1900</v>
      </c>
      <c r="K262" s="78" t="str">
        <f t="shared" si="72"/>
        <v/>
      </c>
      <c r="M262" s="41" t="e">
        <v>#N/A</v>
      </c>
    </row>
    <row r="263" spans="2:20" hidden="1" outlineLevel="1">
      <c r="B263" s="194"/>
      <c r="C263" s="179"/>
      <c r="D263" s="180"/>
      <c r="E263" s="180"/>
      <c r="F263" s="179"/>
      <c r="G263" s="181"/>
      <c r="I263" s="77">
        <f t="shared" si="70"/>
        <v>11</v>
      </c>
      <c r="J263" s="73">
        <f t="shared" si="71"/>
        <v>1900</v>
      </c>
      <c r="K263" s="78" t="str">
        <f t="shared" si="72"/>
        <v/>
      </c>
      <c r="M263" s="41" t="e">
        <v>#N/A</v>
      </c>
    </row>
    <row r="264" spans="2:20" hidden="1" outlineLevel="1">
      <c r="B264" s="195"/>
      <c r="C264" s="182"/>
      <c r="D264" s="183"/>
      <c r="E264" s="183"/>
      <c r="F264" s="182"/>
      <c r="G264" s="184"/>
      <c r="I264" s="64">
        <f t="shared" si="70"/>
        <v>12</v>
      </c>
      <c r="J264" s="73">
        <f t="shared" si="71"/>
        <v>1900</v>
      </c>
      <c r="K264" s="82" t="str">
        <f t="shared" si="72"/>
        <v/>
      </c>
      <c r="M264" s="41" t="e">
        <v>#N/A</v>
      </c>
    </row>
    <row r="265" spans="2:20" hidden="1" outlineLevel="1">
      <c r="B265" s="193"/>
      <c r="C265" s="185"/>
      <c r="D265" s="186"/>
      <c r="E265" s="186"/>
      <c r="F265" s="185"/>
      <c r="G265" s="187"/>
      <c r="I265" s="60">
        <f>I145</f>
        <v>14</v>
      </c>
      <c r="J265" s="73">
        <f t="shared" ref="J265:J276" si="73">YEAR(B265)</f>
        <v>1900</v>
      </c>
      <c r="K265" s="74" t="str">
        <f t="shared" ref="K265:K276" si="74">IF(ISNUMBER(F265),IF(F265&lt;&gt;0,B265,""),"")</f>
        <v/>
      </c>
      <c r="M265" s="41" t="e">
        <v>#N/A</v>
      </c>
      <c r="O265" s="177"/>
      <c r="P265" s="177"/>
      <c r="T265" s="177"/>
    </row>
    <row r="266" spans="2:20" hidden="1" outlineLevel="1">
      <c r="B266" s="194"/>
      <c r="C266" s="179"/>
      <c r="D266" s="180"/>
      <c r="E266" s="180"/>
      <c r="F266" s="179"/>
      <c r="G266" s="181"/>
      <c r="I266" s="77">
        <f t="shared" ref="I266:I276" si="75">I146</f>
        <v>15</v>
      </c>
      <c r="J266" s="73">
        <f t="shared" si="73"/>
        <v>1900</v>
      </c>
      <c r="K266" s="78" t="str">
        <f t="shared" si="74"/>
        <v/>
      </c>
      <c r="M266" s="41" t="e">
        <v>#N/A</v>
      </c>
      <c r="O266" s="177"/>
      <c r="P266" s="177"/>
      <c r="T266" s="177"/>
    </row>
    <row r="267" spans="2:20" hidden="1" outlineLevel="1">
      <c r="B267" s="194"/>
      <c r="C267" s="179"/>
      <c r="D267" s="180"/>
      <c r="E267" s="180"/>
      <c r="F267" s="179"/>
      <c r="G267" s="181"/>
      <c r="I267" s="77">
        <f t="shared" si="75"/>
        <v>16</v>
      </c>
      <c r="J267" s="73">
        <f t="shared" si="73"/>
        <v>1900</v>
      </c>
      <c r="K267" s="78" t="str">
        <f t="shared" si="74"/>
        <v/>
      </c>
      <c r="M267" s="41" t="e">
        <v>#N/A</v>
      </c>
      <c r="O267" s="177"/>
      <c r="P267" s="177"/>
      <c r="T267" s="177"/>
    </row>
    <row r="268" spans="2:20" hidden="1" outlineLevel="1">
      <c r="B268" s="194"/>
      <c r="C268" s="179"/>
      <c r="D268" s="180"/>
      <c r="E268" s="180"/>
      <c r="F268" s="179"/>
      <c r="G268" s="181"/>
      <c r="I268" s="77">
        <f t="shared" si="75"/>
        <v>17</v>
      </c>
      <c r="J268" s="73">
        <f t="shared" si="73"/>
        <v>1900</v>
      </c>
      <c r="K268" s="78" t="str">
        <f t="shared" si="74"/>
        <v/>
      </c>
      <c r="M268" s="41" t="e">
        <v>#N/A</v>
      </c>
      <c r="O268" s="177"/>
      <c r="P268" s="177"/>
      <c r="T268" s="177"/>
    </row>
    <row r="269" spans="2:20" hidden="1" outlineLevel="1">
      <c r="B269" s="194"/>
      <c r="C269" s="179"/>
      <c r="D269" s="180"/>
      <c r="E269" s="180"/>
      <c r="F269" s="179"/>
      <c r="G269" s="181"/>
      <c r="I269" s="77">
        <f t="shared" si="75"/>
        <v>18</v>
      </c>
      <c r="J269" s="73">
        <f t="shared" si="73"/>
        <v>1900</v>
      </c>
      <c r="K269" s="78" t="str">
        <f t="shared" si="74"/>
        <v/>
      </c>
      <c r="M269" s="41" t="e">
        <v>#N/A</v>
      </c>
      <c r="O269" s="177"/>
      <c r="P269" s="177"/>
      <c r="T269" s="177"/>
    </row>
    <row r="270" spans="2:20" hidden="1" outlineLevel="1">
      <c r="B270" s="194"/>
      <c r="C270" s="179"/>
      <c r="D270" s="180"/>
      <c r="E270" s="180"/>
      <c r="F270" s="179"/>
      <c r="G270" s="181"/>
      <c r="I270" s="77">
        <f t="shared" si="75"/>
        <v>19</v>
      </c>
      <c r="J270" s="73">
        <f t="shared" si="73"/>
        <v>1900</v>
      </c>
      <c r="K270" s="78" t="str">
        <f t="shared" si="74"/>
        <v/>
      </c>
      <c r="M270" s="41" t="e">
        <v>#N/A</v>
      </c>
      <c r="O270" s="177"/>
      <c r="P270" s="177"/>
      <c r="T270" s="177"/>
    </row>
    <row r="271" spans="2:20" hidden="1" outlineLevel="1">
      <c r="B271" s="194"/>
      <c r="C271" s="179"/>
      <c r="D271" s="180"/>
      <c r="E271" s="180"/>
      <c r="F271" s="179"/>
      <c r="G271" s="181"/>
      <c r="I271" s="77">
        <f t="shared" si="75"/>
        <v>20</v>
      </c>
      <c r="J271" s="73">
        <f t="shared" si="73"/>
        <v>1900</v>
      </c>
      <c r="K271" s="78" t="str">
        <f t="shared" si="74"/>
        <v/>
      </c>
      <c r="M271" s="41" t="e">
        <v>#N/A</v>
      </c>
      <c r="O271" s="177"/>
      <c r="P271" s="177"/>
    </row>
    <row r="272" spans="2:20" hidden="1" outlineLevel="1">
      <c r="B272" s="194"/>
      <c r="C272" s="179"/>
      <c r="D272" s="180"/>
      <c r="E272" s="180"/>
      <c r="F272" s="179"/>
      <c r="G272" s="181"/>
      <c r="I272" s="77">
        <f t="shared" si="75"/>
        <v>21</v>
      </c>
      <c r="J272" s="73">
        <f t="shared" si="73"/>
        <v>1900</v>
      </c>
      <c r="K272" s="78" t="str">
        <f t="shared" si="74"/>
        <v/>
      </c>
      <c r="M272" s="41" t="e">
        <v>#N/A</v>
      </c>
      <c r="O272" s="177"/>
      <c r="P272" s="177"/>
    </row>
    <row r="273" spans="2:16" hidden="1" outlineLevel="1">
      <c r="B273" s="194"/>
      <c r="C273" s="179"/>
      <c r="D273" s="180"/>
      <c r="E273" s="180"/>
      <c r="F273" s="179"/>
      <c r="G273" s="181"/>
      <c r="I273" s="77">
        <f t="shared" si="75"/>
        <v>22</v>
      </c>
      <c r="J273" s="73">
        <f t="shared" si="73"/>
        <v>1900</v>
      </c>
      <c r="K273" s="78" t="str">
        <f t="shared" si="74"/>
        <v/>
      </c>
      <c r="M273" s="41" t="e">
        <v>#N/A</v>
      </c>
      <c r="O273" s="177"/>
      <c r="P273" s="177"/>
    </row>
    <row r="274" spans="2:16" hidden="1" outlineLevel="1">
      <c r="B274" s="194"/>
      <c r="C274" s="179"/>
      <c r="D274" s="180"/>
      <c r="E274" s="180"/>
      <c r="F274" s="179"/>
      <c r="G274" s="181"/>
      <c r="I274" s="77">
        <f t="shared" si="75"/>
        <v>23</v>
      </c>
      <c r="J274" s="73">
        <f t="shared" si="73"/>
        <v>1900</v>
      </c>
      <c r="K274" s="78" t="str">
        <f t="shared" si="74"/>
        <v/>
      </c>
      <c r="M274" s="41" t="e">
        <v>#N/A</v>
      </c>
    </row>
    <row r="275" spans="2:16" hidden="1" outlineLevel="1">
      <c r="B275" s="194"/>
      <c r="C275" s="179"/>
      <c r="D275" s="180"/>
      <c r="E275" s="180"/>
      <c r="F275" s="179"/>
      <c r="G275" s="181"/>
      <c r="I275" s="77">
        <f t="shared" si="75"/>
        <v>24</v>
      </c>
      <c r="J275" s="73">
        <f t="shared" si="73"/>
        <v>1900</v>
      </c>
      <c r="K275" s="78" t="str">
        <f t="shared" si="74"/>
        <v/>
      </c>
      <c r="M275" s="41" t="e">
        <v>#N/A</v>
      </c>
    </row>
    <row r="276" spans="2:16" hidden="1" outlineLevel="1">
      <c r="B276" s="195"/>
      <c r="C276" s="182"/>
      <c r="D276" s="183"/>
      <c r="E276" s="183"/>
      <c r="F276" s="182"/>
      <c r="G276" s="184"/>
      <c r="I276" s="64">
        <f t="shared" si="75"/>
        <v>25</v>
      </c>
      <c r="J276" s="73">
        <f t="shared" si="73"/>
        <v>1900</v>
      </c>
      <c r="K276" s="82" t="str">
        <f t="shared" si="74"/>
        <v/>
      </c>
      <c r="M276" s="41" t="e">
        <v>#N/A</v>
      </c>
    </row>
    <row r="277" spans="2:16" collapsed="1"/>
  </sheetData>
  <printOptions horizontalCentered="1"/>
  <pageMargins left="0.25" right="0.25" top="0.75" bottom="0.75" header="0.3" footer="0.3"/>
  <pageSetup scale="86" orientation="portrait" r:id="rId1"/>
  <headerFooter alignWithMargins="0">
    <oddFooter>&amp;L&amp;8NPC Group - &amp;F   ( &amp;A )&amp;C &amp;R &amp;8&amp;D  &amp;T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B102"/>
  <sheetViews>
    <sheetView view="pageBreakPreview" zoomScale="80" zoomScaleNormal="60" zoomScaleSheetLayoutView="80" workbookViewId="0">
      <selection activeCell="D1" sqref="D1"/>
    </sheetView>
  </sheetViews>
  <sheetFormatPr defaultColWidth="9.33203125" defaultRowHeight="13.2"/>
  <cols>
    <col min="1" max="1" width="13.33203125" style="118" customWidth="1"/>
    <col min="2" max="2" width="15" style="118" customWidth="1"/>
    <col min="3" max="3" width="12.33203125" style="118" bestFit="1" customWidth="1"/>
    <col min="4" max="4" width="19.77734375" style="118" customWidth="1"/>
    <col min="5" max="5" width="8.77734375" style="118" customWidth="1"/>
    <col min="6" max="6" width="13.44140625" style="118" customWidth="1"/>
    <col min="7" max="8" width="9.44140625" style="118" bestFit="1" customWidth="1"/>
    <col min="9" max="9" width="12.6640625" style="118" customWidth="1"/>
    <col min="10" max="10" width="14" style="118" customWidth="1"/>
    <col min="11" max="11" width="11.77734375" style="118" customWidth="1"/>
    <col min="12" max="12" width="3.109375" style="118" customWidth="1"/>
    <col min="13" max="13" width="15" style="118" hidden="1" customWidth="1"/>
    <col min="14" max="14" width="5.6640625" style="162" customWidth="1"/>
    <col min="15" max="15" width="9.33203125" style="118" customWidth="1"/>
    <col min="16" max="17" width="16" style="118" customWidth="1"/>
    <col min="18" max="18" width="18.109375" style="118" customWidth="1"/>
    <col min="19" max="19" width="9.33203125" style="118"/>
    <col min="20" max="20" width="22.33203125" style="118" customWidth="1"/>
    <col min="21" max="21" width="18.109375" style="118" customWidth="1"/>
    <col min="22" max="22" width="9.6640625" style="118" bestFit="1" customWidth="1"/>
    <col min="23" max="26" width="9.33203125" style="118"/>
    <col min="27" max="27" width="13.6640625" style="118" customWidth="1"/>
    <col min="28" max="28" width="12" style="118" bestFit="1" customWidth="1"/>
    <col min="29" max="16384" width="9.33203125" style="118"/>
  </cols>
  <sheetData>
    <row r="1" spans="2:26" ht="15.6">
      <c r="B1" s="116" t="s">
        <v>56</v>
      </c>
      <c r="C1" s="117"/>
      <c r="D1" s="117"/>
      <c r="E1" s="117"/>
      <c r="F1" s="117"/>
      <c r="G1" s="117"/>
      <c r="H1" s="117"/>
      <c r="I1" s="117"/>
      <c r="J1" s="117"/>
    </row>
    <row r="2" spans="2:26" ht="15.6">
      <c r="B2" s="116" t="s">
        <v>154</v>
      </c>
      <c r="C2" s="117"/>
      <c r="D2" s="117"/>
      <c r="E2" s="117"/>
      <c r="F2" s="117"/>
      <c r="G2" s="117"/>
      <c r="H2" s="117"/>
      <c r="I2" s="117"/>
      <c r="J2" s="117"/>
    </row>
    <row r="3" spans="2:26" ht="15.6">
      <c r="B3" s="116" t="str">
        <f>TEXT($C$63,"0%")&amp;" Capacity Factor"</f>
        <v>30% Capacity Factor</v>
      </c>
      <c r="C3" s="117"/>
      <c r="D3" s="117"/>
      <c r="E3" s="117"/>
      <c r="F3" s="117"/>
      <c r="G3" s="117"/>
      <c r="H3" s="117"/>
      <c r="I3" s="117"/>
      <c r="J3" s="117"/>
      <c r="R3" s="120"/>
    </row>
    <row r="4" spans="2:26">
      <c r="B4" s="119"/>
      <c r="C4" s="119"/>
      <c r="D4" s="119"/>
      <c r="E4" s="119"/>
      <c r="F4" s="119"/>
      <c r="G4" s="119"/>
      <c r="H4" s="119"/>
      <c r="I4" s="120"/>
      <c r="J4" s="120"/>
      <c r="K4" s="120"/>
      <c r="R4" s="120"/>
    </row>
    <row r="5" spans="2:26" ht="51.75" customHeight="1">
      <c r="B5" s="121" t="s">
        <v>0</v>
      </c>
      <c r="C5" s="122" t="s">
        <v>10</v>
      </c>
      <c r="D5" s="122" t="s">
        <v>11</v>
      </c>
      <c r="E5" s="122" t="s">
        <v>12</v>
      </c>
      <c r="F5" s="17" t="s">
        <v>91</v>
      </c>
      <c r="G5" s="122" t="s">
        <v>61</v>
      </c>
      <c r="H5" s="17" t="s">
        <v>13</v>
      </c>
      <c r="I5" s="122" t="s">
        <v>72</v>
      </c>
      <c r="J5" s="17" t="s">
        <v>52</v>
      </c>
      <c r="K5" s="122" t="s">
        <v>231</v>
      </c>
      <c r="M5" s="218"/>
      <c r="N5" s="218"/>
      <c r="P5" s="218"/>
      <c r="R5" s="280"/>
      <c r="T5" s="277"/>
      <c r="U5" s="278"/>
      <c r="V5" s="277"/>
      <c r="W5" s="278"/>
      <c r="X5" s="120"/>
      <c r="Y5" s="218"/>
      <c r="Z5" s="218"/>
    </row>
    <row r="6" spans="2:26" ht="24" customHeight="1">
      <c r="B6" s="123"/>
      <c r="C6" s="124" t="s">
        <v>8</v>
      </c>
      <c r="D6" s="125" t="s">
        <v>9</v>
      </c>
      <c r="E6" s="125" t="s">
        <v>9</v>
      </c>
      <c r="F6" s="125" t="s">
        <v>9</v>
      </c>
      <c r="G6" s="124" t="s">
        <v>31</v>
      </c>
      <c r="H6" s="18" t="s">
        <v>31</v>
      </c>
      <c r="I6" s="124" t="s">
        <v>31</v>
      </c>
      <c r="J6" s="19" t="s">
        <v>9</v>
      </c>
      <c r="K6" s="125" t="s">
        <v>9</v>
      </c>
      <c r="R6" s="281"/>
    </row>
    <row r="7" spans="2:26">
      <c r="C7" s="126" t="s">
        <v>1</v>
      </c>
      <c r="D7" s="126" t="s">
        <v>2</v>
      </c>
      <c r="E7" s="126" t="s">
        <v>3</v>
      </c>
      <c r="F7" s="126" t="s">
        <v>4</v>
      </c>
      <c r="G7" s="126" t="s">
        <v>5</v>
      </c>
      <c r="H7" s="126" t="s">
        <v>7</v>
      </c>
      <c r="I7" s="126" t="s">
        <v>22</v>
      </c>
      <c r="J7" s="126" t="s">
        <v>23</v>
      </c>
      <c r="K7" s="126" t="s">
        <v>24</v>
      </c>
      <c r="R7" s="120"/>
    </row>
    <row r="8" spans="2:26" ht="6" customHeight="1">
      <c r="K8" s="120"/>
      <c r="R8" s="120"/>
    </row>
    <row r="9" spans="2:26" ht="15.6">
      <c r="B9" s="43" t="str">
        <f>C52</f>
        <v>2019 IRP Utah North Solar with Storage - 30% Capacity Factor</v>
      </c>
      <c r="C9" s="120"/>
      <c r="E9" s="120"/>
      <c r="F9" s="120"/>
      <c r="G9" s="120"/>
      <c r="H9" s="120"/>
      <c r="I9" s="120"/>
      <c r="J9" s="120"/>
      <c r="K9" s="120"/>
      <c r="N9" s="118"/>
      <c r="R9" s="120"/>
    </row>
    <row r="10" spans="2:26">
      <c r="B10" s="127">
        <v>2016</v>
      </c>
      <c r="C10" s="128"/>
      <c r="D10" s="129"/>
      <c r="E10" s="129"/>
      <c r="F10" s="129"/>
      <c r="G10" s="130"/>
      <c r="H10" s="130"/>
      <c r="I10" s="131"/>
      <c r="J10" s="131"/>
      <c r="K10" s="129"/>
      <c r="N10" s="163"/>
      <c r="R10" s="120"/>
    </row>
    <row r="11" spans="2:26">
      <c r="B11" s="127">
        <f t="shared" ref="B11:B37" si="0">B10+1</f>
        <v>2017</v>
      </c>
      <c r="C11" s="132"/>
      <c r="D11" s="129"/>
      <c r="E11" s="129"/>
      <c r="F11" s="129"/>
      <c r="G11" s="130"/>
      <c r="H11" s="129"/>
      <c r="I11" s="131"/>
      <c r="J11" s="131"/>
      <c r="K11" s="129"/>
      <c r="N11" s="118"/>
      <c r="R11" s="120"/>
    </row>
    <row r="12" spans="2:26">
      <c r="B12" s="136">
        <f t="shared" si="0"/>
        <v>2018</v>
      </c>
      <c r="C12" s="137"/>
      <c r="D12" s="129"/>
      <c r="E12" s="149">
        <f>$C$56</f>
        <v>24.570618817436728</v>
      </c>
      <c r="F12" s="149"/>
      <c r="G12" s="131"/>
      <c r="H12" s="149">
        <f>$C$58</f>
        <v>0</v>
      </c>
      <c r="I12" s="131"/>
      <c r="J12" s="131"/>
      <c r="K12" s="129">
        <f>(D12+E12+F12)</f>
        <v>24.570618817436728</v>
      </c>
      <c r="L12" s="120"/>
      <c r="N12" s="118"/>
      <c r="R12" s="120"/>
      <c r="T12" s="162"/>
      <c r="U12" s="154"/>
      <c r="V12" s="154"/>
      <c r="W12" s="283"/>
      <c r="Y12" s="154"/>
      <c r="Z12" s="154"/>
    </row>
    <row r="13" spans="2:26">
      <c r="B13" s="136">
        <f t="shared" si="0"/>
        <v>2019</v>
      </c>
      <c r="C13" s="137"/>
      <c r="D13" s="129"/>
      <c r="E13" s="129">
        <f t="shared" ref="E13:E37" si="1">ROUND(E12*(1+(IFERROR(INDEX($D$66:$D$74,MATCH($B13,$C$66:$C$74,0),1),0)+IFERROR(INDEX($G$66:$G$74,MATCH($B13,$F$66:$F$74,0),1),0)+IFERROR(INDEX($J$66:$J$74,MATCH($B13,$I$66:$I$74,0),1),0))),2)</f>
        <v>25.01</v>
      </c>
      <c r="F13" s="129"/>
      <c r="G13" s="131"/>
      <c r="H13" s="129">
        <f t="shared" ref="H13:H37" si="2">ROUND(H12*(1+(IFERROR(INDEX($D$66:$D$74,MATCH($B13,$C$66:$C$74,0),1),0)+IFERROR(INDEX($G$66:$G$74,MATCH($B13,$F$66:$F$74,0),1),0)+IFERROR(INDEX($J$66:$J$74,MATCH($B13,$I$66:$I$74,0),1),0))),2)</f>
        <v>0</v>
      </c>
      <c r="I13" s="131"/>
      <c r="J13" s="131"/>
      <c r="K13" s="129">
        <f t="shared" ref="K13:K37" si="3">(D13+E13+F13)</f>
        <v>25.01</v>
      </c>
      <c r="L13" s="120"/>
      <c r="N13" s="118"/>
      <c r="R13" s="120"/>
      <c r="V13" s="154"/>
      <c r="Y13" s="154"/>
      <c r="Z13" s="154"/>
    </row>
    <row r="14" spans="2:26">
      <c r="B14" s="136">
        <f t="shared" si="0"/>
        <v>2020</v>
      </c>
      <c r="C14" s="137"/>
      <c r="D14" s="129"/>
      <c r="E14" s="129">
        <f t="shared" si="1"/>
        <v>25.49</v>
      </c>
      <c r="F14" s="129"/>
      <c r="G14" s="131"/>
      <c r="H14" s="129">
        <f t="shared" si="2"/>
        <v>0</v>
      </c>
      <c r="I14" s="131"/>
      <c r="J14" s="131"/>
      <c r="K14" s="129">
        <f t="shared" si="3"/>
        <v>25.49</v>
      </c>
      <c r="L14" s="120"/>
      <c r="N14" s="118"/>
      <c r="O14" s="133"/>
      <c r="P14" s="376"/>
      <c r="Q14" s="385"/>
      <c r="R14" s="120"/>
      <c r="V14" s="154"/>
      <c r="Y14" s="154"/>
      <c r="Z14" s="154"/>
    </row>
    <row r="15" spans="2:26">
      <c r="B15" s="136">
        <f t="shared" si="0"/>
        <v>2021</v>
      </c>
      <c r="C15" s="137"/>
      <c r="D15" s="129"/>
      <c r="E15" s="129">
        <f t="shared" si="1"/>
        <v>26</v>
      </c>
      <c r="F15" s="129"/>
      <c r="G15" s="131"/>
      <c r="H15" s="129">
        <f t="shared" si="2"/>
        <v>0</v>
      </c>
      <c r="I15" s="131"/>
      <c r="J15" s="131"/>
      <c r="K15" s="129">
        <f t="shared" si="3"/>
        <v>26</v>
      </c>
      <c r="L15" s="120"/>
      <c r="N15" s="118"/>
      <c r="O15" s="377"/>
      <c r="P15" s="376"/>
      <c r="Q15" s="385"/>
      <c r="R15" s="120"/>
      <c r="V15" s="154"/>
      <c r="Y15" s="154"/>
      <c r="Z15" s="154"/>
    </row>
    <row r="16" spans="2:26">
      <c r="B16" s="136">
        <f t="shared" si="0"/>
        <v>2022</v>
      </c>
      <c r="C16" s="137"/>
      <c r="D16" s="129"/>
      <c r="E16" s="129">
        <f t="shared" si="1"/>
        <v>26.65</v>
      </c>
      <c r="F16" s="129"/>
      <c r="G16" s="131"/>
      <c r="H16" s="129">
        <f t="shared" si="2"/>
        <v>0</v>
      </c>
      <c r="I16" s="131"/>
      <c r="J16" s="131"/>
      <c r="K16" s="129">
        <f t="shared" si="3"/>
        <v>26.65</v>
      </c>
      <c r="L16" s="120"/>
      <c r="N16" s="118"/>
      <c r="R16" s="120"/>
      <c r="V16" s="154"/>
      <c r="Y16" s="154"/>
      <c r="Z16" s="154"/>
    </row>
    <row r="17" spans="2:28">
      <c r="B17" s="136">
        <f t="shared" si="0"/>
        <v>2023</v>
      </c>
      <c r="C17" s="137"/>
      <c r="D17" s="129"/>
      <c r="E17" s="129">
        <f t="shared" si="1"/>
        <v>27.32</v>
      </c>
      <c r="F17" s="129"/>
      <c r="G17" s="131"/>
      <c r="H17" s="129">
        <f t="shared" si="2"/>
        <v>0</v>
      </c>
      <c r="I17" s="131"/>
      <c r="J17" s="131"/>
      <c r="K17" s="129">
        <f t="shared" si="3"/>
        <v>27.32</v>
      </c>
      <c r="L17" s="120"/>
      <c r="N17" s="118"/>
      <c r="O17" s="133"/>
      <c r="R17" s="120"/>
      <c r="V17" s="154"/>
      <c r="Y17" s="154"/>
      <c r="Z17" s="154"/>
    </row>
    <row r="18" spans="2:28">
      <c r="B18" s="136">
        <f t="shared" si="0"/>
        <v>2024</v>
      </c>
      <c r="C18" s="137">
        <v>1230.020455873758</v>
      </c>
      <c r="D18" s="129">
        <f>C18*$C$62</f>
        <v>62.546540181180596</v>
      </c>
      <c r="E18" s="129">
        <f t="shared" si="1"/>
        <v>27.98</v>
      </c>
      <c r="F18" s="129">
        <f>C60</f>
        <v>2.5818101631996475</v>
      </c>
      <c r="G18" s="131">
        <f>(D18+E18+F18)/(8.76*$C$63)</f>
        <v>35.311651551290318</v>
      </c>
      <c r="H18" s="129">
        <f t="shared" si="2"/>
        <v>0</v>
      </c>
      <c r="I18" s="131">
        <f>(G18+H18)</f>
        <v>35.311651551290318</v>
      </c>
      <c r="J18" s="131">
        <f t="shared" ref="J18:J32" si="4">ROUND(I18*$C$63*8.76,2)</f>
        <v>93.11</v>
      </c>
      <c r="K18" s="129">
        <f t="shared" si="3"/>
        <v>93.108350344380241</v>
      </c>
      <c r="L18" s="120"/>
      <c r="N18" s="118"/>
      <c r="P18" s="285"/>
      <c r="Q18" s="154"/>
      <c r="R18" s="120"/>
      <c r="T18" s="162"/>
      <c r="U18" s="154"/>
      <c r="V18" s="154"/>
      <c r="X18" s="154"/>
      <c r="Y18" s="154"/>
      <c r="Z18" s="154"/>
      <c r="AA18" s="284"/>
      <c r="AB18" s="284"/>
    </row>
    <row r="19" spans="2:28">
      <c r="B19" s="136">
        <f t="shared" si="0"/>
        <v>2025</v>
      </c>
      <c r="C19" s="137"/>
      <c r="D19" s="129">
        <f t="shared" ref="D19:F37" si="5">ROUND(D18*(1+(IFERROR(INDEX($D$66:$D$74,MATCH($B19,$C$66:$C$74,0),1),0)+IFERROR(INDEX($G$66:$G$74,MATCH($B19,$F$66:$F$74,0),1),0)+IFERROR(INDEX($J$66:$J$74,MATCH($B19,$I$66:$I$74,0),1),0))),2)</f>
        <v>63.99</v>
      </c>
      <c r="E19" s="129">
        <f t="shared" si="1"/>
        <v>28.62</v>
      </c>
      <c r="F19" s="129">
        <f t="shared" si="5"/>
        <v>2.64</v>
      </c>
      <c r="G19" s="131">
        <f t="shared" ref="G19:G37" si="6">(D19+E19+F19)/(8.76*$C$63)</f>
        <v>36.123879306421522</v>
      </c>
      <c r="H19" s="129">
        <f t="shared" si="2"/>
        <v>0</v>
      </c>
      <c r="I19" s="131">
        <f t="shared" ref="I19:I37" si="7">(G19+H19)</f>
        <v>36.123879306421522</v>
      </c>
      <c r="J19" s="131">
        <f t="shared" si="4"/>
        <v>95.25</v>
      </c>
      <c r="K19" s="129">
        <f t="shared" si="3"/>
        <v>95.25</v>
      </c>
      <c r="L19" s="120"/>
      <c r="N19" s="118"/>
      <c r="R19" s="120"/>
      <c r="T19" s="162"/>
      <c r="U19" s="154"/>
      <c r="V19" s="154"/>
      <c r="X19" s="154"/>
      <c r="Y19" s="154"/>
      <c r="Z19" s="154"/>
    </row>
    <row r="20" spans="2:28">
      <c r="B20" s="136">
        <f t="shared" si="0"/>
        <v>2026</v>
      </c>
      <c r="C20" s="137"/>
      <c r="D20" s="129">
        <f t="shared" si="5"/>
        <v>65.459999999999994</v>
      </c>
      <c r="E20" s="129">
        <f t="shared" si="1"/>
        <v>29.28</v>
      </c>
      <c r="F20" s="129">
        <f t="shared" si="5"/>
        <v>2.7</v>
      </c>
      <c r="G20" s="131">
        <f t="shared" si="6"/>
        <v>36.954444090474674</v>
      </c>
      <c r="H20" s="129">
        <f t="shared" si="2"/>
        <v>0</v>
      </c>
      <c r="I20" s="131">
        <f t="shared" si="7"/>
        <v>36.954444090474674</v>
      </c>
      <c r="J20" s="131">
        <f t="shared" si="4"/>
        <v>97.44</v>
      </c>
      <c r="K20" s="129">
        <f t="shared" si="3"/>
        <v>97.44</v>
      </c>
      <c r="L20" s="120"/>
      <c r="N20" s="118"/>
      <c r="R20" s="161"/>
      <c r="T20" s="162"/>
      <c r="U20" s="154"/>
      <c r="V20" s="154"/>
      <c r="X20" s="154"/>
      <c r="Y20" s="154"/>
      <c r="Z20" s="154"/>
    </row>
    <row r="21" spans="2:28">
      <c r="B21" s="136">
        <f t="shared" si="0"/>
        <v>2027</v>
      </c>
      <c r="C21" s="137"/>
      <c r="D21" s="129">
        <f t="shared" si="5"/>
        <v>66.97</v>
      </c>
      <c r="E21" s="129">
        <f t="shared" si="1"/>
        <v>29.95</v>
      </c>
      <c r="F21" s="129">
        <f t="shared" si="5"/>
        <v>2.76</v>
      </c>
      <c r="G21" s="131">
        <f t="shared" si="6"/>
        <v>37.803971540830418</v>
      </c>
      <c r="H21" s="129">
        <f t="shared" si="2"/>
        <v>0</v>
      </c>
      <c r="I21" s="131">
        <f t="shared" si="7"/>
        <v>37.803971540830418</v>
      </c>
      <c r="J21" s="131">
        <f t="shared" si="4"/>
        <v>99.68</v>
      </c>
      <c r="K21" s="129">
        <f t="shared" si="3"/>
        <v>99.68</v>
      </c>
      <c r="L21" s="120"/>
      <c r="N21" s="118"/>
      <c r="R21" s="161"/>
      <c r="T21" s="162"/>
      <c r="U21" s="154"/>
      <c r="V21" s="154"/>
      <c r="X21" s="154"/>
      <c r="Y21" s="154"/>
      <c r="Z21" s="154"/>
    </row>
    <row r="22" spans="2:28">
      <c r="B22" s="136">
        <f t="shared" si="0"/>
        <v>2028</v>
      </c>
      <c r="C22" s="137"/>
      <c r="D22" s="129">
        <f t="shared" si="5"/>
        <v>68.510000000000005</v>
      </c>
      <c r="E22" s="129">
        <f t="shared" si="1"/>
        <v>30.64</v>
      </c>
      <c r="F22" s="129">
        <f t="shared" si="5"/>
        <v>2.82</v>
      </c>
      <c r="G22" s="131">
        <f t="shared" si="6"/>
        <v>38.672461657488739</v>
      </c>
      <c r="H22" s="129">
        <f t="shared" si="2"/>
        <v>0</v>
      </c>
      <c r="I22" s="131">
        <f t="shared" si="7"/>
        <v>38.672461657488739</v>
      </c>
      <c r="J22" s="131">
        <f t="shared" si="4"/>
        <v>101.97</v>
      </c>
      <c r="K22" s="129">
        <f t="shared" si="3"/>
        <v>101.97</v>
      </c>
      <c r="L22" s="120"/>
      <c r="N22" s="118"/>
      <c r="R22" s="161"/>
      <c r="T22" s="162"/>
      <c r="U22" s="154"/>
      <c r="V22" s="154"/>
      <c r="X22" s="154"/>
      <c r="Y22" s="154"/>
      <c r="Z22" s="154"/>
    </row>
    <row r="23" spans="2:28">
      <c r="B23" s="136">
        <f t="shared" si="0"/>
        <v>2029</v>
      </c>
      <c r="C23" s="137"/>
      <c r="D23" s="129">
        <f t="shared" si="5"/>
        <v>70.09</v>
      </c>
      <c r="E23" s="129">
        <f t="shared" si="1"/>
        <v>31.34</v>
      </c>
      <c r="F23" s="129">
        <f t="shared" si="5"/>
        <v>2.88</v>
      </c>
      <c r="G23" s="131">
        <f t="shared" si="6"/>
        <v>39.559914440449646</v>
      </c>
      <c r="H23" s="129">
        <f t="shared" si="2"/>
        <v>0</v>
      </c>
      <c r="I23" s="131">
        <f t="shared" si="7"/>
        <v>39.559914440449646</v>
      </c>
      <c r="J23" s="131">
        <f t="shared" si="4"/>
        <v>104.31</v>
      </c>
      <c r="K23" s="129">
        <f t="shared" si="3"/>
        <v>104.31</v>
      </c>
      <c r="L23" s="120"/>
      <c r="N23" s="118"/>
      <c r="R23" s="161"/>
      <c r="T23" s="162"/>
      <c r="U23" s="154"/>
      <c r="V23" s="154"/>
      <c r="X23" s="154"/>
      <c r="Y23" s="154"/>
      <c r="Z23" s="154"/>
    </row>
    <row r="24" spans="2:28">
      <c r="B24" s="136">
        <f t="shared" si="0"/>
        <v>2030</v>
      </c>
      <c r="C24" s="137"/>
      <c r="D24" s="129">
        <f t="shared" si="5"/>
        <v>71.63</v>
      </c>
      <c r="E24" s="129">
        <f t="shared" si="1"/>
        <v>32.03</v>
      </c>
      <c r="F24" s="129">
        <f t="shared" si="5"/>
        <v>2.94</v>
      </c>
      <c r="G24" s="131">
        <f t="shared" si="6"/>
        <v>40.428404557107967</v>
      </c>
      <c r="H24" s="129">
        <f t="shared" si="2"/>
        <v>0</v>
      </c>
      <c r="I24" s="131">
        <f t="shared" si="7"/>
        <v>40.428404557107967</v>
      </c>
      <c r="J24" s="131">
        <f t="shared" si="4"/>
        <v>106.6</v>
      </c>
      <c r="K24" s="129">
        <f t="shared" si="3"/>
        <v>106.6</v>
      </c>
      <c r="L24" s="120"/>
      <c r="N24" s="118"/>
      <c r="R24" s="161"/>
      <c r="T24" s="162"/>
      <c r="U24" s="154"/>
      <c r="V24" s="154"/>
      <c r="X24" s="154"/>
      <c r="Y24" s="154"/>
      <c r="Z24" s="154"/>
    </row>
    <row r="25" spans="2:28">
      <c r="B25" s="136">
        <f t="shared" si="0"/>
        <v>2031</v>
      </c>
      <c r="C25" s="137"/>
      <c r="D25" s="129">
        <f t="shared" si="5"/>
        <v>73.209999999999994</v>
      </c>
      <c r="E25" s="129">
        <f t="shared" si="1"/>
        <v>32.729999999999997</v>
      </c>
      <c r="F25" s="129">
        <f t="shared" si="5"/>
        <v>3</v>
      </c>
      <c r="G25" s="131">
        <f t="shared" si="6"/>
        <v>41.315857340068874</v>
      </c>
      <c r="H25" s="129">
        <f t="shared" si="2"/>
        <v>0</v>
      </c>
      <c r="I25" s="131">
        <f t="shared" si="7"/>
        <v>41.315857340068874</v>
      </c>
      <c r="J25" s="131">
        <f t="shared" si="4"/>
        <v>108.94</v>
      </c>
      <c r="K25" s="129">
        <f t="shared" si="3"/>
        <v>108.94</v>
      </c>
      <c r="L25" s="120"/>
      <c r="N25" s="118"/>
      <c r="R25" s="161"/>
      <c r="T25" s="162"/>
      <c r="U25" s="154"/>
      <c r="V25" s="154"/>
      <c r="X25" s="154"/>
      <c r="Y25" s="154"/>
      <c r="Z25" s="154"/>
    </row>
    <row r="26" spans="2:28">
      <c r="B26" s="136">
        <f t="shared" si="0"/>
        <v>2032</v>
      </c>
      <c r="C26" s="137"/>
      <c r="D26" s="129">
        <f t="shared" si="5"/>
        <v>74.819999999999993</v>
      </c>
      <c r="E26" s="129">
        <f t="shared" si="1"/>
        <v>33.450000000000003</v>
      </c>
      <c r="F26" s="129">
        <f t="shared" si="5"/>
        <v>3.07</v>
      </c>
      <c r="G26" s="131">
        <f t="shared" si="6"/>
        <v>42.226065322592881</v>
      </c>
      <c r="H26" s="129">
        <f t="shared" si="2"/>
        <v>0</v>
      </c>
      <c r="I26" s="131">
        <f t="shared" si="7"/>
        <v>42.226065322592881</v>
      </c>
      <c r="J26" s="131">
        <f t="shared" si="4"/>
        <v>111.34</v>
      </c>
      <c r="K26" s="129">
        <f t="shared" si="3"/>
        <v>111.33999999999999</v>
      </c>
      <c r="L26" s="120"/>
      <c r="N26" s="118"/>
      <c r="R26" s="161"/>
      <c r="T26" s="162"/>
      <c r="U26" s="154"/>
      <c r="V26" s="154"/>
      <c r="X26" s="154"/>
      <c r="Y26" s="154"/>
      <c r="Z26" s="154"/>
    </row>
    <row r="27" spans="2:28">
      <c r="B27" s="136">
        <f t="shared" si="0"/>
        <v>2033</v>
      </c>
      <c r="C27" s="137"/>
      <c r="D27" s="129">
        <f t="shared" si="5"/>
        <v>76.39</v>
      </c>
      <c r="E27" s="129">
        <f t="shared" si="1"/>
        <v>34.15</v>
      </c>
      <c r="F27" s="129">
        <f t="shared" si="5"/>
        <v>3.13</v>
      </c>
      <c r="G27" s="131">
        <f t="shared" si="6"/>
        <v>43.109725572293272</v>
      </c>
      <c r="H27" s="129">
        <f t="shared" si="2"/>
        <v>0</v>
      </c>
      <c r="I27" s="131">
        <f t="shared" si="7"/>
        <v>43.109725572293272</v>
      </c>
      <c r="J27" s="131">
        <f t="shared" si="4"/>
        <v>113.67</v>
      </c>
      <c r="K27" s="129">
        <f t="shared" si="3"/>
        <v>113.66999999999999</v>
      </c>
      <c r="L27" s="120"/>
      <c r="N27" s="118"/>
      <c r="R27" s="161"/>
      <c r="T27" s="162"/>
      <c r="U27" s="154"/>
      <c r="V27" s="154"/>
      <c r="X27" s="154"/>
      <c r="Y27" s="154"/>
      <c r="Z27" s="154"/>
    </row>
    <row r="28" spans="2:28">
      <c r="B28" s="136">
        <f t="shared" si="0"/>
        <v>2034</v>
      </c>
      <c r="C28" s="137"/>
      <c r="D28" s="129">
        <f t="shared" si="5"/>
        <v>77.989999999999995</v>
      </c>
      <c r="E28" s="129">
        <f t="shared" si="1"/>
        <v>34.869999999999997</v>
      </c>
      <c r="F28" s="129">
        <f t="shared" si="5"/>
        <v>3.2</v>
      </c>
      <c r="G28" s="131">
        <f t="shared" si="6"/>
        <v>44.016141021556756</v>
      </c>
      <c r="H28" s="129">
        <f t="shared" si="2"/>
        <v>0</v>
      </c>
      <c r="I28" s="131">
        <f t="shared" si="7"/>
        <v>44.016141021556756</v>
      </c>
      <c r="J28" s="131">
        <f t="shared" si="4"/>
        <v>116.06</v>
      </c>
      <c r="K28" s="129">
        <f t="shared" si="3"/>
        <v>116.05999999999999</v>
      </c>
      <c r="L28" s="120"/>
      <c r="N28" s="118"/>
      <c r="R28" s="161"/>
      <c r="T28" s="162"/>
      <c r="U28" s="154"/>
      <c r="V28" s="154"/>
      <c r="X28" s="154"/>
      <c r="Y28" s="154"/>
      <c r="Z28" s="154"/>
    </row>
    <row r="29" spans="2:28">
      <c r="B29" s="136">
        <f t="shared" si="0"/>
        <v>2035</v>
      </c>
      <c r="C29" s="137"/>
      <c r="D29" s="129">
        <f t="shared" si="5"/>
        <v>79.63</v>
      </c>
      <c r="E29" s="129">
        <f t="shared" si="1"/>
        <v>35.6</v>
      </c>
      <c r="F29" s="129">
        <f t="shared" si="5"/>
        <v>3.27</v>
      </c>
      <c r="G29" s="131">
        <f t="shared" si="6"/>
        <v>44.941519137122832</v>
      </c>
      <c r="H29" s="129">
        <f t="shared" si="2"/>
        <v>0</v>
      </c>
      <c r="I29" s="131">
        <f t="shared" si="7"/>
        <v>44.941519137122832</v>
      </c>
      <c r="J29" s="131">
        <f t="shared" si="4"/>
        <v>118.5</v>
      </c>
      <c r="K29" s="129">
        <f t="shared" si="3"/>
        <v>118.49999999999999</v>
      </c>
      <c r="L29" s="120"/>
      <c r="N29" s="118"/>
      <c r="R29" s="161"/>
      <c r="T29" s="162"/>
      <c r="U29" s="154"/>
      <c r="V29" s="154"/>
      <c r="X29" s="154"/>
      <c r="Y29" s="154"/>
      <c r="Z29" s="154"/>
    </row>
    <row r="30" spans="2:28">
      <c r="B30" s="136">
        <f t="shared" si="0"/>
        <v>2036</v>
      </c>
      <c r="C30" s="137"/>
      <c r="D30" s="129">
        <f t="shared" si="5"/>
        <v>81.3</v>
      </c>
      <c r="E30" s="129">
        <f t="shared" si="1"/>
        <v>36.35</v>
      </c>
      <c r="F30" s="129">
        <f t="shared" si="5"/>
        <v>3.34</v>
      </c>
      <c r="G30" s="131">
        <f t="shared" si="6"/>
        <v>45.8858599189915</v>
      </c>
      <c r="H30" s="129">
        <f t="shared" si="2"/>
        <v>0</v>
      </c>
      <c r="I30" s="131">
        <f t="shared" si="7"/>
        <v>45.8858599189915</v>
      </c>
      <c r="J30" s="131">
        <f t="shared" si="4"/>
        <v>120.99</v>
      </c>
      <c r="K30" s="129">
        <f t="shared" si="3"/>
        <v>120.99000000000001</v>
      </c>
      <c r="L30" s="120"/>
      <c r="N30" s="118"/>
      <c r="R30" s="161"/>
      <c r="T30" s="162"/>
      <c r="U30" s="154"/>
      <c r="V30" s="154"/>
      <c r="X30" s="154"/>
      <c r="Y30" s="154"/>
      <c r="Z30" s="154"/>
    </row>
    <row r="31" spans="2:28">
      <c r="B31" s="136">
        <f t="shared" si="0"/>
        <v>2037</v>
      </c>
      <c r="C31" s="137"/>
      <c r="D31" s="129">
        <f t="shared" si="5"/>
        <v>83.01</v>
      </c>
      <c r="E31" s="129">
        <f t="shared" si="1"/>
        <v>37.11</v>
      </c>
      <c r="F31" s="129">
        <f t="shared" si="5"/>
        <v>3.41</v>
      </c>
      <c r="G31" s="131">
        <f t="shared" si="6"/>
        <v>46.849163367162731</v>
      </c>
      <c r="H31" s="129">
        <f t="shared" si="2"/>
        <v>0</v>
      </c>
      <c r="I31" s="131">
        <f t="shared" si="7"/>
        <v>46.849163367162731</v>
      </c>
      <c r="J31" s="131">
        <f t="shared" si="4"/>
        <v>123.53</v>
      </c>
      <c r="K31" s="129">
        <f t="shared" si="3"/>
        <v>123.53</v>
      </c>
      <c r="L31" s="120"/>
      <c r="N31" s="118"/>
      <c r="R31" s="161"/>
      <c r="T31" s="162"/>
      <c r="U31" s="154"/>
      <c r="V31" s="154"/>
      <c r="X31" s="154"/>
      <c r="Y31" s="154"/>
      <c r="Z31" s="154"/>
    </row>
    <row r="32" spans="2:28">
      <c r="B32" s="136">
        <f t="shared" si="0"/>
        <v>2038</v>
      </c>
      <c r="C32" s="137"/>
      <c r="D32" s="129">
        <f t="shared" si="5"/>
        <v>84.75</v>
      </c>
      <c r="E32" s="129">
        <f t="shared" si="1"/>
        <v>37.89</v>
      </c>
      <c r="F32" s="129">
        <f t="shared" si="5"/>
        <v>3.48</v>
      </c>
      <c r="G32" s="131">
        <f t="shared" si="6"/>
        <v>47.831429481636562</v>
      </c>
      <c r="H32" s="129">
        <f t="shared" si="2"/>
        <v>0</v>
      </c>
      <c r="I32" s="131">
        <f t="shared" si="7"/>
        <v>47.831429481636562</v>
      </c>
      <c r="J32" s="131">
        <f t="shared" si="4"/>
        <v>126.12</v>
      </c>
      <c r="K32" s="129">
        <f t="shared" si="3"/>
        <v>126.12</v>
      </c>
      <c r="L32" s="120"/>
      <c r="N32" s="118"/>
      <c r="R32" s="161"/>
      <c r="T32" s="162"/>
      <c r="U32" s="154"/>
      <c r="V32" s="154"/>
      <c r="X32" s="154"/>
      <c r="Y32" s="154"/>
      <c r="Z32" s="154"/>
    </row>
    <row r="33" spans="2:26">
      <c r="B33" s="136">
        <f t="shared" si="0"/>
        <v>2039</v>
      </c>
      <c r="C33" s="137"/>
      <c r="D33" s="129">
        <f t="shared" si="5"/>
        <v>86.53</v>
      </c>
      <c r="E33" s="129">
        <f t="shared" si="1"/>
        <v>38.69</v>
      </c>
      <c r="F33" s="129">
        <f t="shared" si="5"/>
        <v>3.55</v>
      </c>
      <c r="G33" s="131">
        <f t="shared" si="6"/>
        <v>48.836450795673485</v>
      </c>
      <c r="H33" s="129">
        <f t="shared" si="2"/>
        <v>0</v>
      </c>
      <c r="I33" s="131">
        <f t="shared" si="7"/>
        <v>48.836450795673485</v>
      </c>
      <c r="J33" s="131">
        <f t="shared" ref="J33:J37" si="8">ROUND(I33*$C$63*8.76,2)</f>
        <v>128.77000000000001</v>
      </c>
      <c r="K33" s="129">
        <f t="shared" si="3"/>
        <v>128.77000000000001</v>
      </c>
      <c r="L33" s="120"/>
      <c r="N33" s="118"/>
      <c r="R33" s="161"/>
      <c r="T33" s="162"/>
      <c r="U33" s="154"/>
      <c r="V33" s="154"/>
      <c r="X33" s="154"/>
      <c r="Y33" s="154"/>
      <c r="Z33" s="154"/>
    </row>
    <row r="34" spans="2:26">
      <c r="B34" s="136">
        <f t="shared" si="0"/>
        <v>2040</v>
      </c>
      <c r="C34" s="137"/>
      <c r="D34" s="129">
        <f t="shared" si="5"/>
        <v>88.35</v>
      </c>
      <c r="E34" s="129">
        <f t="shared" si="1"/>
        <v>39.5</v>
      </c>
      <c r="F34" s="129">
        <f t="shared" si="5"/>
        <v>3.62</v>
      </c>
      <c r="G34" s="131">
        <f t="shared" si="6"/>
        <v>49.860434776012987</v>
      </c>
      <c r="H34" s="129">
        <f t="shared" si="2"/>
        <v>0</v>
      </c>
      <c r="I34" s="131">
        <f t="shared" si="7"/>
        <v>49.860434776012987</v>
      </c>
      <c r="J34" s="131">
        <f t="shared" si="8"/>
        <v>131.47</v>
      </c>
      <c r="K34" s="129">
        <f t="shared" si="3"/>
        <v>131.47</v>
      </c>
      <c r="L34" s="120"/>
      <c r="N34" s="118"/>
      <c r="R34" s="161"/>
      <c r="T34" s="162"/>
      <c r="U34" s="154"/>
      <c r="V34" s="154"/>
      <c r="X34" s="154"/>
      <c r="Y34" s="154"/>
      <c r="Z34" s="154"/>
    </row>
    <row r="35" spans="2:26">
      <c r="B35" s="136">
        <f t="shared" si="0"/>
        <v>2041</v>
      </c>
      <c r="C35" s="137"/>
      <c r="D35" s="129">
        <f t="shared" si="5"/>
        <v>90.21</v>
      </c>
      <c r="E35" s="129">
        <f t="shared" si="1"/>
        <v>40.33</v>
      </c>
      <c r="F35" s="129">
        <f t="shared" si="5"/>
        <v>3.7</v>
      </c>
      <c r="G35" s="131">
        <f t="shared" si="6"/>
        <v>50.910966489176104</v>
      </c>
      <c r="H35" s="129">
        <f t="shared" si="2"/>
        <v>0</v>
      </c>
      <c r="I35" s="131">
        <f t="shared" si="7"/>
        <v>50.910966489176104</v>
      </c>
      <c r="J35" s="131">
        <f t="shared" si="8"/>
        <v>134.24</v>
      </c>
      <c r="K35" s="129">
        <f t="shared" si="3"/>
        <v>134.23999999999998</v>
      </c>
      <c r="L35" s="120"/>
      <c r="N35" s="118"/>
      <c r="R35" s="161"/>
      <c r="T35" s="162"/>
      <c r="U35" s="154"/>
      <c r="V35" s="154"/>
      <c r="X35" s="154"/>
      <c r="Y35" s="154"/>
      <c r="Z35" s="154"/>
    </row>
    <row r="36" spans="2:26">
      <c r="B36" s="136">
        <f t="shared" si="0"/>
        <v>2042</v>
      </c>
      <c r="C36" s="137"/>
      <c r="D36" s="129">
        <f t="shared" si="5"/>
        <v>92.1</v>
      </c>
      <c r="E36" s="129">
        <f t="shared" si="1"/>
        <v>41.18</v>
      </c>
      <c r="F36" s="129">
        <f t="shared" si="5"/>
        <v>3.78</v>
      </c>
      <c r="G36" s="131">
        <f t="shared" si="6"/>
        <v>51.980460868641821</v>
      </c>
      <c r="H36" s="129">
        <f t="shared" si="2"/>
        <v>0</v>
      </c>
      <c r="I36" s="131">
        <f t="shared" si="7"/>
        <v>51.980460868641821</v>
      </c>
      <c r="J36" s="131">
        <f t="shared" si="8"/>
        <v>137.06</v>
      </c>
      <c r="K36" s="129">
        <f t="shared" si="3"/>
        <v>137.06</v>
      </c>
      <c r="L36" s="120"/>
      <c r="N36" s="118"/>
      <c r="R36" s="161"/>
      <c r="T36" s="162"/>
      <c r="U36" s="154"/>
      <c r="V36" s="154"/>
      <c r="X36" s="154"/>
      <c r="Y36" s="154"/>
      <c r="Z36" s="154"/>
    </row>
    <row r="37" spans="2:26">
      <c r="B37" s="136">
        <f t="shared" si="0"/>
        <v>2043</v>
      </c>
      <c r="C37" s="137"/>
      <c r="D37" s="129">
        <f t="shared" si="5"/>
        <v>94.03</v>
      </c>
      <c r="E37" s="129">
        <f t="shared" si="1"/>
        <v>42.04</v>
      </c>
      <c r="F37" s="129">
        <f t="shared" si="5"/>
        <v>3.86</v>
      </c>
      <c r="G37" s="131">
        <f t="shared" si="6"/>
        <v>53.068917914410115</v>
      </c>
      <c r="H37" s="129">
        <f t="shared" si="2"/>
        <v>0</v>
      </c>
      <c r="I37" s="131">
        <f t="shared" si="7"/>
        <v>53.068917914410115</v>
      </c>
      <c r="J37" s="131">
        <f t="shared" si="8"/>
        <v>139.93</v>
      </c>
      <c r="K37" s="129">
        <f t="shared" si="3"/>
        <v>139.93</v>
      </c>
      <c r="L37" s="120"/>
      <c r="N37" s="118"/>
      <c r="R37" s="161"/>
      <c r="T37" s="162"/>
      <c r="U37" s="154"/>
      <c r="V37" s="154"/>
      <c r="X37" s="154"/>
      <c r="Y37" s="154"/>
      <c r="Z37" s="154"/>
    </row>
    <row r="38" spans="2:26">
      <c r="B38" s="127"/>
      <c r="C38" s="132"/>
      <c r="D38" s="129"/>
      <c r="E38" s="129"/>
      <c r="F38" s="130"/>
      <c r="G38" s="129"/>
      <c r="H38" s="129"/>
      <c r="I38" s="131"/>
      <c r="J38" s="131"/>
      <c r="K38" s="138"/>
      <c r="R38" s="120"/>
    </row>
    <row r="39" spans="2:26">
      <c r="B39" s="127"/>
      <c r="C39" s="132"/>
      <c r="D39" s="129"/>
      <c r="E39" s="129"/>
      <c r="F39" s="130"/>
      <c r="G39" s="129"/>
      <c r="H39" s="129"/>
      <c r="I39" s="131"/>
      <c r="J39" s="131"/>
      <c r="K39" s="138"/>
      <c r="R39" s="120"/>
    </row>
    <row r="40" spans="2:26">
      <c r="B40" s="127"/>
      <c r="C40" s="132"/>
      <c r="D40" s="129"/>
      <c r="E40" s="129"/>
      <c r="F40" s="130"/>
      <c r="G40" s="129"/>
      <c r="H40" s="129"/>
      <c r="I40" s="131"/>
      <c r="J40" s="131"/>
      <c r="K40" s="138"/>
      <c r="R40" s="120"/>
    </row>
    <row r="41" spans="2:26">
      <c r="R41" s="120"/>
    </row>
    <row r="42" spans="2:26" ht="13.8">
      <c r="B42" s="139" t="s">
        <v>25</v>
      </c>
      <c r="C42" s="140"/>
      <c r="D42" s="140"/>
      <c r="E42" s="140"/>
      <c r="F42" s="140"/>
      <c r="G42" s="140"/>
      <c r="H42" s="140"/>
      <c r="R42" s="120"/>
    </row>
    <row r="44" spans="2:26">
      <c r="B44" s="118" t="s">
        <v>62</v>
      </c>
      <c r="C44" s="141" t="s">
        <v>63</v>
      </c>
      <c r="D44" s="142" t="s">
        <v>102</v>
      </c>
    </row>
    <row r="45" spans="2:26">
      <c r="C45" s="141" t="str">
        <f>C7</f>
        <v>(a)</v>
      </c>
      <c r="D45" s="118" t="s">
        <v>64</v>
      </c>
    </row>
    <row r="46" spans="2:26">
      <c r="C46" s="141" t="str">
        <f>D7</f>
        <v>(b)</v>
      </c>
      <c r="D46" s="131" t="str">
        <f>"= "&amp;C7&amp;" x "&amp;C62</f>
        <v>= (a) x 0.05085</v>
      </c>
    </row>
    <row r="47" spans="2:26">
      <c r="C47" s="141" t="str">
        <f>G7</f>
        <v>(e)</v>
      </c>
      <c r="D47" s="131" t="str">
        <f>"= ("&amp;$D$7&amp;" + "&amp;$E$7&amp;") /  (8.76 x "&amp;TEXT(C63,"0.0%")&amp;")"</f>
        <v>= ((b) + (c)) /  (8.76 x 30.1%)</v>
      </c>
    </row>
    <row r="48" spans="2:26">
      <c r="C48" s="141" t="str">
        <f>I7</f>
        <v>(g)</v>
      </c>
      <c r="D48" s="131" t="str">
        <f>"= "&amp;$G$7&amp;" + "&amp;$H$7</f>
        <v>= (e) + (f)</v>
      </c>
    </row>
    <row r="49" spans="2:25">
      <c r="C49" s="141" t="str">
        <f>K7</f>
        <v>(i)</v>
      </c>
      <c r="D49" s="85" t="str">
        <f>D44</f>
        <v>Plant Costs  - 2019 IRP Update - Table 6.1 &amp; 6.2</v>
      </c>
    </row>
    <row r="50" spans="2:25">
      <c r="C50" s="141"/>
      <c r="D50" s="131"/>
    </row>
    <row r="51" spans="2:25" ht="13.8" thickBot="1"/>
    <row r="52" spans="2:25" ht="13.8" thickBot="1">
      <c r="C52" s="42" t="str">
        <f>B2&amp;" - "&amp;B3</f>
        <v>2019 IRP Utah North Solar with Storage - 30% Capacity Factor</v>
      </c>
      <c r="D52" s="143"/>
      <c r="E52" s="143"/>
      <c r="F52" s="143"/>
      <c r="G52" s="143"/>
      <c r="H52" s="143"/>
      <c r="I52" s="144"/>
      <c r="J52" s="144"/>
      <c r="K52" s="145"/>
    </row>
    <row r="53" spans="2:25" ht="13.8" thickBot="1">
      <c r="C53" s="146" t="s">
        <v>65</v>
      </c>
      <c r="D53" s="147" t="s">
        <v>66</v>
      </c>
      <c r="E53" s="147"/>
      <c r="F53" s="147"/>
      <c r="G53" s="147"/>
      <c r="H53" s="147"/>
      <c r="I53" s="144"/>
      <c r="J53" s="144"/>
      <c r="K53" s="145"/>
    </row>
    <row r="54" spans="2:25">
      <c r="P54" s="118" t="s">
        <v>103</v>
      </c>
      <c r="Q54" s="118">
        <v>2024</v>
      </c>
    </row>
    <row r="55" spans="2:25">
      <c r="B55" s="85" t="s">
        <v>101</v>
      </c>
      <c r="C55" s="379">
        <v>1608.8221683005897</v>
      </c>
      <c r="D55" s="118" t="s">
        <v>64</v>
      </c>
      <c r="O55" s="283">
        <v>342.2</v>
      </c>
      <c r="P55" s="118" t="s">
        <v>32</v>
      </c>
      <c r="Q55" s="118" t="s">
        <v>148</v>
      </c>
      <c r="R55" s="118" t="s">
        <v>112</v>
      </c>
      <c r="T55" s="118" t="str">
        <f>$Q$55&amp;"Proposed Station Capital Costs"</f>
        <v>L1.UN1_PVSProposed Station Capital Costs</v>
      </c>
    </row>
    <row r="56" spans="2:25">
      <c r="B56" s="85" t="s">
        <v>101</v>
      </c>
      <c r="C56" s="149">
        <v>24.570618817436728</v>
      </c>
      <c r="D56" s="118" t="s">
        <v>67</v>
      </c>
      <c r="R56" s="120"/>
      <c r="T56" s="118" t="str">
        <f>$Q$55&amp;"Proposed Station Fixed Costs"</f>
        <v>L1.UN1_PVSProposed Station Fixed Costs</v>
      </c>
    </row>
    <row r="57" spans="2:25" ht="24" customHeight="1">
      <c r="B57" s="85"/>
      <c r="C57" s="154"/>
      <c r="D57" s="118" t="s">
        <v>109</v>
      </c>
      <c r="Q57" s="351" t="str">
        <f>Q55&amp;Q54</f>
        <v>L1.UN1_PVS2024</v>
      </c>
      <c r="T57" s="118" t="str">
        <f>$Q$55&amp;"Proposed Station Variable O&amp;M Costs"</f>
        <v>L1.UN1_PVSProposed Station Variable O&amp;M Costs</v>
      </c>
    </row>
    <row r="58" spans="2:25">
      <c r="B58" s="85" t="s">
        <v>101</v>
      </c>
      <c r="C58" s="149">
        <v>0</v>
      </c>
      <c r="D58" s="118" t="s">
        <v>68</v>
      </c>
      <c r="K58" s="120"/>
      <c r="L58" s="380"/>
      <c r="M58" s="52"/>
      <c r="N58" s="164"/>
      <c r="O58" s="52"/>
      <c r="P58" s="52"/>
      <c r="Q58" s="120" t="s">
        <v>242</v>
      </c>
      <c r="R58" s="120"/>
      <c r="T58" s="120"/>
      <c r="U58" s="120"/>
      <c r="V58" s="120"/>
      <c r="W58" s="120"/>
      <c r="X58" s="120"/>
      <c r="Y58" s="120"/>
    </row>
    <row r="59" spans="2:25">
      <c r="B59" s="85"/>
      <c r="C59" s="159"/>
      <c r="D59" s="118" t="s">
        <v>69</v>
      </c>
      <c r="I59" s="381" t="s">
        <v>90</v>
      </c>
      <c r="L59" s="382"/>
      <c r="M59" s="153"/>
      <c r="O59" s="151"/>
      <c r="P59" s="120"/>
      <c r="Q59" s="120"/>
      <c r="R59" s="120"/>
      <c r="T59" s="120"/>
      <c r="U59" s="120"/>
      <c r="V59" s="120"/>
      <c r="W59" s="120"/>
      <c r="X59" s="120"/>
      <c r="Y59" s="120"/>
    </row>
    <row r="60" spans="2:25">
      <c r="B60" s="374" t="str">
        <f>LEFT(RIGHT(INDEX('Table 3 TransCost'!$39:$39,1,MATCH(F60,'Table 3 TransCost'!$4:$4,0)),6),5)</f>
        <v>2024$</v>
      </c>
      <c r="C60" s="154">
        <f>INDEX('Table 3 TransCost'!$39:$39,1,MATCH(F60,'Table 3 TransCost'!$4:$4,0)+2)</f>
        <v>2.5818101631996475</v>
      </c>
      <c r="D60" s="118" t="s">
        <v>225</v>
      </c>
      <c r="F60" s="118" t="s">
        <v>188</v>
      </c>
      <c r="K60" s="382"/>
      <c r="L60" s="382"/>
      <c r="M60" s="382"/>
      <c r="N60" s="165"/>
      <c r="O60" s="151"/>
      <c r="P60" s="120"/>
      <c r="Q60" s="120"/>
      <c r="R60" s="120"/>
      <c r="T60" s="120"/>
      <c r="U60" s="120"/>
      <c r="V60" s="120"/>
      <c r="W60" s="120"/>
      <c r="X60" s="120"/>
      <c r="Y60" s="120"/>
    </row>
    <row r="61" spans="2:25">
      <c r="B61" s="85"/>
      <c r="C61" s="204"/>
      <c r="K61" s="382"/>
      <c r="L61" s="382"/>
      <c r="M61" s="382"/>
      <c r="N61" s="165"/>
      <c r="O61" s="382"/>
      <c r="R61" s="120"/>
      <c r="T61" s="120"/>
      <c r="U61" s="120"/>
      <c r="V61" s="120"/>
      <c r="W61" s="120"/>
      <c r="X61" s="120"/>
      <c r="Y61" s="120"/>
    </row>
    <row r="62" spans="2:25" ht="13.8">
      <c r="C62" s="383">
        <v>5.0849999999999999E-2</v>
      </c>
      <c r="D62" s="118" t="s">
        <v>36</v>
      </c>
      <c r="E62" s="118" t="s">
        <v>113</v>
      </c>
      <c r="K62" s="294"/>
      <c r="L62" s="157"/>
      <c r="M62" s="157"/>
      <c r="O62" s="158"/>
    </row>
    <row r="63" spans="2:25">
      <c r="C63" s="384">
        <v>0.30099999999999999</v>
      </c>
      <c r="D63" s="118" t="s">
        <v>37</v>
      </c>
    </row>
    <row r="64" spans="2:25" ht="13.8" thickBot="1">
      <c r="D64" s="155"/>
    </row>
    <row r="65" spans="3:14" ht="13.8" thickBot="1">
      <c r="C65" s="40" t="str">
        <f>"Company Official Inflation Forecast Dated "&amp;TEXT('Table 4'!$H$5,"mmmm dd, yyyy")</f>
        <v>Company Official Inflation Forecast Dated December 31, 2019</v>
      </c>
      <c r="D65" s="143"/>
      <c r="E65" s="143"/>
      <c r="F65" s="143"/>
      <c r="G65" s="143"/>
      <c r="H65" s="143"/>
      <c r="I65" s="143"/>
      <c r="J65" s="143"/>
      <c r="K65" s="145"/>
    </row>
    <row r="66" spans="3:14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41"/>
      <c r="I66" s="87">
        <f>F74+1</f>
        <v>2035</v>
      </c>
      <c r="J66" s="41">
        <v>2.1000000000000001E-2</v>
      </c>
    </row>
    <row r="67" spans="3:14">
      <c r="C67" s="87">
        <f t="shared" ref="C67:C74" si="9">C66+1</f>
        <v>2018</v>
      </c>
      <c r="D67" s="41">
        <v>2.4E-2</v>
      </c>
      <c r="E67" s="85"/>
      <c r="F67" s="87">
        <f t="shared" ref="F67:F74" si="10">F66+1</f>
        <v>2027</v>
      </c>
      <c r="G67" s="41">
        <v>2.3E-2</v>
      </c>
      <c r="H67" s="41"/>
      <c r="I67" s="87">
        <f>I66+1</f>
        <v>2036</v>
      </c>
      <c r="J67" s="41">
        <v>2.1000000000000001E-2</v>
      </c>
    </row>
    <row r="68" spans="3:14">
      <c r="C68" s="87">
        <f t="shared" si="9"/>
        <v>2019</v>
      </c>
      <c r="D68" s="41">
        <v>1.7999999999999999E-2</v>
      </c>
      <c r="E68" s="85"/>
      <c r="F68" s="87">
        <f t="shared" si="10"/>
        <v>2028</v>
      </c>
      <c r="G68" s="41">
        <v>2.3E-2</v>
      </c>
      <c r="H68" s="41"/>
      <c r="I68" s="87">
        <f t="shared" ref="I68:I74" si="11">I67+1</f>
        <v>2037</v>
      </c>
      <c r="J68" s="41">
        <v>2.1000000000000001E-2</v>
      </c>
    </row>
    <row r="69" spans="3:14">
      <c r="C69" s="87">
        <f t="shared" si="9"/>
        <v>2020</v>
      </c>
      <c r="D69" s="41">
        <v>1.9E-2</v>
      </c>
      <c r="E69" s="85"/>
      <c r="F69" s="87">
        <f t="shared" si="10"/>
        <v>2029</v>
      </c>
      <c r="G69" s="41">
        <v>2.3E-2</v>
      </c>
      <c r="H69" s="41"/>
      <c r="I69" s="87">
        <f t="shared" si="11"/>
        <v>2038</v>
      </c>
      <c r="J69" s="41">
        <v>2.1000000000000001E-2</v>
      </c>
    </row>
    <row r="70" spans="3:14">
      <c r="C70" s="87">
        <f t="shared" si="9"/>
        <v>2021</v>
      </c>
      <c r="D70" s="41">
        <v>0.02</v>
      </c>
      <c r="E70" s="85"/>
      <c r="F70" s="87">
        <f t="shared" si="10"/>
        <v>2030</v>
      </c>
      <c r="G70" s="41">
        <v>2.1999999999999999E-2</v>
      </c>
      <c r="H70" s="41"/>
      <c r="I70" s="87">
        <f t="shared" si="11"/>
        <v>2039</v>
      </c>
      <c r="J70" s="41">
        <v>2.1000000000000001E-2</v>
      </c>
    </row>
    <row r="71" spans="3:14">
      <c r="C71" s="87">
        <f t="shared" si="9"/>
        <v>2022</v>
      </c>
      <c r="D71" s="41">
        <v>2.5000000000000001E-2</v>
      </c>
      <c r="E71" s="85"/>
      <c r="F71" s="87">
        <f t="shared" si="10"/>
        <v>2031</v>
      </c>
      <c r="G71" s="41">
        <v>2.1999999999999999E-2</v>
      </c>
      <c r="H71" s="41"/>
      <c r="I71" s="87">
        <f t="shared" si="11"/>
        <v>2040</v>
      </c>
      <c r="J71" s="41">
        <v>2.1000000000000001E-2</v>
      </c>
    </row>
    <row r="72" spans="3:14" s="120" customFormat="1">
      <c r="C72" s="87">
        <f t="shared" si="9"/>
        <v>2023</v>
      </c>
      <c r="D72" s="41">
        <v>2.5000000000000001E-2</v>
      </c>
      <c r="E72" s="86"/>
      <c r="F72" s="87">
        <f t="shared" si="10"/>
        <v>2032</v>
      </c>
      <c r="G72" s="41">
        <v>2.1999999999999999E-2</v>
      </c>
      <c r="H72" s="41"/>
      <c r="I72" s="87">
        <f t="shared" si="11"/>
        <v>2041</v>
      </c>
      <c r="J72" s="41">
        <v>2.1000000000000001E-2</v>
      </c>
      <c r="N72" s="165"/>
    </row>
    <row r="73" spans="3:14" s="120" customFormat="1">
      <c r="C73" s="87">
        <f t="shared" si="9"/>
        <v>2024</v>
      </c>
      <c r="D73" s="41">
        <v>2.4E-2</v>
      </c>
      <c r="E73" s="86"/>
      <c r="F73" s="87">
        <f t="shared" si="10"/>
        <v>2033</v>
      </c>
      <c r="G73" s="41">
        <v>2.1000000000000001E-2</v>
      </c>
      <c r="H73" s="41"/>
      <c r="I73" s="87">
        <f t="shared" si="11"/>
        <v>2042</v>
      </c>
      <c r="J73" s="41">
        <v>2.1000000000000001E-2</v>
      </c>
      <c r="N73" s="165"/>
    </row>
    <row r="74" spans="3:14" s="120" customFormat="1">
      <c r="C74" s="87">
        <f t="shared" si="9"/>
        <v>2025</v>
      </c>
      <c r="D74" s="41">
        <v>2.3E-2</v>
      </c>
      <c r="E74" s="86"/>
      <c r="F74" s="87">
        <f t="shared" si="10"/>
        <v>2034</v>
      </c>
      <c r="G74" s="41">
        <v>2.1000000000000001E-2</v>
      </c>
      <c r="H74" s="41"/>
      <c r="I74" s="87">
        <f t="shared" si="11"/>
        <v>2043</v>
      </c>
      <c r="J74" s="41">
        <v>2.1000000000000001E-2</v>
      </c>
      <c r="N74" s="165"/>
    </row>
    <row r="75" spans="3:14" s="120" customFormat="1">
      <c r="N75" s="165"/>
    </row>
    <row r="76" spans="3:14" s="120" customFormat="1">
      <c r="N76" s="165"/>
    </row>
    <row r="93" spans="3:4">
      <c r="C93" s="151"/>
      <c r="D93" s="155"/>
    </row>
    <row r="94" spans="3:4">
      <c r="C94" s="151"/>
      <c r="D94" s="155"/>
    </row>
    <row r="95" spans="3:4">
      <c r="C95" s="151"/>
      <c r="D95" s="155"/>
    </row>
    <row r="96" spans="3:4">
      <c r="C96" s="151"/>
      <c r="D96" s="155"/>
    </row>
    <row r="97" spans="3:4">
      <c r="C97" s="151"/>
      <c r="D97" s="155"/>
    </row>
    <row r="98" spans="3:4">
      <c r="C98" s="151"/>
      <c r="D98" s="155"/>
    </row>
    <row r="99" spans="3:4">
      <c r="C99" s="151"/>
      <c r="D99" s="155"/>
    </row>
    <row r="100" spans="3:4">
      <c r="C100" s="151"/>
      <c r="D100" s="155"/>
    </row>
    <row r="101" spans="3:4">
      <c r="C101" s="151"/>
      <c r="D101" s="155"/>
    </row>
    <row r="102" spans="3:4">
      <c r="C102" s="151"/>
      <c r="D102" s="155"/>
    </row>
  </sheetData>
  <printOptions horizontalCentered="1"/>
  <pageMargins left="0.8" right="0.3" top="0.4" bottom="0.4" header="0.5" footer="0.2"/>
  <pageSetup scale="54" orientation="landscape" r:id="rId1"/>
  <headerFooter alignWithMargins="0"/>
  <rowBreaks count="1" manualBreakCount="1">
    <brk id="51" max="16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  <pageSetUpPr fitToPage="1"/>
  </sheetPr>
  <dimension ref="B1:AC93"/>
  <sheetViews>
    <sheetView topLeftCell="A2" workbookViewId="0">
      <selection activeCell="A32" sqref="A32"/>
    </sheetView>
  </sheetViews>
  <sheetFormatPr defaultColWidth="9.33203125" defaultRowHeight="13.2"/>
  <cols>
    <col min="1" max="1" width="2.77734375" style="85" customWidth="1"/>
    <col min="2" max="2" width="10.77734375" style="85" customWidth="1"/>
    <col min="3" max="3" width="14.109375" style="85" customWidth="1"/>
    <col min="4" max="4" width="12.33203125" style="85" customWidth="1"/>
    <col min="5" max="5" width="10" style="85" customWidth="1"/>
    <col min="6" max="6" width="10.44140625" style="85" customWidth="1"/>
    <col min="7" max="7" width="10.44140625" style="85" bestFit="1" customWidth="1"/>
    <col min="8" max="8" width="11.6640625" style="85" bestFit="1" customWidth="1"/>
    <col min="9" max="9" width="11.109375" style="85" customWidth="1"/>
    <col min="10" max="10" width="12" style="85" bestFit="1" customWidth="1"/>
    <col min="11" max="11" width="14.109375" style="85" customWidth="1"/>
    <col min="12" max="12" width="14.33203125" style="85" customWidth="1"/>
    <col min="13" max="13" width="9.33203125" style="85"/>
    <col min="14" max="14" width="9.33203125" style="85" customWidth="1"/>
    <col min="15" max="20" width="11.33203125" style="85" customWidth="1"/>
    <col min="21" max="21" width="10.33203125" style="85" customWidth="1"/>
    <col min="22" max="22" width="12" style="85" customWidth="1"/>
    <col min="23" max="23" width="11.44140625" style="85" customWidth="1"/>
    <col min="24" max="25" width="9.33203125" style="85"/>
    <col min="26" max="26" width="13.6640625" style="85" customWidth="1"/>
    <col min="27" max="27" width="9.33203125" style="85"/>
    <col min="28" max="29" width="9.33203125" style="118"/>
    <col min="30" max="16384" width="9.33203125" style="85"/>
  </cols>
  <sheetData>
    <row r="1" spans="2:27" ht="15.6" hidden="1">
      <c r="B1" s="1" t="s">
        <v>35</v>
      </c>
      <c r="C1" s="288"/>
      <c r="D1" s="288"/>
      <c r="E1" s="288"/>
      <c r="F1" s="288"/>
      <c r="G1" s="288"/>
      <c r="H1" s="288"/>
      <c r="I1" s="288"/>
      <c r="J1" s="288"/>
      <c r="K1" s="288"/>
    </row>
    <row r="2" spans="2:27" ht="15.6">
      <c r="B2" s="1"/>
      <c r="C2" s="288"/>
      <c r="D2" s="288"/>
      <c r="E2" s="288"/>
      <c r="F2" s="288"/>
      <c r="G2" s="288"/>
      <c r="H2" s="288"/>
      <c r="I2" s="288"/>
      <c r="J2" s="288"/>
      <c r="K2" s="288"/>
    </row>
    <row r="3" spans="2:27" ht="15.6">
      <c r="B3" s="1" t="s">
        <v>56</v>
      </c>
      <c r="C3" s="288"/>
      <c r="D3" s="288"/>
      <c r="E3" s="288"/>
      <c r="F3" s="288"/>
      <c r="G3" s="288"/>
      <c r="H3" s="288"/>
      <c r="I3" s="288"/>
      <c r="J3" s="288"/>
      <c r="K3" s="288"/>
      <c r="U3" s="118"/>
      <c r="V3" s="118"/>
      <c r="W3" s="118"/>
      <c r="X3" s="118"/>
      <c r="Y3" s="118"/>
      <c r="Z3" s="118"/>
      <c r="AA3" s="118"/>
    </row>
    <row r="4" spans="2:27" ht="15.6">
      <c r="B4" s="1" t="s">
        <v>144</v>
      </c>
      <c r="C4" s="288"/>
      <c r="D4" s="288"/>
      <c r="E4" s="288"/>
      <c r="F4" s="288"/>
      <c r="G4" s="288"/>
      <c r="H4" s="288"/>
      <c r="I4" s="288"/>
      <c r="J4" s="288"/>
      <c r="K4" s="288"/>
      <c r="U4" s="118"/>
      <c r="V4" s="118"/>
      <c r="W4" s="118"/>
      <c r="X4" s="118"/>
      <c r="Y4" s="118"/>
      <c r="Z4" s="118"/>
      <c r="AA4" s="118"/>
    </row>
    <row r="5" spans="2:27" ht="15.6">
      <c r="B5" s="1" t="str">
        <f>C52</f>
        <v>Naughton - 185 MW - SCCT Frame "F" x1 - East Side Resource (6,050')</v>
      </c>
      <c r="C5" s="288"/>
      <c r="D5" s="288"/>
      <c r="E5" s="288"/>
      <c r="F5" s="288"/>
      <c r="G5" s="288"/>
      <c r="H5" s="288"/>
      <c r="I5" s="288"/>
      <c r="J5" s="288"/>
      <c r="K5" s="288"/>
    </row>
    <row r="6" spans="2:27" ht="15.6">
      <c r="B6" s="1"/>
      <c r="C6" s="288"/>
      <c r="D6" s="288"/>
      <c r="E6" s="288"/>
      <c r="F6" s="288"/>
      <c r="G6" s="288"/>
      <c r="H6" s="288"/>
      <c r="I6" s="288"/>
      <c r="K6" s="289"/>
    </row>
    <row r="7" spans="2:27">
      <c r="B7" s="290"/>
      <c r="C7" s="290"/>
      <c r="D7" s="290"/>
      <c r="E7" s="290"/>
      <c r="F7" s="290"/>
      <c r="G7" s="290"/>
      <c r="H7" s="290"/>
      <c r="I7" s="288"/>
      <c r="J7" s="86"/>
      <c r="K7" s="86"/>
      <c r="L7" s="86"/>
      <c r="M7" s="86"/>
      <c r="N7" s="86"/>
      <c r="U7" s="118" t="s">
        <v>157</v>
      </c>
      <c r="V7" s="118"/>
      <c r="W7" s="118"/>
      <c r="X7" s="118"/>
      <c r="Y7" s="118"/>
      <c r="Z7" s="118"/>
      <c r="AA7" s="118"/>
    </row>
    <row r="8" spans="2:27" ht="51.75" customHeight="1">
      <c r="B8" s="16" t="s">
        <v>0</v>
      </c>
      <c r="C8" s="17" t="s">
        <v>10</v>
      </c>
      <c r="D8" s="17" t="s">
        <v>11</v>
      </c>
      <c r="E8" s="17" t="s">
        <v>12</v>
      </c>
      <c r="F8" s="17" t="s">
        <v>13</v>
      </c>
      <c r="G8" s="17" t="s">
        <v>119</v>
      </c>
      <c r="H8" s="17" t="s">
        <v>120</v>
      </c>
      <c r="I8" s="291" t="s">
        <v>21</v>
      </c>
      <c r="J8" s="291" t="s">
        <v>121</v>
      </c>
      <c r="K8" s="17" t="s">
        <v>52</v>
      </c>
      <c r="L8" s="122" t="s">
        <v>231</v>
      </c>
      <c r="U8" s="118" t="s">
        <v>105</v>
      </c>
      <c r="V8" s="118"/>
      <c r="W8" s="118"/>
      <c r="X8" s="118"/>
      <c r="Y8" s="118"/>
      <c r="Z8" s="118"/>
      <c r="AA8" s="118"/>
    </row>
    <row r="9" spans="2:27" ht="48" customHeight="1">
      <c r="B9" s="292"/>
      <c r="C9" s="18" t="s">
        <v>8</v>
      </c>
      <c r="D9" s="19" t="s">
        <v>9</v>
      </c>
      <c r="E9" s="19" t="s">
        <v>9</v>
      </c>
      <c r="F9" s="18" t="s">
        <v>31</v>
      </c>
      <c r="G9" s="19" t="s">
        <v>9</v>
      </c>
      <c r="H9" s="19" t="s">
        <v>9</v>
      </c>
      <c r="I9" s="19" t="s">
        <v>122</v>
      </c>
      <c r="J9" s="18" t="s">
        <v>31</v>
      </c>
      <c r="K9" s="18" t="s">
        <v>31</v>
      </c>
      <c r="L9" s="125" t="s">
        <v>9</v>
      </c>
      <c r="U9" s="277" t="s">
        <v>104</v>
      </c>
      <c r="V9" s="278"/>
      <c r="W9" s="277" t="s">
        <v>106</v>
      </c>
      <c r="X9" s="278"/>
      <c r="Y9" s="120" t="s">
        <v>108</v>
      </c>
      <c r="Z9" s="218" t="s">
        <v>114</v>
      </c>
      <c r="AA9" s="218" t="s">
        <v>115</v>
      </c>
    </row>
    <row r="10" spans="2:27">
      <c r="C10" s="293" t="s">
        <v>1</v>
      </c>
      <c r="D10" s="293" t="s">
        <v>2</v>
      </c>
      <c r="E10" s="293" t="s">
        <v>3</v>
      </c>
      <c r="F10" s="293" t="s">
        <v>4</v>
      </c>
      <c r="G10" s="293" t="s">
        <v>5</v>
      </c>
      <c r="H10" s="293" t="s">
        <v>7</v>
      </c>
      <c r="I10" s="293" t="s">
        <v>22</v>
      </c>
      <c r="J10" s="293" t="s">
        <v>23</v>
      </c>
      <c r="K10" s="293" t="s">
        <v>24</v>
      </c>
      <c r="L10" s="126" t="s">
        <v>24</v>
      </c>
      <c r="U10" s="118"/>
      <c r="V10" s="118"/>
      <c r="W10" s="118"/>
      <c r="X10" s="118"/>
      <c r="Y10" s="118"/>
      <c r="Z10" s="118"/>
      <c r="AA10" s="118"/>
    </row>
    <row r="11" spans="2:27" ht="6" customHeight="1">
      <c r="L11" s="120"/>
      <c r="U11" s="118"/>
      <c r="V11" s="118"/>
      <c r="W11" s="118"/>
      <c r="X11" s="118"/>
      <c r="Y11" s="118"/>
      <c r="Z11" s="118"/>
      <c r="AA11" s="118"/>
    </row>
    <row r="12" spans="2:27" ht="15.6">
      <c r="B12" s="43" t="str">
        <f>C52</f>
        <v>Naughton - 185 MW - SCCT Frame "F" x1 - East Side Resource (6,050')</v>
      </c>
      <c r="C12" s="86"/>
      <c r="E12" s="86"/>
      <c r="F12" s="86"/>
      <c r="G12" s="86"/>
      <c r="H12" s="86"/>
      <c r="I12" s="290"/>
      <c r="J12" s="290"/>
      <c r="K12" s="290"/>
      <c r="L12" s="120"/>
      <c r="U12" s="118"/>
      <c r="V12" s="118"/>
      <c r="W12" s="118"/>
      <c r="X12" s="118"/>
      <c r="Y12" s="118"/>
      <c r="Z12" s="118"/>
      <c r="AA12" s="118"/>
    </row>
    <row r="13" spans="2:27" ht="18.75" customHeight="1">
      <c r="B13" s="294"/>
      <c r="C13" s="295"/>
      <c r="D13" s="296"/>
      <c r="E13" s="297"/>
      <c r="F13" s="297"/>
      <c r="G13" s="298"/>
      <c r="H13" s="298"/>
      <c r="I13" s="298"/>
      <c r="J13" s="298"/>
      <c r="K13" s="298"/>
      <c r="L13" s="129"/>
      <c r="U13" s="162"/>
      <c r="V13" s="154"/>
      <c r="W13" s="154"/>
      <c r="X13" s="154"/>
      <c r="Y13" s="118"/>
      <c r="Z13" s="154"/>
      <c r="AA13" s="154"/>
    </row>
    <row r="14" spans="2:27">
      <c r="B14" s="294">
        <v>2016</v>
      </c>
      <c r="C14" s="295"/>
      <c r="D14" s="296"/>
      <c r="E14" s="297"/>
      <c r="F14" s="297"/>
      <c r="G14" s="298"/>
      <c r="H14" s="298"/>
      <c r="I14" s="298"/>
      <c r="J14" s="298"/>
      <c r="K14" s="298"/>
      <c r="L14" s="129"/>
      <c r="U14" s="118"/>
      <c r="V14" s="118"/>
      <c r="W14" s="154"/>
      <c r="X14" s="154"/>
      <c r="Y14" s="118"/>
      <c r="Z14" s="154"/>
      <c r="AA14" s="154"/>
    </row>
    <row r="15" spans="2:27">
      <c r="B15" s="294">
        <f t="shared" ref="B15:B40" si="0">B14+1</f>
        <v>2017</v>
      </c>
      <c r="C15" s="299"/>
      <c r="D15" s="296"/>
      <c r="E15" s="296"/>
      <c r="F15" s="296"/>
      <c r="G15" s="300"/>
      <c r="H15" s="300"/>
      <c r="I15" s="298"/>
      <c r="J15" s="298"/>
      <c r="K15" s="298"/>
      <c r="L15" s="129">
        <f>(E15+F15+G15)</f>
        <v>0</v>
      </c>
      <c r="M15" s="41"/>
      <c r="U15" s="118"/>
      <c r="V15" s="118"/>
      <c r="W15" s="154"/>
      <c r="X15" s="154"/>
      <c r="Y15" s="118"/>
      <c r="Z15" s="154"/>
      <c r="AA15" s="154"/>
    </row>
    <row r="16" spans="2:27">
      <c r="B16" s="294">
        <f t="shared" si="0"/>
        <v>2018</v>
      </c>
      <c r="C16" s="295"/>
      <c r="D16" s="296"/>
      <c r="E16" s="129"/>
      <c r="F16" s="297">
        <f>$J$63</f>
        <v>7.76</v>
      </c>
      <c r="G16" s="298"/>
      <c r="H16" s="298"/>
      <c r="I16" s="298"/>
      <c r="J16" s="298"/>
      <c r="K16" s="298"/>
      <c r="L16" s="129">
        <f t="shared" ref="L16:L40" si="1">(E16+F16+G16)</f>
        <v>7.76</v>
      </c>
      <c r="M16" s="41"/>
      <c r="U16" s="162">
        <v>718.66614251564818</v>
      </c>
      <c r="V16" s="154"/>
      <c r="W16" s="275">
        <v>-18.265999999999998</v>
      </c>
      <c r="X16" s="287"/>
      <c r="Y16" s="279"/>
      <c r="Z16" s="275">
        <v>-50.03</v>
      </c>
      <c r="AA16" s="275"/>
    </row>
    <row r="17" spans="2:29">
      <c r="B17" s="294">
        <f t="shared" si="0"/>
        <v>2019</v>
      </c>
      <c r="C17" s="299"/>
      <c r="D17" s="129"/>
      <c r="E17" s="129"/>
      <c r="F17" s="129">
        <f t="shared" ref="F17:F36" si="2">ROUND(F16*(1+(IFERROR(INDEX($D$81:$D$89,MATCH($B17,$C$81:$C$89,0),1),0)+IFERROR(INDEX($G$81:$G$89,MATCH($B17,$F$81:$F$89,0),1),0)+IFERROR(INDEX($J$81:$J$89,MATCH($B17,$I$81:$I$89,0),1),0))),2)</f>
        <v>7.9</v>
      </c>
      <c r="G17" s="298"/>
      <c r="H17" s="298"/>
      <c r="I17" s="298"/>
      <c r="J17" s="298"/>
      <c r="K17" s="298"/>
      <c r="L17" s="129">
        <f t="shared" si="1"/>
        <v>7.9</v>
      </c>
      <c r="M17" s="41"/>
      <c r="U17" s="162"/>
      <c r="V17" s="118"/>
      <c r="W17" s="275">
        <f>ROUND(W16*(1+0.0228),2)</f>
        <v>-18.68</v>
      </c>
      <c r="X17" s="287"/>
      <c r="Y17" s="118"/>
      <c r="Z17" s="275">
        <f>ROUND(Z16*(1+0.0228),2)</f>
        <v>-51.17</v>
      </c>
      <c r="AA17" s="154"/>
    </row>
    <row r="18" spans="2:29">
      <c r="B18" s="294">
        <f t="shared" si="0"/>
        <v>2020</v>
      </c>
      <c r="C18" s="299"/>
      <c r="D18" s="129"/>
      <c r="E18" s="129"/>
      <c r="F18" s="129">
        <f t="shared" si="2"/>
        <v>8.0500000000000007</v>
      </c>
      <c r="G18" s="298"/>
      <c r="H18" s="298"/>
      <c r="I18" s="298"/>
      <c r="J18" s="298"/>
      <c r="K18" s="298"/>
      <c r="L18" s="129">
        <f t="shared" si="1"/>
        <v>8.0500000000000007</v>
      </c>
      <c r="M18" s="41"/>
      <c r="U18" s="162"/>
      <c r="V18" s="118"/>
      <c r="W18" s="275">
        <f t="shared" ref="W18:W33" si="3">ROUND(W17*(1+0.0228),2)</f>
        <v>-19.11</v>
      </c>
      <c r="X18" s="287"/>
      <c r="Y18" s="118"/>
      <c r="Z18" s="275">
        <f t="shared" ref="Z18:Z33" si="4">ROUND(Z17*(1+0.0228),2)</f>
        <v>-52.34</v>
      </c>
      <c r="AA18" s="154"/>
      <c r="AB18" s="118">
        <f>$K18</f>
        <v>0</v>
      </c>
      <c r="AC18" s="118">
        <f>$B18</f>
        <v>2020</v>
      </c>
    </row>
    <row r="19" spans="2:29">
      <c r="B19" s="294">
        <f t="shared" si="0"/>
        <v>2021</v>
      </c>
      <c r="C19" s="299"/>
      <c r="D19" s="129"/>
      <c r="E19" s="129"/>
      <c r="F19" s="129">
        <f t="shared" si="2"/>
        <v>8.2100000000000009</v>
      </c>
      <c r="G19" s="298"/>
      <c r="H19" s="298"/>
      <c r="I19" s="298"/>
      <c r="J19" s="298"/>
      <c r="K19" s="298"/>
      <c r="L19" s="129">
        <f t="shared" si="1"/>
        <v>8.2100000000000009</v>
      </c>
      <c r="M19" s="41"/>
      <c r="U19" s="162"/>
      <c r="V19" s="154"/>
      <c r="W19" s="275">
        <f t="shared" si="3"/>
        <v>-19.55</v>
      </c>
      <c r="X19" s="287"/>
      <c r="Y19" s="154"/>
      <c r="Z19" s="275">
        <f t="shared" si="4"/>
        <v>-53.53</v>
      </c>
      <c r="AA19" s="154"/>
      <c r="AB19" s="118">
        <f t="shared" ref="AB19:AB36" si="5">$K19</f>
        <v>0</v>
      </c>
      <c r="AC19" s="118">
        <f t="shared" ref="AC19:AC32" si="6">$B19</f>
        <v>2021</v>
      </c>
    </row>
    <row r="20" spans="2:29">
      <c r="B20" s="294">
        <f t="shared" si="0"/>
        <v>2022</v>
      </c>
      <c r="C20" s="299"/>
      <c r="D20" s="129"/>
      <c r="E20" s="129"/>
      <c r="F20" s="129">
        <f t="shared" si="2"/>
        <v>8.42</v>
      </c>
      <c r="G20" s="298"/>
      <c r="H20" s="298"/>
      <c r="I20" s="298"/>
      <c r="J20" s="298"/>
      <c r="K20" s="298"/>
      <c r="L20" s="129">
        <f t="shared" si="1"/>
        <v>8.42</v>
      </c>
      <c r="M20" s="41"/>
      <c r="U20" s="162"/>
      <c r="V20" s="154"/>
      <c r="W20" s="275">
        <f t="shared" si="3"/>
        <v>-20</v>
      </c>
      <c r="X20" s="287"/>
      <c r="Y20" s="154"/>
      <c r="Z20" s="275">
        <f t="shared" si="4"/>
        <v>-54.75</v>
      </c>
      <c r="AA20" s="154"/>
      <c r="AB20" s="118">
        <f t="shared" si="5"/>
        <v>0</v>
      </c>
      <c r="AC20" s="118">
        <f t="shared" si="6"/>
        <v>2022</v>
      </c>
    </row>
    <row r="21" spans="2:29">
      <c r="B21" s="294">
        <f t="shared" si="0"/>
        <v>2023</v>
      </c>
      <c r="C21" s="299"/>
      <c r="D21" s="129"/>
      <c r="E21" s="129"/>
      <c r="F21" s="129">
        <f t="shared" si="2"/>
        <v>8.6300000000000008</v>
      </c>
      <c r="G21" s="298"/>
      <c r="H21" s="298"/>
      <c r="I21" s="298"/>
      <c r="J21" s="298"/>
      <c r="K21" s="298"/>
      <c r="L21" s="129">
        <f t="shared" si="1"/>
        <v>8.6300000000000008</v>
      </c>
      <c r="M21" s="41"/>
      <c r="U21" s="162"/>
      <c r="V21" s="154"/>
      <c r="W21" s="275">
        <f t="shared" si="3"/>
        <v>-20.46</v>
      </c>
      <c r="X21" s="287"/>
      <c r="Y21" s="154"/>
      <c r="Z21" s="275">
        <f t="shared" si="4"/>
        <v>-56</v>
      </c>
      <c r="AA21" s="154"/>
      <c r="AB21" s="118">
        <f t="shared" si="5"/>
        <v>0</v>
      </c>
      <c r="AC21" s="118">
        <f t="shared" si="6"/>
        <v>2023</v>
      </c>
    </row>
    <row r="22" spans="2:29">
      <c r="B22" s="294">
        <f t="shared" si="0"/>
        <v>2024</v>
      </c>
      <c r="C22" s="299"/>
      <c r="D22" s="129"/>
      <c r="E22" s="129"/>
      <c r="F22" s="129">
        <f t="shared" si="2"/>
        <v>8.84</v>
      </c>
      <c r="G22" s="298"/>
      <c r="H22" s="298"/>
      <c r="I22" s="298"/>
      <c r="J22" s="298"/>
      <c r="K22" s="298"/>
      <c r="L22" s="129">
        <f t="shared" si="1"/>
        <v>8.84</v>
      </c>
      <c r="M22" s="41"/>
      <c r="U22" s="162"/>
      <c r="V22" s="154"/>
      <c r="W22" s="275">
        <f t="shared" si="3"/>
        <v>-20.93</v>
      </c>
      <c r="X22" s="287"/>
      <c r="Y22" s="154"/>
      <c r="Z22" s="275">
        <f t="shared" si="4"/>
        <v>-57.28</v>
      </c>
      <c r="AA22" s="154"/>
      <c r="AB22" s="118">
        <f t="shared" si="5"/>
        <v>0</v>
      </c>
      <c r="AC22" s="118">
        <f t="shared" si="6"/>
        <v>2024</v>
      </c>
    </row>
    <row r="23" spans="2:29">
      <c r="B23" s="294">
        <f t="shared" si="0"/>
        <v>2025</v>
      </c>
      <c r="C23" s="299"/>
      <c r="D23" s="129"/>
      <c r="E23" s="129"/>
      <c r="F23" s="129">
        <f t="shared" si="2"/>
        <v>9.0399999999999991</v>
      </c>
      <c r="G23" s="298"/>
      <c r="H23" s="298"/>
      <c r="I23" s="298"/>
      <c r="J23" s="298"/>
      <c r="K23" s="298"/>
      <c r="L23" s="129">
        <f t="shared" si="1"/>
        <v>9.0399999999999991</v>
      </c>
      <c r="M23" s="41"/>
      <c r="U23" s="162"/>
      <c r="V23" s="154"/>
      <c r="W23" s="275">
        <f t="shared" si="3"/>
        <v>-21.41</v>
      </c>
      <c r="X23" s="287"/>
      <c r="Y23" s="154"/>
      <c r="Z23" s="275">
        <f t="shared" si="4"/>
        <v>-58.59</v>
      </c>
      <c r="AA23" s="154"/>
      <c r="AB23" s="118">
        <f t="shared" si="5"/>
        <v>0</v>
      </c>
      <c r="AC23" s="118">
        <f t="shared" si="6"/>
        <v>2025</v>
      </c>
    </row>
    <row r="24" spans="2:29">
      <c r="B24" s="294">
        <f t="shared" si="0"/>
        <v>2026</v>
      </c>
      <c r="C24" s="352">
        <v>718.66414277988076</v>
      </c>
      <c r="D24" s="296">
        <f>ROUND(C24*$C$74,2)</f>
        <v>50.01</v>
      </c>
      <c r="E24" s="273">
        <v>38.05330989724176</v>
      </c>
      <c r="F24" s="129">
        <f t="shared" si="2"/>
        <v>9.25</v>
      </c>
      <c r="G24" s="298">
        <f t="shared" ref="G24:G36" si="7">ROUND(F24*(8.76*$G$63)+E24,2)</f>
        <v>64.790000000000006</v>
      </c>
      <c r="H24" s="298">
        <f t="shared" ref="H24:H36" si="8">ROUND(D24+G24,2)</f>
        <v>114.8</v>
      </c>
      <c r="I24" s="298">
        <f>VLOOKUP(B24,'Table 4'!$B$13:$D$43,3,FALSE)</f>
        <v>3.09</v>
      </c>
      <c r="J24" s="298">
        <f t="shared" ref="J24:J36" si="9">ROUND($K$63*I24/1000,2)</f>
        <v>30.24</v>
      </c>
      <c r="K24" s="298">
        <f t="shared" ref="K24:K36" si="10">ROUND(H24*1000/8760/$G$63+J24,2)</f>
        <v>69.95</v>
      </c>
      <c r="L24" s="129">
        <f t="shared" si="1"/>
        <v>112.09330989724177</v>
      </c>
      <c r="M24" s="41"/>
      <c r="U24" s="162">
        <v>718.66614251564818</v>
      </c>
      <c r="V24" s="154">
        <f>U24-C24</f>
        <v>1.999735767412858E-3</v>
      </c>
      <c r="W24" s="275">
        <f t="shared" si="3"/>
        <v>-21.9</v>
      </c>
      <c r="X24" s="275">
        <f t="shared" ref="X24:X33" si="11">W24-Z24+AA24-E24</f>
        <v>-2.3309897241759359E-2</v>
      </c>
      <c r="Y24" s="154"/>
      <c r="Z24" s="275">
        <f t="shared" si="4"/>
        <v>-59.93</v>
      </c>
      <c r="AA24" s="154"/>
      <c r="AB24" s="118">
        <f t="shared" si="5"/>
        <v>69.95</v>
      </c>
      <c r="AC24" s="118">
        <f t="shared" si="6"/>
        <v>2026</v>
      </c>
    </row>
    <row r="25" spans="2:29">
      <c r="B25" s="294">
        <f t="shared" si="0"/>
        <v>2027</v>
      </c>
      <c r="C25" s="299"/>
      <c r="D25" s="129">
        <f t="shared" ref="D25:D36" si="12">ROUND(D24*(1+(IFERROR(INDEX($D$81:$D$89,MATCH($B25,$C$81:$C$89,0),1),0)+IFERROR(INDEX($G$81:$G$89,MATCH($B25,$F$81:$F$89,0),1),0)+IFERROR(INDEX($J$81:$J$89,MATCH($B25,$I$81:$I$89,0),1),0))),2)</f>
        <v>51.16</v>
      </c>
      <c r="E25" s="129">
        <f t="shared" ref="E25:E36" si="13">ROUND(E24*(1+(IFERROR(INDEX($D$81:$D$89,MATCH($B25,$C$81:$C$89,0),1),0)+IFERROR(INDEX($G$81:$G$89,MATCH($B25,$F$81:$F$89,0),1),0)+IFERROR(INDEX($J$81:$J$89,MATCH($B25,$I$81:$I$89,0),1),0))),2)</f>
        <v>38.93</v>
      </c>
      <c r="F25" s="129">
        <f t="shared" si="2"/>
        <v>9.4600000000000009</v>
      </c>
      <c r="G25" s="298">
        <f t="shared" si="7"/>
        <v>66.28</v>
      </c>
      <c r="H25" s="298">
        <f t="shared" si="8"/>
        <v>117.44</v>
      </c>
      <c r="I25" s="298">
        <f>VLOOKUP(B25,'Table 4'!$B$13:$D$43,3,FALSE)</f>
        <v>3.3</v>
      </c>
      <c r="J25" s="298">
        <f t="shared" si="9"/>
        <v>32.29</v>
      </c>
      <c r="K25" s="298">
        <f t="shared" si="10"/>
        <v>72.92</v>
      </c>
      <c r="L25" s="129">
        <f t="shared" si="1"/>
        <v>114.67</v>
      </c>
      <c r="M25" s="41"/>
      <c r="P25" s="356"/>
      <c r="U25" s="160"/>
      <c r="V25" s="154"/>
      <c r="W25" s="275">
        <f t="shared" si="3"/>
        <v>-22.4</v>
      </c>
      <c r="X25" s="275">
        <f t="shared" si="11"/>
        <v>-3.0000000000001137E-2</v>
      </c>
      <c r="Y25" s="154"/>
      <c r="Z25" s="275">
        <f t="shared" si="4"/>
        <v>-61.3</v>
      </c>
      <c r="AA25" s="154"/>
      <c r="AB25" s="118">
        <f t="shared" si="5"/>
        <v>72.92</v>
      </c>
      <c r="AC25" s="118">
        <f t="shared" si="6"/>
        <v>2027</v>
      </c>
    </row>
    <row r="26" spans="2:29">
      <c r="B26" s="294">
        <f t="shared" si="0"/>
        <v>2028</v>
      </c>
      <c r="C26" s="299"/>
      <c r="D26" s="129">
        <f t="shared" si="12"/>
        <v>52.34</v>
      </c>
      <c r="E26" s="129">
        <f t="shared" si="13"/>
        <v>39.83</v>
      </c>
      <c r="F26" s="129">
        <f t="shared" si="2"/>
        <v>9.68</v>
      </c>
      <c r="G26" s="298">
        <f t="shared" si="7"/>
        <v>67.81</v>
      </c>
      <c r="H26" s="298">
        <f t="shared" si="8"/>
        <v>120.15</v>
      </c>
      <c r="I26" s="298">
        <f>VLOOKUP(B26,'Table 4'!$B$13:$D$43,3,FALSE)</f>
        <v>3.61</v>
      </c>
      <c r="J26" s="298">
        <f t="shared" si="9"/>
        <v>35.33</v>
      </c>
      <c r="K26" s="298">
        <f t="shared" si="10"/>
        <v>76.89</v>
      </c>
      <c r="L26" s="129">
        <f t="shared" si="1"/>
        <v>117.32</v>
      </c>
      <c r="M26" s="41"/>
      <c r="U26" s="162"/>
      <c r="V26" s="154"/>
      <c r="W26" s="275">
        <f t="shared" si="3"/>
        <v>-22.91</v>
      </c>
      <c r="X26" s="275">
        <f t="shared" si="11"/>
        <v>-3.9999999999992042E-2</v>
      </c>
      <c r="Y26" s="154"/>
      <c r="Z26" s="275">
        <f t="shared" si="4"/>
        <v>-62.7</v>
      </c>
      <c r="AA26" s="154"/>
      <c r="AB26" s="118">
        <f t="shared" si="5"/>
        <v>76.89</v>
      </c>
      <c r="AC26" s="118">
        <f t="shared" si="6"/>
        <v>2028</v>
      </c>
    </row>
    <row r="27" spans="2:29">
      <c r="B27" s="294">
        <f t="shared" si="0"/>
        <v>2029</v>
      </c>
      <c r="C27" s="299"/>
      <c r="D27" s="129">
        <f t="shared" si="12"/>
        <v>53.54</v>
      </c>
      <c r="E27" s="129">
        <f t="shared" si="13"/>
        <v>40.75</v>
      </c>
      <c r="F27" s="129">
        <f t="shared" si="2"/>
        <v>9.9</v>
      </c>
      <c r="G27" s="298">
        <f t="shared" si="7"/>
        <v>69.37</v>
      </c>
      <c r="H27" s="298">
        <f t="shared" si="8"/>
        <v>122.91</v>
      </c>
      <c r="I27" s="298">
        <f>VLOOKUP(B27,'Table 4'!$B$13:$D$43,3,FALSE)</f>
        <v>3.93</v>
      </c>
      <c r="J27" s="298">
        <f t="shared" si="9"/>
        <v>38.46</v>
      </c>
      <c r="K27" s="298">
        <f t="shared" si="10"/>
        <v>80.98</v>
      </c>
      <c r="L27" s="129">
        <f t="shared" si="1"/>
        <v>120.02000000000001</v>
      </c>
      <c r="M27" s="41"/>
      <c r="U27" s="162"/>
      <c r="V27" s="154"/>
      <c r="W27" s="275">
        <f t="shared" si="3"/>
        <v>-23.43</v>
      </c>
      <c r="X27" s="275">
        <f t="shared" si="11"/>
        <v>-5.0000000000004263E-2</v>
      </c>
      <c r="Y27" s="154"/>
      <c r="Z27" s="275">
        <f t="shared" si="4"/>
        <v>-64.13</v>
      </c>
      <c r="AA27" s="154"/>
      <c r="AB27" s="118">
        <f t="shared" si="5"/>
        <v>80.98</v>
      </c>
      <c r="AC27" s="118">
        <f t="shared" si="6"/>
        <v>2029</v>
      </c>
    </row>
    <row r="28" spans="2:29" s="303" customFormat="1">
      <c r="B28" s="301">
        <f t="shared" si="0"/>
        <v>2030</v>
      </c>
      <c r="C28" s="302"/>
      <c r="D28" s="129">
        <f t="shared" si="12"/>
        <v>54.72</v>
      </c>
      <c r="E28" s="129">
        <f t="shared" si="13"/>
        <v>41.65</v>
      </c>
      <c r="F28" s="129">
        <f t="shared" si="2"/>
        <v>10.119999999999999</v>
      </c>
      <c r="G28" s="298">
        <f t="shared" si="7"/>
        <v>70.900000000000006</v>
      </c>
      <c r="H28" s="298">
        <f t="shared" si="8"/>
        <v>125.62</v>
      </c>
      <c r="I28" s="298">
        <f>VLOOKUP(B28,'Table 4'!$B$13:$D$43,3,FALSE)</f>
        <v>4.1900000000000004</v>
      </c>
      <c r="J28" s="298">
        <f t="shared" si="9"/>
        <v>41</v>
      </c>
      <c r="K28" s="298">
        <f t="shared" si="10"/>
        <v>84.46</v>
      </c>
      <c r="L28" s="129">
        <f t="shared" si="1"/>
        <v>122.67</v>
      </c>
      <c r="M28" s="50"/>
      <c r="N28" s="85"/>
      <c r="O28" s="85"/>
      <c r="U28" s="162"/>
      <c r="V28" s="154"/>
      <c r="W28" s="275">
        <f t="shared" si="3"/>
        <v>-23.96</v>
      </c>
      <c r="X28" s="275">
        <f t="shared" si="11"/>
        <v>-1.9999999999996021E-2</v>
      </c>
      <c r="Y28" s="154"/>
      <c r="Z28" s="275">
        <f t="shared" si="4"/>
        <v>-65.59</v>
      </c>
      <c r="AA28" s="154"/>
      <c r="AB28" s="118">
        <f t="shared" si="5"/>
        <v>84.46</v>
      </c>
      <c r="AC28" s="118">
        <f t="shared" si="6"/>
        <v>2030</v>
      </c>
    </row>
    <row r="29" spans="2:29" s="303" customFormat="1">
      <c r="B29" s="301">
        <f t="shared" si="0"/>
        <v>2031</v>
      </c>
      <c r="C29" s="302"/>
      <c r="D29" s="129">
        <f t="shared" si="12"/>
        <v>55.92</v>
      </c>
      <c r="E29" s="129">
        <f t="shared" si="13"/>
        <v>42.57</v>
      </c>
      <c r="F29" s="129">
        <f t="shared" si="2"/>
        <v>10.34</v>
      </c>
      <c r="G29" s="298">
        <f t="shared" si="7"/>
        <v>72.459999999999994</v>
      </c>
      <c r="H29" s="298">
        <f t="shared" si="8"/>
        <v>128.38</v>
      </c>
      <c r="I29" s="298">
        <f>VLOOKUP(B29,'Table 4'!$B$13:$D$43,3,FALSE)</f>
        <v>4.4800000000000004</v>
      </c>
      <c r="J29" s="298">
        <f t="shared" si="9"/>
        <v>43.84</v>
      </c>
      <c r="K29" s="298">
        <f t="shared" si="10"/>
        <v>88.25</v>
      </c>
      <c r="L29" s="129">
        <f t="shared" si="1"/>
        <v>125.36999999999999</v>
      </c>
      <c r="M29" s="50"/>
      <c r="N29" s="85"/>
      <c r="O29" s="85"/>
      <c r="U29" s="162"/>
      <c r="V29" s="154"/>
      <c r="W29" s="275">
        <f t="shared" si="3"/>
        <v>-24.51</v>
      </c>
      <c r="X29" s="275">
        <f t="shared" si="11"/>
        <v>9.9999999999980105E-3</v>
      </c>
      <c r="Y29" s="154"/>
      <c r="Z29" s="275">
        <f t="shared" si="4"/>
        <v>-67.09</v>
      </c>
      <c r="AA29" s="154"/>
      <c r="AB29" s="118">
        <f t="shared" si="5"/>
        <v>88.25</v>
      </c>
      <c r="AC29" s="118">
        <f t="shared" si="6"/>
        <v>2031</v>
      </c>
    </row>
    <row r="30" spans="2:29" s="303" customFormat="1">
      <c r="B30" s="301">
        <f t="shared" si="0"/>
        <v>2032</v>
      </c>
      <c r="C30" s="302"/>
      <c r="D30" s="129">
        <f t="shared" si="12"/>
        <v>57.15</v>
      </c>
      <c r="E30" s="129">
        <f t="shared" si="13"/>
        <v>43.51</v>
      </c>
      <c r="F30" s="129">
        <f t="shared" si="2"/>
        <v>10.57</v>
      </c>
      <c r="G30" s="298">
        <f t="shared" si="7"/>
        <v>74.069999999999993</v>
      </c>
      <c r="H30" s="298">
        <f t="shared" si="8"/>
        <v>131.22</v>
      </c>
      <c r="I30" s="298">
        <f>VLOOKUP(B30,'Table 4'!$B$13:$D$43,3,FALSE)</f>
        <v>4.74</v>
      </c>
      <c r="J30" s="298">
        <f t="shared" si="9"/>
        <v>46.39</v>
      </c>
      <c r="K30" s="298">
        <f t="shared" si="10"/>
        <v>91.78</v>
      </c>
      <c r="L30" s="129">
        <f t="shared" si="1"/>
        <v>128.14999999999998</v>
      </c>
      <c r="M30" s="50"/>
      <c r="N30" s="85"/>
      <c r="O30" s="85"/>
      <c r="U30" s="162"/>
      <c r="V30" s="154"/>
      <c r="W30" s="275">
        <f t="shared" si="3"/>
        <v>-25.07</v>
      </c>
      <c r="X30" s="275">
        <f t="shared" si="11"/>
        <v>4.0000000000006253E-2</v>
      </c>
      <c r="Y30" s="154"/>
      <c r="Z30" s="275">
        <f t="shared" si="4"/>
        <v>-68.62</v>
      </c>
      <c r="AA30" s="154"/>
      <c r="AB30" s="118">
        <f t="shared" si="5"/>
        <v>91.78</v>
      </c>
      <c r="AC30" s="118">
        <f t="shared" si="6"/>
        <v>2032</v>
      </c>
    </row>
    <row r="31" spans="2:29" s="303" customFormat="1">
      <c r="B31" s="301">
        <f t="shared" si="0"/>
        <v>2033</v>
      </c>
      <c r="C31" s="302"/>
      <c r="D31" s="129">
        <f t="shared" si="12"/>
        <v>58.35</v>
      </c>
      <c r="E31" s="129">
        <f t="shared" si="13"/>
        <v>44.42</v>
      </c>
      <c r="F31" s="129">
        <f t="shared" si="2"/>
        <v>10.79</v>
      </c>
      <c r="G31" s="298">
        <f t="shared" si="7"/>
        <v>75.61</v>
      </c>
      <c r="H31" s="298">
        <f t="shared" si="8"/>
        <v>133.96</v>
      </c>
      <c r="I31" s="298">
        <f>VLOOKUP(B31,'Table 4'!$B$13:$D$43,3,FALSE)</f>
        <v>4.8</v>
      </c>
      <c r="J31" s="298">
        <f t="shared" si="9"/>
        <v>46.97</v>
      </c>
      <c r="K31" s="298">
        <f t="shared" si="10"/>
        <v>93.31</v>
      </c>
      <c r="L31" s="129">
        <f t="shared" si="1"/>
        <v>130.82</v>
      </c>
      <c r="M31" s="50"/>
      <c r="N31" s="85"/>
      <c r="O31" s="85"/>
      <c r="U31" s="162"/>
      <c r="V31" s="154"/>
      <c r="W31" s="275">
        <f t="shared" si="3"/>
        <v>-25.64</v>
      </c>
      <c r="X31" s="275">
        <f t="shared" si="11"/>
        <v>0.12000000000000455</v>
      </c>
      <c r="Y31" s="154"/>
      <c r="Z31" s="275">
        <f t="shared" si="4"/>
        <v>-70.180000000000007</v>
      </c>
      <c r="AA31" s="154"/>
      <c r="AB31" s="118">
        <f t="shared" si="5"/>
        <v>93.31</v>
      </c>
      <c r="AC31" s="118">
        <f t="shared" si="6"/>
        <v>2033</v>
      </c>
    </row>
    <row r="32" spans="2:29" s="303" customFormat="1">
      <c r="B32" s="301">
        <f t="shared" si="0"/>
        <v>2034</v>
      </c>
      <c r="C32" s="302"/>
      <c r="D32" s="129">
        <f t="shared" si="12"/>
        <v>59.58</v>
      </c>
      <c r="E32" s="129">
        <f t="shared" si="13"/>
        <v>45.35</v>
      </c>
      <c r="F32" s="129">
        <f t="shared" si="2"/>
        <v>11.02</v>
      </c>
      <c r="G32" s="298">
        <f t="shared" si="7"/>
        <v>77.209999999999994</v>
      </c>
      <c r="H32" s="298">
        <f t="shared" si="8"/>
        <v>136.79</v>
      </c>
      <c r="I32" s="298">
        <f>VLOOKUP(B32,'Table 4'!$B$13:$D$43,3,FALSE)</f>
        <v>5.04</v>
      </c>
      <c r="J32" s="298">
        <f t="shared" si="9"/>
        <v>49.32</v>
      </c>
      <c r="K32" s="298">
        <f t="shared" si="10"/>
        <v>96.64</v>
      </c>
      <c r="L32" s="129">
        <f t="shared" si="1"/>
        <v>133.57999999999998</v>
      </c>
      <c r="M32" s="50"/>
      <c r="N32" s="85"/>
      <c r="O32" s="85"/>
      <c r="U32" s="162"/>
      <c r="V32" s="154"/>
      <c r="W32" s="275">
        <f t="shared" si="3"/>
        <v>-26.22</v>
      </c>
      <c r="X32" s="275">
        <f t="shared" si="11"/>
        <v>0.21000000000000085</v>
      </c>
      <c r="Y32" s="154"/>
      <c r="Z32" s="275">
        <f t="shared" si="4"/>
        <v>-71.78</v>
      </c>
      <c r="AA32" s="154"/>
      <c r="AB32" s="118">
        <f t="shared" si="5"/>
        <v>96.64</v>
      </c>
      <c r="AC32" s="118">
        <f t="shared" si="6"/>
        <v>2034</v>
      </c>
    </row>
    <row r="33" spans="2:29">
      <c r="B33" s="294">
        <f t="shared" si="0"/>
        <v>2035</v>
      </c>
      <c r="C33" s="299"/>
      <c r="D33" s="129">
        <f t="shared" si="12"/>
        <v>60.83</v>
      </c>
      <c r="E33" s="129">
        <f t="shared" si="13"/>
        <v>46.3</v>
      </c>
      <c r="F33" s="129">
        <f t="shared" si="2"/>
        <v>11.25</v>
      </c>
      <c r="G33" s="298">
        <f t="shared" si="7"/>
        <v>78.819999999999993</v>
      </c>
      <c r="H33" s="298">
        <f t="shared" si="8"/>
        <v>139.65</v>
      </c>
      <c r="I33" s="298">
        <f>VLOOKUP(B33,'Table 4'!$B$13:$D$43,3,FALSE)</f>
        <v>5.24</v>
      </c>
      <c r="J33" s="298">
        <f t="shared" si="9"/>
        <v>51.28</v>
      </c>
      <c r="K33" s="298">
        <f t="shared" si="10"/>
        <v>99.59</v>
      </c>
      <c r="L33" s="129">
        <f t="shared" si="1"/>
        <v>136.37</v>
      </c>
      <c r="M33" s="50"/>
      <c r="U33" s="162"/>
      <c r="V33" s="154"/>
      <c r="W33" s="275">
        <f t="shared" si="3"/>
        <v>-26.82</v>
      </c>
      <c r="X33" s="275">
        <f t="shared" si="11"/>
        <v>0.30000000000000426</v>
      </c>
      <c r="Y33" s="154"/>
      <c r="Z33" s="275">
        <f t="shared" si="4"/>
        <v>-73.42</v>
      </c>
      <c r="AA33" s="154"/>
      <c r="AB33" s="118">
        <f t="shared" si="5"/>
        <v>99.59</v>
      </c>
      <c r="AC33" s="118">
        <f>AC32+1</f>
        <v>2035</v>
      </c>
    </row>
    <row r="34" spans="2:29">
      <c r="B34" s="294">
        <f t="shared" si="0"/>
        <v>2036</v>
      </c>
      <c r="C34" s="299"/>
      <c r="D34" s="129">
        <f t="shared" si="12"/>
        <v>62.11</v>
      </c>
      <c r="E34" s="129">
        <f t="shared" si="13"/>
        <v>47.27</v>
      </c>
      <c r="F34" s="129">
        <f t="shared" si="2"/>
        <v>11.49</v>
      </c>
      <c r="G34" s="298">
        <f t="shared" si="7"/>
        <v>80.489999999999995</v>
      </c>
      <c r="H34" s="298">
        <f t="shared" si="8"/>
        <v>142.6</v>
      </c>
      <c r="I34" s="298">
        <f>VLOOKUP(B34,'Table 4'!$B$13:$D$43,3,FALSE)</f>
        <v>5.3</v>
      </c>
      <c r="J34" s="298">
        <f t="shared" si="9"/>
        <v>51.87</v>
      </c>
      <c r="K34" s="298">
        <f t="shared" si="10"/>
        <v>101.2</v>
      </c>
      <c r="L34" s="129">
        <f t="shared" si="1"/>
        <v>139.25</v>
      </c>
      <c r="M34" s="50"/>
      <c r="AB34" s="118">
        <f t="shared" si="5"/>
        <v>101.2</v>
      </c>
      <c r="AC34" s="118">
        <f t="shared" ref="AC34:AC49" si="14">AC33+1</f>
        <v>2036</v>
      </c>
    </row>
    <row r="35" spans="2:29">
      <c r="B35" s="294">
        <f t="shared" si="0"/>
        <v>2037</v>
      </c>
      <c r="C35" s="299"/>
      <c r="D35" s="129">
        <f t="shared" si="12"/>
        <v>63.41</v>
      </c>
      <c r="E35" s="129">
        <f t="shared" si="13"/>
        <v>48.26</v>
      </c>
      <c r="F35" s="129">
        <f t="shared" si="2"/>
        <v>11.73</v>
      </c>
      <c r="G35" s="298">
        <f t="shared" si="7"/>
        <v>82.17</v>
      </c>
      <c r="H35" s="298">
        <f t="shared" si="8"/>
        <v>145.58000000000001</v>
      </c>
      <c r="I35" s="298">
        <f>VLOOKUP(B35,'Table 4'!$B$13:$D$43,3,FALSE)</f>
        <v>5.65</v>
      </c>
      <c r="J35" s="298">
        <f t="shared" si="9"/>
        <v>55.29</v>
      </c>
      <c r="K35" s="298">
        <f t="shared" si="10"/>
        <v>105.65</v>
      </c>
      <c r="L35" s="129">
        <f t="shared" si="1"/>
        <v>142.16</v>
      </c>
      <c r="M35" s="50"/>
      <c r="AB35" s="118">
        <f t="shared" si="5"/>
        <v>105.65</v>
      </c>
      <c r="AC35" s="118">
        <f t="shared" si="14"/>
        <v>2037</v>
      </c>
    </row>
    <row r="36" spans="2:29">
      <c r="B36" s="294">
        <f t="shared" si="0"/>
        <v>2038</v>
      </c>
      <c r="C36" s="299"/>
      <c r="D36" s="129">
        <f t="shared" si="12"/>
        <v>64.739999999999995</v>
      </c>
      <c r="E36" s="129">
        <f t="shared" si="13"/>
        <v>49.27</v>
      </c>
      <c r="F36" s="129">
        <f t="shared" si="2"/>
        <v>11.98</v>
      </c>
      <c r="G36" s="298">
        <f t="shared" si="7"/>
        <v>83.9</v>
      </c>
      <c r="H36" s="298">
        <f t="shared" si="8"/>
        <v>148.63999999999999</v>
      </c>
      <c r="I36" s="298">
        <f>VLOOKUP(B36,'Table 4'!$B$13:$D$43,3,FALSE)</f>
        <v>5.92</v>
      </c>
      <c r="J36" s="298">
        <f t="shared" si="9"/>
        <v>57.93</v>
      </c>
      <c r="K36" s="298">
        <f t="shared" si="10"/>
        <v>109.35</v>
      </c>
      <c r="L36" s="129">
        <f t="shared" si="1"/>
        <v>145.15</v>
      </c>
      <c r="M36" s="50"/>
      <c r="AB36" s="118">
        <f t="shared" si="5"/>
        <v>109.35</v>
      </c>
      <c r="AC36" s="118">
        <f t="shared" si="14"/>
        <v>2038</v>
      </c>
    </row>
    <row r="37" spans="2:29">
      <c r="B37" s="294">
        <f t="shared" si="0"/>
        <v>2039</v>
      </c>
      <c r="C37" s="299"/>
      <c r="D37" s="129">
        <f t="shared" ref="D37:D40" si="15">ROUND(D36*(1+(IFERROR(INDEX($D$81:$D$89,MATCH($B37,$C$81:$C$89,0),1),0)+IFERROR(INDEX($G$81:$G$89,MATCH($B37,$F$81:$F$89,0),1),0)+IFERROR(INDEX($J$81:$J$89,MATCH($B37,$I$81:$I$89,0),1),0))),2)</f>
        <v>66.099999999999994</v>
      </c>
      <c r="E37" s="129">
        <f t="shared" ref="E37:E40" si="16">ROUND(E36*(1+(IFERROR(INDEX($D$81:$D$89,MATCH($B37,$C$81:$C$89,0),1),0)+IFERROR(INDEX($G$81:$G$89,MATCH($B37,$F$81:$F$89,0),1),0)+IFERROR(INDEX($J$81:$J$89,MATCH($B37,$I$81:$I$89,0),1),0))),2)</f>
        <v>50.3</v>
      </c>
      <c r="F37" s="129">
        <f t="shared" ref="F37:F40" si="17">ROUND(F36*(1+(IFERROR(INDEX($D$81:$D$89,MATCH($B37,$C$81:$C$89,0),1),0)+IFERROR(INDEX($G$81:$G$89,MATCH($B37,$F$81:$F$89,0),1),0)+IFERROR(INDEX($J$81:$J$89,MATCH($B37,$I$81:$I$89,0),1),0))),2)</f>
        <v>12.23</v>
      </c>
      <c r="G37" s="298">
        <f t="shared" ref="G37:G40" si="18">ROUND(F37*(8.76*$G$63)+E37,2)</f>
        <v>85.65</v>
      </c>
      <c r="H37" s="298">
        <f t="shared" ref="H37:H40" si="19">ROUND(D37+G37,2)</f>
        <v>151.75</v>
      </c>
      <c r="I37" s="298">
        <f>VLOOKUP(B37,'Table 4'!$B$13:$D$43,3,FALSE)</f>
        <v>6.02</v>
      </c>
      <c r="J37" s="298">
        <f t="shared" ref="J37:J40" si="20">ROUND($K$63*I37/1000,2)</f>
        <v>58.91</v>
      </c>
      <c r="K37" s="298">
        <f t="shared" ref="K37:K40" si="21">ROUND(H37*1000/8760/$G$63+J37,2)</f>
        <v>111.4</v>
      </c>
      <c r="L37" s="129">
        <f t="shared" si="1"/>
        <v>148.18</v>
      </c>
      <c r="AB37" s="282">
        <f t="shared" ref="AB37:AB49" si="22">AB36*(1.0228)</f>
        <v>111.84317999999999</v>
      </c>
      <c r="AC37" s="118">
        <f t="shared" si="14"/>
        <v>2039</v>
      </c>
    </row>
    <row r="38" spans="2:29">
      <c r="B38" s="294">
        <f t="shared" si="0"/>
        <v>2040</v>
      </c>
      <c r="C38" s="299"/>
      <c r="D38" s="129">
        <f t="shared" si="15"/>
        <v>67.489999999999995</v>
      </c>
      <c r="E38" s="129">
        <f t="shared" si="16"/>
        <v>51.36</v>
      </c>
      <c r="F38" s="129">
        <f t="shared" si="17"/>
        <v>12.49</v>
      </c>
      <c r="G38" s="298">
        <f t="shared" si="18"/>
        <v>87.47</v>
      </c>
      <c r="H38" s="298">
        <f t="shared" si="19"/>
        <v>154.96</v>
      </c>
      <c r="I38" s="298">
        <f>VLOOKUP(B38,'Table 4'!$B$13:$D$43,3,FALSE)</f>
        <v>6.29</v>
      </c>
      <c r="J38" s="298">
        <f t="shared" si="20"/>
        <v>61.55</v>
      </c>
      <c r="K38" s="298">
        <f t="shared" si="21"/>
        <v>115.15</v>
      </c>
      <c r="L38" s="129">
        <f t="shared" si="1"/>
        <v>151.32</v>
      </c>
      <c r="AB38" s="282"/>
    </row>
    <row r="39" spans="2:29">
      <c r="B39" s="294">
        <f t="shared" si="0"/>
        <v>2041</v>
      </c>
      <c r="C39" s="299"/>
      <c r="D39" s="129">
        <f t="shared" si="15"/>
        <v>68.91</v>
      </c>
      <c r="E39" s="129">
        <f t="shared" si="16"/>
        <v>52.44</v>
      </c>
      <c r="F39" s="129">
        <f t="shared" si="17"/>
        <v>12.75</v>
      </c>
      <c r="G39" s="298">
        <f t="shared" si="18"/>
        <v>89.3</v>
      </c>
      <c r="H39" s="298">
        <f t="shared" si="19"/>
        <v>158.21</v>
      </c>
      <c r="I39" s="129">
        <f t="shared" ref="I39:I40" si="23">ROUND(I38*(1+(IFERROR(INDEX($D$81:$D$89,MATCH($B39,$C$81:$C$89,0),1),0)+IFERROR(INDEX($G$81:$G$89,MATCH($B39,$F$81:$F$89,0),1),0)+IFERROR(INDEX($J$81:$J$89,MATCH($B39,$I$81:$I$89,0),1),0))),2)</f>
        <v>6.42</v>
      </c>
      <c r="J39" s="298">
        <f t="shared" si="20"/>
        <v>62.83</v>
      </c>
      <c r="K39" s="298">
        <f t="shared" si="21"/>
        <v>117.56</v>
      </c>
      <c r="L39" s="129">
        <f t="shared" si="1"/>
        <v>154.49</v>
      </c>
      <c r="AB39" s="282"/>
    </row>
    <row r="40" spans="2:29">
      <c r="B40" s="294">
        <f t="shared" si="0"/>
        <v>2042</v>
      </c>
      <c r="C40" s="299"/>
      <c r="D40" s="129">
        <f t="shared" si="15"/>
        <v>70.36</v>
      </c>
      <c r="E40" s="129">
        <f t="shared" si="16"/>
        <v>53.54</v>
      </c>
      <c r="F40" s="129">
        <f t="shared" si="17"/>
        <v>13.02</v>
      </c>
      <c r="G40" s="298">
        <f t="shared" si="18"/>
        <v>91.18</v>
      </c>
      <c r="H40" s="298">
        <f t="shared" si="19"/>
        <v>161.54</v>
      </c>
      <c r="I40" s="129">
        <f t="shared" si="23"/>
        <v>6.55</v>
      </c>
      <c r="J40" s="298">
        <f t="shared" si="20"/>
        <v>64.099999999999994</v>
      </c>
      <c r="K40" s="298">
        <f t="shared" si="21"/>
        <v>119.98</v>
      </c>
      <c r="L40" s="129">
        <f t="shared" si="1"/>
        <v>157.74</v>
      </c>
      <c r="AB40" s="282">
        <f>AB37*(1.0228)</f>
        <v>114.39320450399998</v>
      </c>
      <c r="AC40" s="118">
        <f>AC37+1</f>
        <v>2040</v>
      </c>
    </row>
    <row r="41" spans="2:29">
      <c r="M41" s="294"/>
      <c r="O41" s="304"/>
      <c r="AB41" s="282">
        <f>AB40*(1.0228)</f>
        <v>117.00136956669117</v>
      </c>
      <c r="AC41" s="118">
        <f>AC40+1</f>
        <v>2041</v>
      </c>
    </row>
    <row r="42" spans="2:29" ht="13.8">
      <c r="B42" s="4" t="s">
        <v>25</v>
      </c>
      <c r="C42" s="20"/>
      <c r="D42" s="20"/>
      <c r="E42" s="20"/>
      <c r="F42" s="20"/>
      <c r="G42" s="20"/>
      <c r="H42" s="20"/>
      <c r="I42" s="20"/>
      <c r="J42" s="20"/>
      <c r="K42" s="20"/>
      <c r="M42" s="294"/>
      <c r="N42" s="304"/>
      <c r="O42" s="304"/>
      <c r="AB42" s="282">
        <f t="shared" si="22"/>
        <v>119.66900079281172</v>
      </c>
      <c r="AC42" s="118">
        <f t="shared" si="14"/>
        <v>2042</v>
      </c>
    </row>
    <row r="43" spans="2:29">
      <c r="AB43" s="282">
        <f t="shared" si="22"/>
        <v>122.39745401088781</v>
      </c>
      <c r="AC43" s="118">
        <f t="shared" si="14"/>
        <v>2043</v>
      </c>
    </row>
    <row r="44" spans="2:29">
      <c r="B44" s="85" t="s">
        <v>123</v>
      </c>
      <c r="D44" s="305" t="s">
        <v>145</v>
      </c>
      <c r="AB44" s="282">
        <f t="shared" si="22"/>
        <v>125.18811596233604</v>
      </c>
      <c r="AC44" s="118">
        <f t="shared" si="14"/>
        <v>2044</v>
      </c>
    </row>
    <row r="45" spans="2:29">
      <c r="C45" s="306" t="str">
        <f>D10</f>
        <v>(b)</v>
      </c>
      <c r="D45" s="298" t="str">
        <f>"= "&amp;C10&amp;" x "&amp;C74</f>
        <v>= (a) x 0.0695884915153164</v>
      </c>
      <c r="AB45" s="282">
        <f t="shared" si="22"/>
        <v>128.04240500627731</v>
      </c>
      <c r="AC45" s="118">
        <f t="shared" si="14"/>
        <v>2045</v>
      </c>
    </row>
    <row r="46" spans="2:29">
      <c r="C46" s="306" t="str">
        <f>G10</f>
        <v>(e)</v>
      </c>
      <c r="D46" s="298" t="str">
        <f>"= "&amp;$F$10&amp;" x  (8.76 x "&amp;TEXT(G63,"0.0%")&amp;") + "&amp;$E$10</f>
        <v>= (d) x  (8.76 x 33.0%) + (c)</v>
      </c>
      <c r="AB46" s="282">
        <f t="shared" si="22"/>
        <v>130.96177184042043</v>
      </c>
      <c r="AC46" s="118">
        <f t="shared" si="14"/>
        <v>2046</v>
      </c>
    </row>
    <row r="47" spans="2:29">
      <c r="C47" s="306" t="str">
        <f>H10</f>
        <v>(f)</v>
      </c>
      <c r="D47" s="298" t="str">
        <f>"= "&amp;D10&amp;" + "&amp;G10</f>
        <v>= (b) + (e)</v>
      </c>
      <c r="AB47" s="282">
        <f t="shared" si="22"/>
        <v>133.947700238382</v>
      </c>
      <c r="AC47" s="118">
        <f t="shared" si="14"/>
        <v>2047</v>
      </c>
    </row>
    <row r="48" spans="2:29">
      <c r="C48" s="306" t="str">
        <f>I10</f>
        <v>(g)</v>
      </c>
      <c r="D48" s="307" t="str">
        <f>'Table 4'!B3&amp;" - "&amp;'Table 4'!B4</f>
        <v>Table 4 - Burnertip Natural Gas Price Forecast</v>
      </c>
      <c r="AB48" s="282">
        <f t="shared" si="22"/>
        <v>137.00170780381711</v>
      </c>
      <c r="AC48" s="118">
        <f t="shared" si="14"/>
        <v>2048</v>
      </c>
    </row>
    <row r="49" spans="3:29">
      <c r="C49" s="306" t="str">
        <f>J10</f>
        <v>(h)</v>
      </c>
      <c r="D49" s="298" t="str">
        <f>"= "&amp;TEXT(K63,"?,0")&amp;" MMBtu/MWH x "&amp;I9</f>
        <v>= 9,786 MMBtu/MWH x $/MMBtu</v>
      </c>
      <c r="AB49" s="282">
        <f t="shared" si="22"/>
        <v>140.12534674174412</v>
      </c>
      <c r="AC49" s="118">
        <f t="shared" si="14"/>
        <v>2049</v>
      </c>
    </row>
    <row r="50" spans="3:29">
      <c r="C50" s="306" t="str">
        <f>K10</f>
        <v>(i)</v>
      </c>
      <c r="D50" s="298" t="str">
        <f>"= "&amp;H10&amp;" / (8.76 x 'Capacity Factor' ) + "&amp;J10</f>
        <v>= (f) / (8.76 x 'Capacity Factor' ) + (h)</v>
      </c>
    </row>
    <row r="51" spans="3:29" ht="13.8" thickBot="1">
      <c r="AB51" s="118">
        <f>PMT(0.0692,30,NPV(0.0692,AB18:AB49))</f>
        <v>-59.995705819865734</v>
      </c>
    </row>
    <row r="52" spans="3:29" ht="13.8" thickBot="1">
      <c r="C52" s="42" t="s">
        <v>149</v>
      </c>
      <c r="D52" s="308"/>
      <c r="E52" s="308"/>
      <c r="F52" s="308"/>
      <c r="G52" s="308"/>
      <c r="H52" s="308"/>
      <c r="I52" s="308"/>
      <c r="J52" s="309"/>
      <c r="K52" s="310"/>
    </row>
    <row r="53" spans="3:29" ht="5.25" customHeight="1"/>
    <row r="54" spans="3:29" ht="5.25" customHeight="1"/>
    <row r="55" spans="3:29">
      <c r="C55" s="311" t="s">
        <v>124</v>
      </c>
      <c r="D55" s="312"/>
      <c r="E55" s="311"/>
      <c r="F55" s="313" t="s">
        <v>32</v>
      </c>
      <c r="G55" s="313" t="s">
        <v>125</v>
      </c>
      <c r="H55" s="313" t="s">
        <v>126</v>
      </c>
      <c r="I55" s="313" t="s">
        <v>33</v>
      </c>
    </row>
    <row r="56" spans="3:29">
      <c r="C56" s="303" t="s">
        <v>127</v>
      </c>
      <c r="F56" s="314">
        <f>C67</f>
        <v>185</v>
      </c>
      <c r="G56" s="41">
        <f>F56/F58</f>
        <v>1</v>
      </c>
      <c r="H56" s="315">
        <f>C68</f>
        <v>745.12812495389073</v>
      </c>
      <c r="I56" s="316">
        <f>C71</f>
        <v>31.908814304665992</v>
      </c>
      <c r="P56" s="118"/>
      <c r="Q56" s="118" t="s">
        <v>103</v>
      </c>
      <c r="R56" s="279">
        <v>2026</v>
      </c>
      <c r="S56" s="118"/>
      <c r="T56" s="118"/>
      <c r="U56" s="118"/>
    </row>
    <row r="57" spans="3:29">
      <c r="C57" s="303"/>
      <c r="F57" s="317">
        <f>D67</f>
        <v>0</v>
      </c>
      <c r="G57" s="318">
        <f>1-G56</f>
        <v>0</v>
      </c>
      <c r="H57" s="319">
        <f>D68</f>
        <v>0</v>
      </c>
      <c r="I57" s="320">
        <f>D71</f>
        <v>0</v>
      </c>
      <c r="P57" s="355">
        <v>184.90000000000006</v>
      </c>
      <c r="Q57" s="118" t="s">
        <v>32</v>
      </c>
      <c r="R57" s="279" t="s">
        <v>157</v>
      </c>
      <c r="S57" s="279"/>
      <c r="T57" s="118"/>
      <c r="U57" s="279" t="str">
        <f>$R$57&amp;"Proposed Station Capital Costs"</f>
        <v>I_NTN_SC_FRMProposed Station Capital Costs</v>
      </c>
    </row>
    <row r="58" spans="3:29">
      <c r="C58" s="303" t="s">
        <v>128</v>
      </c>
      <c r="F58" s="314">
        <f>F56+F57</f>
        <v>185</v>
      </c>
      <c r="G58" s="41">
        <f>G56+G57</f>
        <v>1</v>
      </c>
      <c r="H58" s="315">
        <f>ROUND(((F56*H56)+(F57*H57))/F58,0)</f>
        <v>745</v>
      </c>
      <c r="I58" s="316">
        <f>ROUND(((F56*I56)+(F57*I57))/F58,2)</f>
        <v>31.91</v>
      </c>
      <c r="P58" s="355"/>
      <c r="Q58" s="118" t="s">
        <v>32</v>
      </c>
      <c r="R58" s="279"/>
      <c r="S58" s="120"/>
      <c r="T58" s="118"/>
      <c r="U58" s="279" t="str">
        <f>$R$57&amp;"Proposed Station Fixed Costs"</f>
        <v>I_NTN_SC_FRMProposed Station Fixed Costs</v>
      </c>
    </row>
    <row r="59" spans="3:29">
      <c r="C59" s="303"/>
      <c r="F59" s="314"/>
      <c r="G59" s="41"/>
      <c r="H59" s="321"/>
      <c r="I59" s="322"/>
      <c r="P59" s="118"/>
      <c r="Q59" s="118"/>
      <c r="R59" s="351" t="str">
        <f>R57&amp;R56</f>
        <v>I_NTN_SC_FRM2026</v>
      </c>
      <c r="S59" s="118"/>
      <c r="T59" s="118"/>
      <c r="U59" s="279" t="str">
        <f>$R$57&amp;"Proposed Station Variable O&amp;M Costs"</f>
        <v>I_NTN_SC_FRMProposed Station Variable O&amp;M Costs</v>
      </c>
    </row>
    <row r="60" spans="3:29">
      <c r="C60" s="323" t="s">
        <v>124</v>
      </c>
      <c r="D60" s="312"/>
      <c r="E60" s="311"/>
      <c r="F60" s="313" t="s">
        <v>32</v>
      </c>
      <c r="G60" s="313" t="s">
        <v>34</v>
      </c>
      <c r="H60" s="313" t="s">
        <v>129</v>
      </c>
      <c r="I60" s="313" t="s">
        <v>125</v>
      </c>
      <c r="J60" s="313" t="s">
        <v>130</v>
      </c>
      <c r="K60" s="313" t="s">
        <v>131</v>
      </c>
    </row>
    <row r="61" spans="3:29">
      <c r="C61" s="324" t="str">
        <f>C56</f>
        <v>SCCT Dry "F" - Turbine</v>
      </c>
      <c r="D61" s="325"/>
      <c r="E61" s="325"/>
      <c r="F61" s="85">
        <f>C67</f>
        <v>185</v>
      </c>
      <c r="G61" s="41">
        <f>C75</f>
        <v>0.33</v>
      </c>
      <c r="H61" s="326">
        <f>G61*F61</f>
        <v>61.050000000000004</v>
      </c>
      <c r="I61" s="41">
        <f>H61/H63</f>
        <v>1</v>
      </c>
      <c r="J61" s="322">
        <f>C72</f>
        <v>7.7612665227267676</v>
      </c>
      <c r="K61" s="327">
        <f>C73</f>
        <v>9786.4587359536672</v>
      </c>
    </row>
    <row r="62" spans="3:29">
      <c r="C62" s="324">
        <f>C57</f>
        <v>0</v>
      </c>
      <c r="D62" s="325"/>
      <c r="E62" s="325"/>
      <c r="F62" s="328">
        <f>D67</f>
        <v>0</v>
      </c>
      <c r="G62" s="318">
        <f>D75</f>
        <v>0</v>
      </c>
      <c r="H62" s="329">
        <f>G62*F62</f>
        <v>0</v>
      </c>
      <c r="I62" s="318">
        <f>1-I61</f>
        <v>0</v>
      </c>
      <c r="J62" s="330">
        <f>D72</f>
        <v>0</v>
      </c>
      <c r="K62" s="331">
        <f>D73</f>
        <v>0</v>
      </c>
    </row>
    <row r="63" spans="3:29">
      <c r="C63" s="303" t="s">
        <v>132</v>
      </c>
      <c r="F63" s="85">
        <f>F61+F62</f>
        <v>185</v>
      </c>
      <c r="G63" s="332">
        <f>ROUND(H63/F63,3)</f>
        <v>0.33</v>
      </c>
      <c r="H63" s="326">
        <f>SUM(H61:H62)</f>
        <v>61.050000000000004</v>
      </c>
      <c r="I63" s="41">
        <f>I61+I62</f>
        <v>1</v>
      </c>
      <c r="J63" s="322">
        <f>ROUND(($I61*J61)+($I62*J62),2)</f>
        <v>7.76</v>
      </c>
      <c r="K63" s="333">
        <f>ROUND(($I61*K61)+($I62*K62),0)</f>
        <v>9786</v>
      </c>
    </row>
    <row r="64" spans="3:29">
      <c r="G64" s="332"/>
      <c r="I64" s="41"/>
      <c r="J64" s="322"/>
      <c r="K64" s="334" t="s">
        <v>133</v>
      </c>
    </row>
    <row r="66" spans="2:29">
      <c r="C66" s="313" t="s">
        <v>134</v>
      </c>
      <c r="D66" s="313" t="s">
        <v>135</v>
      </c>
      <c r="E66" s="335" t="str">
        <f>D44</f>
        <v xml:space="preserve">Plant Costs  - 2019 IRP - Table 6.1 &amp; 6.2 </v>
      </c>
      <c r="F66" s="336"/>
      <c r="G66" s="336"/>
      <c r="H66" s="336"/>
      <c r="I66" s="336"/>
      <c r="J66" s="336"/>
      <c r="K66" s="337"/>
    </row>
    <row r="67" spans="2:29">
      <c r="C67" s="345">
        <v>185</v>
      </c>
      <c r="E67" s="85" t="s">
        <v>136</v>
      </c>
      <c r="H67" s="338"/>
    </row>
    <row r="68" spans="2:29">
      <c r="B68" s="85" t="s">
        <v>101</v>
      </c>
      <c r="C68" s="344">
        <v>745.12812495389073</v>
      </c>
      <c r="D68" s="321"/>
      <c r="E68" s="85" t="s">
        <v>137</v>
      </c>
      <c r="M68" s="343"/>
    </row>
    <row r="69" spans="2:29">
      <c r="B69" s="85" t="s">
        <v>101</v>
      </c>
      <c r="C69" s="347">
        <v>17.005460468665991</v>
      </c>
      <c r="D69" s="322"/>
      <c r="E69" s="85" t="s">
        <v>138</v>
      </c>
    </row>
    <row r="70" spans="2:29">
      <c r="B70" s="85" t="s">
        <v>101</v>
      </c>
      <c r="C70" s="348">
        <v>14.903353836000001</v>
      </c>
      <c r="D70" s="339"/>
      <c r="E70" s="85" t="s">
        <v>139</v>
      </c>
    </row>
    <row r="71" spans="2:29">
      <c r="B71" s="85" t="s">
        <v>101</v>
      </c>
      <c r="C71" s="322">
        <f>C69+C70</f>
        <v>31.908814304665992</v>
      </c>
      <c r="D71" s="322"/>
      <c r="E71" s="85" t="s">
        <v>140</v>
      </c>
    </row>
    <row r="72" spans="2:29">
      <c r="B72" s="85" t="s">
        <v>101</v>
      </c>
      <c r="C72" s="347">
        <v>7.7612665227267676</v>
      </c>
      <c r="D72" s="322"/>
      <c r="E72" s="85" t="s">
        <v>141</v>
      </c>
    </row>
    <row r="73" spans="2:29">
      <c r="C73" s="350">
        <v>9786.4587359536672</v>
      </c>
      <c r="D73" s="333"/>
      <c r="E73" s="85" t="s">
        <v>142</v>
      </c>
    </row>
    <row r="74" spans="2:29">
      <c r="C74" s="346">
        <v>6.9588491515316389E-2</v>
      </c>
      <c r="D74" s="340"/>
      <c r="E74" s="85" t="s">
        <v>36</v>
      </c>
      <c r="AB74" s="120"/>
      <c r="AC74" s="120"/>
    </row>
    <row r="75" spans="2:29">
      <c r="C75" s="349">
        <v>0.33</v>
      </c>
      <c r="D75" s="341"/>
      <c r="E75" s="85" t="s">
        <v>37</v>
      </c>
      <c r="AB75" s="120"/>
      <c r="AC75" s="120"/>
    </row>
    <row r="76" spans="2:29">
      <c r="D76" s="41">
        <f>ROUND(H63/F63,3)</f>
        <v>0.33</v>
      </c>
      <c r="E76" s="85" t="s">
        <v>143</v>
      </c>
      <c r="AB76" s="120"/>
      <c r="AC76" s="120"/>
    </row>
    <row r="77" spans="2:29">
      <c r="D77" s="332"/>
      <c r="E77" s="50"/>
      <c r="AB77" s="120"/>
      <c r="AC77" s="120"/>
    </row>
    <row r="78" spans="2:29">
      <c r="B78"/>
      <c r="C78"/>
      <c r="D78"/>
      <c r="E78"/>
      <c r="F78"/>
      <c r="AB78" s="120"/>
      <c r="AC78" s="120"/>
    </row>
    <row r="79" spans="2:29" ht="13.8" thickBot="1"/>
    <row r="80" spans="2:29" ht="13.8" thickBot="1">
      <c r="C80" s="40" t="str">
        <f>"Company Official Inflation Forecast Dated "&amp;TEXT('Table 4'!$H$5,"mmmm dd, yyyy")</f>
        <v>Company Official Inflation Forecast Dated December 31, 2019</v>
      </c>
      <c r="D80" s="143"/>
      <c r="E80" s="143"/>
      <c r="F80" s="143"/>
      <c r="G80" s="143"/>
      <c r="H80" s="143"/>
      <c r="I80" s="143"/>
      <c r="J80" s="143"/>
      <c r="K80" s="143"/>
      <c r="L80" s="145"/>
    </row>
    <row r="81" spans="3:29">
      <c r="C81" s="87">
        <v>2017</v>
      </c>
      <c r="D81" s="41">
        <v>0.02</v>
      </c>
      <c r="F81" s="87">
        <f>C89+1</f>
        <v>2026</v>
      </c>
      <c r="G81" s="41">
        <v>2.3E-2</v>
      </c>
      <c r="H81" s="41"/>
      <c r="I81" s="87">
        <f>F89+1</f>
        <v>2035</v>
      </c>
      <c r="J81" s="41">
        <v>2.1000000000000001E-2</v>
      </c>
      <c r="K81" s="118"/>
      <c r="L81" s="118"/>
    </row>
    <row r="82" spans="3:29">
      <c r="C82" s="87">
        <f t="shared" ref="C82:C89" si="24">C81+1</f>
        <v>2018</v>
      </c>
      <c r="D82" s="41">
        <v>2.4E-2</v>
      </c>
      <c r="F82" s="87">
        <f t="shared" ref="F82:F89" si="25">F81+1</f>
        <v>2027</v>
      </c>
      <c r="G82" s="41">
        <v>2.3E-2</v>
      </c>
      <c r="H82" s="41"/>
      <c r="I82" s="87">
        <f>I81+1</f>
        <v>2036</v>
      </c>
      <c r="J82" s="41">
        <v>2.1000000000000001E-2</v>
      </c>
      <c r="K82" s="118"/>
      <c r="L82" s="118"/>
    </row>
    <row r="83" spans="3:29">
      <c r="C83" s="87">
        <f t="shared" si="24"/>
        <v>2019</v>
      </c>
      <c r="D83" s="41">
        <v>1.7999999999999999E-2</v>
      </c>
      <c r="F83" s="87">
        <f t="shared" si="25"/>
        <v>2028</v>
      </c>
      <c r="G83" s="41">
        <v>2.3E-2</v>
      </c>
      <c r="H83" s="41"/>
      <c r="I83" s="87">
        <f t="shared" ref="I83:I89" si="26">I82+1</f>
        <v>2037</v>
      </c>
      <c r="J83" s="41">
        <v>2.1000000000000001E-2</v>
      </c>
      <c r="K83" s="118"/>
      <c r="L83" s="118"/>
    </row>
    <row r="84" spans="3:29">
      <c r="C84" s="87">
        <f t="shared" si="24"/>
        <v>2020</v>
      </c>
      <c r="D84" s="41">
        <v>1.9E-2</v>
      </c>
      <c r="F84" s="87">
        <f t="shared" si="25"/>
        <v>2029</v>
      </c>
      <c r="G84" s="41">
        <v>2.3E-2</v>
      </c>
      <c r="H84" s="41"/>
      <c r="I84" s="87">
        <f t="shared" si="26"/>
        <v>2038</v>
      </c>
      <c r="J84" s="41">
        <v>2.1000000000000001E-2</v>
      </c>
      <c r="K84" s="118"/>
      <c r="L84" s="118"/>
    </row>
    <row r="85" spans="3:29">
      <c r="C85" s="87">
        <f t="shared" si="24"/>
        <v>2021</v>
      </c>
      <c r="D85" s="41">
        <v>0.02</v>
      </c>
      <c r="F85" s="87">
        <f t="shared" si="25"/>
        <v>2030</v>
      </c>
      <c r="G85" s="41">
        <v>2.1999999999999999E-2</v>
      </c>
      <c r="H85" s="41"/>
      <c r="I85" s="87">
        <f t="shared" si="26"/>
        <v>2039</v>
      </c>
      <c r="J85" s="41">
        <v>2.1000000000000001E-2</v>
      </c>
      <c r="K85" s="118"/>
      <c r="L85" s="118"/>
    </row>
    <row r="86" spans="3:29">
      <c r="C86" s="87">
        <f t="shared" si="24"/>
        <v>2022</v>
      </c>
      <c r="D86" s="41">
        <v>2.5000000000000001E-2</v>
      </c>
      <c r="F86" s="87">
        <f t="shared" si="25"/>
        <v>2031</v>
      </c>
      <c r="G86" s="41">
        <v>2.1999999999999999E-2</v>
      </c>
      <c r="H86" s="41"/>
      <c r="I86" s="87">
        <f t="shared" si="26"/>
        <v>2040</v>
      </c>
      <c r="J86" s="41">
        <v>2.1000000000000001E-2</v>
      </c>
      <c r="K86" s="118"/>
      <c r="L86" s="118"/>
    </row>
    <row r="87" spans="3:29" s="86" customFormat="1">
      <c r="C87" s="87">
        <f t="shared" si="24"/>
        <v>2023</v>
      </c>
      <c r="D87" s="41">
        <v>2.5000000000000001E-2</v>
      </c>
      <c r="F87" s="87">
        <f t="shared" si="25"/>
        <v>2032</v>
      </c>
      <c r="G87" s="41">
        <v>2.1999999999999999E-2</v>
      </c>
      <c r="H87" s="41"/>
      <c r="I87" s="87">
        <f t="shared" si="26"/>
        <v>2041</v>
      </c>
      <c r="J87" s="41">
        <v>2.1000000000000001E-2</v>
      </c>
      <c r="K87" s="120"/>
      <c r="L87" s="120"/>
      <c r="N87" s="85"/>
      <c r="O87" s="85"/>
      <c r="AB87" s="118"/>
      <c r="AC87" s="118"/>
    </row>
    <row r="88" spans="3:29" s="86" customFormat="1">
      <c r="C88" s="87">
        <f t="shared" si="24"/>
        <v>2024</v>
      </c>
      <c r="D88" s="41">
        <v>2.4E-2</v>
      </c>
      <c r="F88" s="87">
        <f t="shared" si="25"/>
        <v>2033</v>
      </c>
      <c r="G88" s="41">
        <v>2.1000000000000001E-2</v>
      </c>
      <c r="H88" s="41"/>
      <c r="I88" s="87">
        <f t="shared" si="26"/>
        <v>2042</v>
      </c>
      <c r="J88" s="41">
        <v>2.1000000000000001E-2</v>
      </c>
      <c r="K88" s="120"/>
      <c r="L88" s="120"/>
      <c r="N88" s="85"/>
      <c r="O88" s="85"/>
      <c r="AB88" s="118"/>
      <c r="AC88" s="118"/>
    </row>
    <row r="89" spans="3:29" s="86" customFormat="1">
      <c r="C89" s="87">
        <f t="shared" si="24"/>
        <v>2025</v>
      </c>
      <c r="D89" s="41">
        <v>2.3E-2</v>
      </c>
      <c r="F89" s="87">
        <f t="shared" si="25"/>
        <v>2034</v>
      </c>
      <c r="G89" s="41">
        <v>2.1000000000000001E-2</v>
      </c>
      <c r="H89" s="41"/>
      <c r="I89" s="87">
        <f t="shared" si="26"/>
        <v>2043</v>
      </c>
      <c r="J89" s="41">
        <v>2.1000000000000001E-2</v>
      </c>
      <c r="K89" s="120"/>
      <c r="L89" s="120"/>
      <c r="N89" s="85"/>
      <c r="O89" s="85"/>
      <c r="AB89" s="118"/>
      <c r="AC89" s="118"/>
    </row>
    <row r="90" spans="3:29" s="86" customFormat="1">
      <c r="N90" s="85"/>
      <c r="O90" s="85"/>
      <c r="AB90" s="118"/>
      <c r="AC90" s="118"/>
    </row>
    <row r="91" spans="3:29" s="86" customFormat="1">
      <c r="N91" s="85"/>
      <c r="O91" s="85"/>
      <c r="AB91" s="118"/>
      <c r="AC91" s="118"/>
    </row>
    <row r="92" spans="3:29">
      <c r="D92" s="342"/>
    </row>
    <row r="93" spans="3:29">
      <c r="D93" s="342"/>
    </row>
  </sheetData>
  <printOptions horizontalCentered="1"/>
  <pageMargins left="0.25" right="0.25" top="0.75" bottom="0.75" header="0.3" footer="0.3"/>
  <pageSetup scale="97" fitToHeight="0" orientation="portrait" r:id="rId1"/>
  <headerFooter alignWithMargins="0"/>
  <rowBreaks count="1" manualBreakCount="1">
    <brk id="50" max="10" man="1"/>
  </rowBreak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AA102"/>
  <sheetViews>
    <sheetView zoomScale="80" zoomScaleNormal="80" workbookViewId="0">
      <selection activeCell="A7" sqref="A7"/>
    </sheetView>
  </sheetViews>
  <sheetFormatPr defaultColWidth="9.33203125" defaultRowHeight="13.2"/>
  <cols>
    <col min="1" max="1" width="13.33203125" style="118" customWidth="1"/>
    <col min="2" max="2" width="15" style="118" customWidth="1"/>
    <col min="3" max="3" width="12.33203125" style="118" bestFit="1" customWidth="1"/>
    <col min="4" max="4" width="19.77734375" style="118" customWidth="1"/>
    <col min="5" max="5" width="8.77734375" style="118" bestFit="1" customWidth="1"/>
    <col min="6" max="6" width="13.44140625" style="118" customWidth="1"/>
    <col min="7" max="8" width="9.44140625" style="118" bestFit="1" customWidth="1"/>
    <col min="9" max="9" width="12.6640625" style="118" customWidth="1"/>
    <col min="10" max="10" width="14" style="118" customWidth="1"/>
    <col min="11" max="11" width="13.109375" style="118" customWidth="1"/>
    <col min="12" max="12" width="3.109375" style="118" customWidth="1"/>
    <col min="13" max="13" width="15" style="118" hidden="1" customWidth="1"/>
    <col min="14" max="14" width="5.6640625" style="162" customWidth="1"/>
    <col min="15" max="15" width="9.33203125" style="118"/>
    <col min="16" max="16" width="10" style="118" customWidth="1"/>
    <col min="17" max="17" width="25.109375" style="118" customWidth="1"/>
    <col min="18" max="18" width="18.109375" style="118" customWidth="1"/>
    <col min="19" max="19" width="9.33203125" style="118"/>
    <col min="20" max="20" width="16.6640625" style="118" customWidth="1"/>
    <col min="21" max="21" width="11.77734375" style="118" customWidth="1"/>
    <col min="22" max="22" width="9.6640625" style="118" bestFit="1" customWidth="1"/>
    <col min="23" max="16384" width="9.33203125" style="118"/>
  </cols>
  <sheetData>
    <row r="1" spans="2:25" ht="15.6">
      <c r="B1" s="116" t="s">
        <v>56</v>
      </c>
      <c r="C1" s="117"/>
      <c r="D1" s="117"/>
      <c r="E1" s="117"/>
      <c r="F1" s="117"/>
      <c r="G1" s="117"/>
      <c r="H1" s="117"/>
      <c r="I1" s="117"/>
      <c r="J1" s="117"/>
    </row>
    <row r="2" spans="2:25" ht="15.6">
      <c r="B2" s="116" t="s">
        <v>162</v>
      </c>
      <c r="C2" s="117"/>
      <c r="D2" s="117"/>
      <c r="E2" s="117"/>
      <c r="F2" s="117"/>
      <c r="G2" s="117"/>
      <c r="H2" s="117"/>
      <c r="I2" s="117"/>
      <c r="J2" s="117"/>
    </row>
    <row r="3" spans="2:25" ht="15.6">
      <c r="B3" s="116" t="str">
        <f>TEXT($C$63,"0%")&amp;" Capacity Factor"</f>
        <v>37% Capacity Factor</v>
      </c>
      <c r="C3" s="117"/>
      <c r="D3" s="117"/>
      <c r="E3" s="117"/>
      <c r="F3" s="117"/>
      <c r="G3" s="117"/>
      <c r="H3" s="117"/>
      <c r="I3" s="117"/>
      <c r="J3" s="117"/>
    </row>
    <row r="4" spans="2:25">
      <c r="B4" s="119"/>
      <c r="C4" s="119"/>
      <c r="D4" s="119"/>
      <c r="E4" s="119"/>
      <c r="F4" s="119"/>
      <c r="G4" s="119"/>
      <c r="H4" s="119"/>
      <c r="I4" s="120"/>
      <c r="J4" s="120"/>
      <c r="K4" s="120"/>
    </row>
    <row r="5" spans="2:25" ht="51.75" customHeight="1">
      <c r="B5" s="121" t="s">
        <v>0</v>
      </c>
      <c r="C5" s="122" t="s">
        <v>10</v>
      </c>
      <c r="D5" s="122" t="s">
        <v>11</v>
      </c>
      <c r="E5" s="122" t="s">
        <v>12</v>
      </c>
      <c r="F5" s="17" t="s">
        <v>91</v>
      </c>
      <c r="G5" s="122" t="s">
        <v>61</v>
      </c>
      <c r="H5" s="17" t="s">
        <v>13</v>
      </c>
      <c r="I5" s="122" t="s">
        <v>72</v>
      </c>
      <c r="J5" s="17" t="s">
        <v>52</v>
      </c>
      <c r="K5" s="122" t="s">
        <v>231</v>
      </c>
      <c r="M5" s="218"/>
      <c r="N5" s="218"/>
      <c r="P5" s="218"/>
      <c r="R5" s="280"/>
      <c r="T5" s="277"/>
      <c r="U5" s="278"/>
      <c r="V5" s="277"/>
      <c r="W5" s="278"/>
      <c r="X5" s="120"/>
      <c r="Y5" s="218"/>
    </row>
    <row r="6" spans="2:25" ht="24" customHeight="1">
      <c r="B6" s="123"/>
      <c r="C6" s="124" t="s">
        <v>8</v>
      </c>
      <c r="D6" s="125" t="s">
        <v>9</v>
      </c>
      <c r="E6" s="125" t="s">
        <v>9</v>
      </c>
      <c r="F6" s="125" t="s">
        <v>9</v>
      </c>
      <c r="G6" s="124" t="s">
        <v>31</v>
      </c>
      <c r="H6" s="18" t="s">
        <v>31</v>
      </c>
      <c r="I6" s="124" t="s">
        <v>31</v>
      </c>
      <c r="J6" s="19" t="s">
        <v>9</v>
      </c>
      <c r="K6" s="125" t="s">
        <v>9</v>
      </c>
      <c r="R6" s="281"/>
    </row>
    <row r="7" spans="2:25">
      <c r="C7" s="126" t="s">
        <v>1</v>
      </c>
      <c r="D7" s="126" t="s">
        <v>2</v>
      </c>
      <c r="E7" s="126" t="s">
        <v>3</v>
      </c>
      <c r="F7" s="126" t="s">
        <v>4</v>
      </c>
      <c r="G7" s="126" t="s">
        <v>5</v>
      </c>
      <c r="H7" s="126" t="s">
        <v>7</v>
      </c>
      <c r="I7" s="126" t="s">
        <v>22</v>
      </c>
      <c r="J7" s="126" t="s">
        <v>23</v>
      </c>
      <c r="K7" s="126" t="s">
        <v>24</v>
      </c>
    </row>
    <row r="8" spans="2:25" ht="6" customHeight="1">
      <c r="K8" s="120"/>
    </row>
    <row r="9" spans="2:25" ht="15.6">
      <c r="B9" s="43" t="str">
        <f>C52</f>
        <v>2019 IRP Yakima Wind with Storage Resource - 37% Capacity Factor</v>
      </c>
      <c r="C9" s="120"/>
      <c r="E9" s="120"/>
      <c r="F9" s="120"/>
      <c r="G9" s="120"/>
      <c r="H9" s="120"/>
      <c r="I9" s="120"/>
      <c r="J9" s="120"/>
      <c r="K9" s="120"/>
      <c r="N9" s="118"/>
    </row>
    <row r="10" spans="2:25">
      <c r="B10" s="127">
        <v>2016</v>
      </c>
      <c r="C10" s="128"/>
      <c r="D10" s="129"/>
      <c r="E10" s="129"/>
      <c r="F10" s="129"/>
      <c r="G10" s="130"/>
      <c r="H10" s="130"/>
      <c r="I10" s="131"/>
      <c r="J10" s="131"/>
      <c r="K10" s="129"/>
      <c r="N10" s="163"/>
    </row>
    <row r="11" spans="2:25">
      <c r="B11" s="127">
        <f t="shared" ref="B11:B37" si="0">B10+1</f>
        <v>2017</v>
      </c>
      <c r="C11" s="132"/>
      <c r="D11" s="129"/>
      <c r="E11" s="129"/>
      <c r="F11" s="129"/>
      <c r="G11" s="130"/>
      <c r="H11" s="129"/>
      <c r="I11" s="131"/>
      <c r="J11" s="131"/>
      <c r="K11" s="129"/>
      <c r="N11" s="118"/>
    </row>
    <row r="12" spans="2:25">
      <c r="B12" s="136">
        <f t="shared" si="0"/>
        <v>2018</v>
      </c>
      <c r="C12" s="137"/>
      <c r="D12" s="129"/>
      <c r="E12" s="149"/>
      <c r="F12" s="149"/>
      <c r="G12" s="131"/>
      <c r="H12" s="149">
        <f>$C$58</f>
        <v>10</v>
      </c>
      <c r="I12" s="131"/>
      <c r="J12" s="131"/>
      <c r="K12" s="129">
        <f>(D12+E12+F12)</f>
        <v>0</v>
      </c>
      <c r="L12" s="120"/>
      <c r="N12" s="118"/>
      <c r="R12" s="149"/>
      <c r="T12" s="162"/>
      <c r="U12" s="154"/>
      <c r="V12" s="154"/>
      <c r="W12" s="154"/>
      <c r="X12" s="275"/>
      <c r="Y12" s="275"/>
    </row>
    <row r="13" spans="2:25">
      <c r="B13" s="136">
        <f t="shared" si="0"/>
        <v>2019</v>
      </c>
      <c r="C13" s="137"/>
      <c r="D13" s="129"/>
      <c r="E13" s="149"/>
      <c r="F13" s="149"/>
      <c r="G13" s="131"/>
      <c r="H13" s="129">
        <f>ROUND(H12*(1+(IFERROR(INDEX($D$66:$D$74,MATCH($B13,$C$66:$C$74,0),1),0)+IFERROR(INDEX($G$66:$G$74,MATCH($B13,$F$66:$F$74,0),1),0)+IFERROR(INDEX(#REF!,MATCH($B13,$I$66:$I$74,0),1),0))),2)</f>
        <v>10.18</v>
      </c>
      <c r="I13" s="131"/>
      <c r="J13" s="131"/>
      <c r="K13" s="129">
        <f t="shared" ref="K13:K37" si="1">(D13+E13+F13)</f>
        <v>0</v>
      </c>
      <c r="L13" s="120"/>
      <c r="N13" s="118"/>
      <c r="V13" s="154"/>
      <c r="W13" s="154"/>
      <c r="X13" s="275"/>
      <c r="Y13" s="275"/>
    </row>
    <row r="14" spans="2:25">
      <c r="B14" s="136">
        <f t="shared" si="0"/>
        <v>2020</v>
      </c>
      <c r="C14" s="137"/>
      <c r="D14" s="129"/>
      <c r="E14" s="129"/>
      <c r="F14" s="129"/>
      <c r="G14" s="131"/>
      <c r="H14" s="129">
        <f>ROUND(H13*(1+(IFERROR(INDEX($D$66:$D$74,MATCH($B14,$C$66:$C$74,0),1),0)+IFERROR(INDEX($G$66:$G$74,MATCH($B14,$F$66:$F$74,0),1),0)+IFERROR(INDEX(#REF!,MATCH($B14,$I$66:$I$74,0),1),0))),2)</f>
        <v>10.37</v>
      </c>
      <c r="I14" s="131"/>
      <c r="J14" s="131"/>
      <c r="K14" s="129">
        <f t="shared" si="1"/>
        <v>0</v>
      </c>
      <c r="L14" s="120"/>
      <c r="N14" s="118"/>
      <c r="O14" s="133"/>
      <c r="P14" s="134"/>
      <c r="Q14" s="135"/>
      <c r="V14" s="154"/>
      <c r="W14" s="154"/>
      <c r="X14" s="275"/>
      <c r="Y14" s="275"/>
    </row>
    <row r="15" spans="2:25">
      <c r="B15" s="136">
        <f t="shared" si="0"/>
        <v>2021</v>
      </c>
      <c r="C15" s="137"/>
      <c r="D15" s="129"/>
      <c r="E15" s="129"/>
      <c r="F15" s="129"/>
      <c r="G15" s="131"/>
      <c r="H15" s="129">
        <f>ROUND(H14*(1+(IFERROR(INDEX($D$66:$D$74,MATCH($B15,$C$66:$C$74,0),1),0)+IFERROR(INDEX($G$66:$G$74,MATCH($B15,$F$66:$F$74,0),1),0)+IFERROR(INDEX(#REF!,MATCH($B15,$I$66:$I$74,0),1),0))),2)</f>
        <v>10.58</v>
      </c>
      <c r="I15" s="131"/>
      <c r="J15" s="131"/>
      <c r="K15" s="129">
        <f t="shared" si="1"/>
        <v>0</v>
      </c>
      <c r="L15" s="120"/>
      <c r="N15" s="118"/>
      <c r="O15" s="276"/>
      <c r="P15" s="134"/>
      <c r="Q15" s="135"/>
      <c r="V15" s="154"/>
      <c r="W15" s="154"/>
      <c r="X15" s="275"/>
      <c r="Y15" s="275"/>
    </row>
    <row r="16" spans="2:25">
      <c r="B16" s="136">
        <f t="shared" si="0"/>
        <v>2022</v>
      </c>
      <c r="C16" s="137"/>
      <c r="D16" s="129"/>
      <c r="E16" s="129"/>
      <c r="F16" s="129"/>
      <c r="G16" s="131"/>
      <c r="H16" s="129">
        <f>ROUND(H15*(1+(IFERROR(INDEX($D$66:$D$74,MATCH($B16,$C$66:$C$74,0),1),0)+IFERROR(INDEX($G$66:$G$74,MATCH($B16,$F$66:$F$74,0),1),0)+IFERROR(INDEX(#REF!,MATCH($B16,$I$66:$I$74,0),1),0))),2)</f>
        <v>10.84</v>
      </c>
      <c r="I16" s="131"/>
      <c r="J16" s="131"/>
      <c r="K16" s="129">
        <f t="shared" si="1"/>
        <v>0</v>
      </c>
      <c r="L16" s="120"/>
      <c r="N16" s="118"/>
      <c r="V16" s="154"/>
      <c r="W16" s="154"/>
      <c r="X16" s="275"/>
      <c r="Y16" s="275"/>
    </row>
    <row r="17" spans="2:25">
      <c r="B17" s="136">
        <f t="shared" si="0"/>
        <v>2023</v>
      </c>
      <c r="C17" s="137"/>
      <c r="D17" s="129"/>
      <c r="E17" s="129"/>
      <c r="F17" s="129"/>
      <c r="G17" s="131"/>
      <c r="H17" s="129">
        <f>ROUND(H16*(1+(IFERROR(INDEX($D$66:$D$74,MATCH($B17,$C$66:$C$74,0),1),0)+IFERROR(INDEX($G$66:$G$74,MATCH($B17,$F$66:$F$74,0),1),0)+IFERROR(INDEX(#REF!,MATCH($B17,$I$66:$I$74,0),1),0))),2)</f>
        <v>11.11</v>
      </c>
      <c r="I17" s="131"/>
      <c r="J17" s="131"/>
      <c r="K17" s="129">
        <f t="shared" si="1"/>
        <v>0</v>
      </c>
      <c r="L17" s="120"/>
      <c r="N17" s="118"/>
      <c r="O17" s="133"/>
      <c r="V17" s="154"/>
      <c r="W17" s="154"/>
      <c r="X17" s="275"/>
      <c r="Y17" s="275"/>
    </row>
    <row r="18" spans="2:25">
      <c r="B18" s="136">
        <f t="shared" si="0"/>
        <v>2024</v>
      </c>
      <c r="C18" s="137"/>
      <c r="D18" s="129"/>
      <c r="E18" s="149"/>
      <c r="F18" s="149"/>
      <c r="G18" s="131"/>
      <c r="H18" s="129">
        <f>ROUND(H17*(1+(IFERROR(INDEX($D$66:$D$74,MATCH($B18,$C$66:$C$74,0),1),0)+IFERROR(INDEX($G$66:$G$74,MATCH($B18,$F$66:$F$74,0),1),0)+IFERROR(INDEX(#REF!,MATCH($B18,$I$66:$I$74,0),1),0))),2)</f>
        <v>11.38</v>
      </c>
      <c r="I18" s="131"/>
      <c r="J18" s="131"/>
      <c r="K18" s="129">
        <f t="shared" si="1"/>
        <v>0</v>
      </c>
      <c r="L18" s="120"/>
      <c r="N18" s="118"/>
      <c r="T18" s="162"/>
      <c r="U18" s="154"/>
      <c r="V18" s="154"/>
      <c r="W18" s="154"/>
      <c r="X18" s="275"/>
      <c r="Y18" s="275"/>
    </row>
    <row r="19" spans="2:25">
      <c r="B19" s="136">
        <f t="shared" si="0"/>
        <v>2025</v>
      </c>
      <c r="C19" s="137"/>
      <c r="D19" s="129"/>
      <c r="E19" s="149"/>
      <c r="F19" s="149"/>
      <c r="G19" s="131"/>
      <c r="H19" s="129">
        <f>ROUND(H18*(1+(IFERROR(INDEX($D$66:$D$74,MATCH($B19,$C$66:$C$74,0),1),0)+IFERROR(INDEX($G$66:$G$74,MATCH($B19,$F$66:$F$74,0),1),0)+IFERROR(INDEX(#REF!,MATCH($B19,$I$66:$I$74,0),1),0))),2)</f>
        <v>11.64</v>
      </c>
      <c r="I19" s="131"/>
      <c r="J19" s="131"/>
      <c r="K19" s="129">
        <f t="shared" si="1"/>
        <v>0</v>
      </c>
      <c r="L19" s="120"/>
      <c r="N19" s="118"/>
      <c r="T19" s="162"/>
      <c r="U19" s="154"/>
      <c r="V19" s="154"/>
      <c r="W19" s="154"/>
      <c r="X19" s="275"/>
      <c r="Y19" s="275"/>
    </row>
    <row r="20" spans="2:25">
      <c r="B20" s="136">
        <f t="shared" si="0"/>
        <v>2026</v>
      </c>
      <c r="C20" s="137"/>
      <c r="D20" s="129"/>
      <c r="E20" s="149"/>
      <c r="F20" s="149"/>
      <c r="G20" s="131"/>
      <c r="H20" s="129">
        <f>ROUND(H19*(1+(IFERROR(INDEX($D$66:$D$74,MATCH($B20,$C$66:$C$74,0),1),0)+IFERROR(INDEX($G$66:$G$74,MATCH($B20,$F$66:$F$74,0),1),0)+IFERROR(INDEX(#REF!,MATCH($B20,$I$66:$I$74,0),1),0))),2)</f>
        <v>11.91</v>
      </c>
      <c r="I20" s="131"/>
      <c r="J20" s="131"/>
      <c r="K20" s="129">
        <f t="shared" si="1"/>
        <v>0</v>
      </c>
      <c r="L20" s="120"/>
      <c r="N20" s="118"/>
      <c r="R20" s="154"/>
      <c r="T20" s="162"/>
      <c r="U20" s="154"/>
      <c r="V20" s="154"/>
      <c r="W20" s="154"/>
      <c r="X20" s="275"/>
      <c r="Y20" s="275"/>
    </row>
    <row r="21" spans="2:25">
      <c r="B21" s="136">
        <f t="shared" si="0"/>
        <v>2027</v>
      </c>
      <c r="C21" s="137"/>
      <c r="D21" s="129"/>
      <c r="E21" s="149"/>
      <c r="F21" s="149"/>
      <c r="G21" s="131"/>
      <c r="H21" s="129">
        <f>ROUND(H20*(1+(IFERROR(INDEX($D$66:$D$74,MATCH($B21,$C$66:$C$74,0),1),0)+IFERROR(INDEX($G$66:$G$74,MATCH($B21,$F$66:$F$74,0),1),0)+IFERROR(INDEX(#REF!,MATCH($B21,$I$66:$I$74,0),1),0))),2)</f>
        <v>12.18</v>
      </c>
      <c r="I21" s="131"/>
      <c r="J21" s="131"/>
      <c r="K21" s="129">
        <f t="shared" si="1"/>
        <v>0</v>
      </c>
      <c r="L21" s="120"/>
      <c r="N21" s="118"/>
      <c r="R21" s="154"/>
      <c r="T21" s="162"/>
      <c r="U21" s="154"/>
      <c r="V21" s="154"/>
      <c r="W21" s="154"/>
      <c r="X21" s="275"/>
      <c r="Y21" s="275"/>
    </row>
    <row r="22" spans="2:25">
      <c r="B22" s="136">
        <f t="shared" si="0"/>
        <v>2028</v>
      </c>
      <c r="C22" s="137"/>
      <c r="D22" s="129"/>
      <c r="E22" s="149"/>
      <c r="F22" s="149"/>
      <c r="G22" s="131"/>
      <c r="H22" s="129">
        <f>ROUND(H21*(1+(IFERROR(INDEX($D$66:$D$74,MATCH($B22,$C$66:$C$74,0),1),0)+IFERROR(INDEX($G$66:$G$74,MATCH($B22,$F$66:$F$74,0),1),0)+IFERROR(INDEX(#REF!,MATCH($B22,$I$66:$I$74,0),1),0))),2)</f>
        <v>12.46</v>
      </c>
      <c r="I22" s="131"/>
      <c r="J22" s="131"/>
      <c r="K22" s="129">
        <f t="shared" si="1"/>
        <v>0</v>
      </c>
      <c r="L22" s="120"/>
      <c r="N22" s="118"/>
      <c r="R22" s="154"/>
      <c r="T22" s="162"/>
      <c r="U22" s="154"/>
      <c r="V22" s="154"/>
      <c r="W22" s="154"/>
      <c r="X22" s="275"/>
      <c r="Y22" s="275"/>
    </row>
    <row r="23" spans="2:25">
      <c r="B23" s="136">
        <f t="shared" si="0"/>
        <v>2029</v>
      </c>
      <c r="C23" s="352">
        <v>1709.591836734694</v>
      </c>
      <c r="D23" s="129">
        <f>C23*$C$62</f>
        <v>117.94474081632653</v>
      </c>
      <c r="E23" s="273">
        <v>25</v>
      </c>
      <c r="F23" s="129">
        <f>INDEX('Table 3 PV wS YK_2024'!$F$10:$F$38,MATCH(B23,'Table 3 PV wS YK_2024'!$B$10:$B$38,0),1)</f>
        <v>0.44</v>
      </c>
      <c r="G23" s="131">
        <f>(D23+E23+F23)/(8.76*$C$63)</f>
        <v>44.118924791790221</v>
      </c>
      <c r="H23" s="129">
        <f>ROUND(H22*(1+(IFERROR(INDEX($D$66:$D$74,MATCH($B23,$C$66:$C$74,0),1),0)+IFERROR(INDEX($G$66:$G$74,MATCH($B23,$F$66:$F$74,0),1),0)+IFERROR(INDEX(#REF!,MATCH($B23,$I$66:$I$74,0),1),0))),2)</f>
        <v>12.75</v>
      </c>
      <c r="I23" s="131">
        <f>(G23+H23)</f>
        <v>56.868924791790221</v>
      </c>
      <c r="J23" s="131">
        <f t="shared" ref="J23" si="2">ROUND(I23*$C$63*8.76,2)</f>
        <v>184.82</v>
      </c>
      <c r="K23" s="129">
        <f t="shared" si="1"/>
        <v>143.38474081632654</v>
      </c>
      <c r="L23" s="120"/>
      <c r="N23" s="118"/>
      <c r="P23" s="202"/>
      <c r="R23" s="154"/>
      <c r="T23" s="162"/>
      <c r="U23" s="154"/>
      <c r="V23" s="154"/>
      <c r="W23" s="154"/>
      <c r="X23" s="275"/>
      <c r="Y23" s="275"/>
    </row>
    <row r="24" spans="2:25">
      <c r="B24" s="136">
        <f t="shared" si="0"/>
        <v>2030</v>
      </c>
      <c r="C24" s="137"/>
      <c r="D24" s="129">
        <f t="shared" ref="D24:E37" si="3">ROUND(D23*(1+(IFERROR(INDEX($D$66:$D$74,MATCH($B24,$C$66:$C$74,0),1),0)+IFERROR(INDEX($G$66:$G$74,MATCH($B24,$F$66:$F$74,0),1),0)+IFERROR(INDEX($J$66:$J$74,MATCH($B24,$I$66:$I$74,0),1),0))),2)</f>
        <v>120.54</v>
      </c>
      <c r="E24" s="273">
        <v>25.510204081632654</v>
      </c>
      <c r="F24" s="129">
        <f>INDEX('Table 3 PV wS YK_2024'!$F$10:$F$38,MATCH(B24,'Table 3 PV wS YK_2024'!$B$10:$B$38,0),1)</f>
        <v>0.45</v>
      </c>
      <c r="G24" s="131">
        <f t="shared" ref="G24:G37" si="4">(D24+E24+F24)/(8.76*$C$63)</f>
        <v>45.077540671772169</v>
      </c>
      <c r="H24" s="129">
        <f>ROUND(H23*(1+(IFERROR(INDEX($D$66:$D$74,MATCH($B24,$C$66:$C$74,0),1),0)+IFERROR(INDEX($G$66:$G$74,MATCH($B24,$F$66:$F$74,0),1),0)+IFERROR(INDEX(#REF!,MATCH($B24,$I$66:$I$74,0),1),0))),2)</f>
        <v>13.03</v>
      </c>
      <c r="I24" s="131">
        <f t="shared" ref="I24:I37" si="5">(G24+H24)</f>
        <v>58.107540671772171</v>
      </c>
      <c r="J24" s="131">
        <f t="shared" ref="J24:J32" si="6">ROUND(I24*$C$63*8.76,2)</f>
        <v>188.85</v>
      </c>
      <c r="K24" s="129">
        <f t="shared" si="1"/>
        <v>146.50020408163266</v>
      </c>
      <c r="L24" s="120"/>
      <c r="N24" s="118"/>
      <c r="R24" s="154"/>
      <c r="T24" s="162"/>
      <c r="U24" s="154"/>
      <c r="V24" s="154"/>
      <c r="W24" s="154"/>
      <c r="X24" s="275"/>
      <c r="Y24" s="275"/>
    </row>
    <row r="25" spans="2:25">
      <c r="B25" s="136">
        <f t="shared" si="0"/>
        <v>2031</v>
      </c>
      <c r="C25" s="137"/>
      <c r="D25" s="129">
        <f t="shared" si="3"/>
        <v>123.19</v>
      </c>
      <c r="E25" s="273">
        <v>26.122448979591837</v>
      </c>
      <c r="F25" s="129">
        <f>INDEX('Table 3 PV wS YK_2024'!$F$10:$F$38,MATCH(B25,'Table 3 PV wS YK_2024'!$B$10:$B$38,0),1)</f>
        <v>0.46</v>
      </c>
      <c r="G25" s="131">
        <f t="shared" si="4"/>
        <v>46.084397647845471</v>
      </c>
      <c r="H25" s="129">
        <f>ROUND(H24*(1+(IFERROR(INDEX($D$66:$D$74,MATCH($B25,$C$66:$C$74,0),1),0)+IFERROR(INDEX($G$66:$G$74,MATCH($B25,$F$66:$F$74,0),1),0)+IFERROR(INDEX(#REF!,MATCH($B25,$I$66:$I$74,0),1),0))),2)</f>
        <v>13.32</v>
      </c>
      <c r="I25" s="131">
        <f t="shared" si="5"/>
        <v>59.404397647845471</v>
      </c>
      <c r="J25" s="131">
        <f t="shared" si="6"/>
        <v>193.06</v>
      </c>
      <c r="K25" s="129">
        <f t="shared" si="1"/>
        <v>149.77244897959184</v>
      </c>
      <c r="L25" s="120"/>
      <c r="N25" s="118"/>
      <c r="R25" s="154"/>
      <c r="T25" s="162"/>
      <c r="U25" s="154"/>
      <c r="V25" s="154"/>
      <c r="W25" s="154"/>
      <c r="X25" s="275"/>
      <c r="Y25" s="275"/>
    </row>
    <row r="26" spans="2:25">
      <c r="B26" s="136">
        <f t="shared" si="0"/>
        <v>2032</v>
      </c>
      <c r="C26" s="137"/>
      <c r="D26" s="129">
        <f t="shared" si="3"/>
        <v>125.9</v>
      </c>
      <c r="E26" s="273">
        <v>26.73469387755102</v>
      </c>
      <c r="F26" s="129">
        <f>INDEX('Table 3 PV wS YK_2024'!$F$10:$F$38,MATCH(B26,'Table 3 PV wS YK_2024'!$B$10:$B$38,0),1)</f>
        <v>0.47</v>
      </c>
      <c r="G26" s="131">
        <f t="shared" si="4"/>
        <v>47.109716389602042</v>
      </c>
      <c r="H26" s="129">
        <f>ROUND(H25*(1+(IFERROR(INDEX($D$66:$D$74,MATCH($B26,$C$66:$C$74,0),1),0)+IFERROR(INDEX($G$66:$G$74,MATCH($B26,$F$66:$F$74,0),1),0)+IFERROR(INDEX(#REF!,MATCH($B26,$I$66:$I$74,0),1),0))),2)</f>
        <v>13.61</v>
      </c>
      <c r="I26" s="131">
        <f t="shared" si="5"/>
        <v>60.719716389602041</v>
      </c>
      <c r="J26" s="131">
        <f t="shared" si="6"/>
        <v>197.34</v>
      </c>
      <c r="K26" s="129">
        <f t="shared" si="1"/>
        <v>153.10469387755103</v>
      </c>
      <c r="L26" s="120"/>
      <c r="N26" s="118"/>
      <c r="R26" s="154"/>
      <c r="T26" s="162"/>
      <c r="U26" s="154"/>
      <c r="V26" s="154"/>
      <c r="W26" s="154"/>
      <c r="X26" s="275"/>
      <c r="Y26" s="275"/>
    </row>
    <row r="27" spans="2:25">
      <c r="B27" s="136">
        <f t="shared" si="0"/>
        <v>2033</v>
      </c>
      <c r="C27" s="137"/>
      <c r="D27" s="129">
        <f t="shared" si="3"/>
        <v>128.54</v>
      </c>
      <c r="E27" s="273">
        <v>27.346938775510203</v>
      </c>
      <c r="F27" s="129">
        <f>INDEX('Table 3 PV wS YK_2024'!$F$10:$F$38,MATCH(B27,'Table 3 PV wS YK_2024'!$B$10:$B$38,0),1)</f>
        <v>0.48</v>
      </c>
      <c r="G27" s="131">
        <f t="shared" si="4"/>
        <v>48.113496404728124</v>
      </c>
      <c r="H27" s="129">
        <f>ROUND(H26*(1+(IFERROR(INDEX($D$66:$D$74,MATCH($B27,$C$66:$C$74,0),1),0)+IFERROR(INDEX($G$66:$G$74,MATCH($B27,$F$66:$F$74,0),1),0)+IFERROR(INDEX(#REF!,MATCH($B27,$I$66:$I$74,0),1),0))),2)</f>
        <v>13.9</v>
      </c>
      <c r="I27" s="131">
        <f t="shared" si="5"/>
        <v>62.013496404728123</v>
      </c>
      <c r="J27" s="131">
        <f t="shared" si="6"/>
        <v>201.54</v>
      </c>
      <c r="K27" s="129">
        <f t="shared" si="1"/>
        <v>156.36693877551019</v>
      </c>
      <c r="L27" s="120"/>
      <c r="N27" s="118"/>
      <c r="R27" s="154"/>
      <c r="T27" s="162"/>
      <c r="U27" s="154"/>
      <c r="V27" s="154"/>
      <c r="W27" s="154"/>
      <c r="X27" s="275"/>
      <c r="Y27" s="275"/>
    </row>
    <row r="28" spans="2:25">
      <c r="B28" s="136">
        <f t="shared" si="0"/>
        <v>2034</v>
      </c>
      <c r="C28" s="137"/>
      <c r="D28" s="129">
        <f t="shared" si="3"/>
        <v>131.24</v>
      </c>
      <c r="E28" s="273">
        <v>27.959183673469386</v>
      </c>
      <c r="F28" s="129">
        <f>INDEX('Table 3 PV wS YK_2024'!$F$10:$F$38,MATCH(B28,'Table 3 PV wS YK_2024'!$B$10:$B$38,0),1)</f>
        <v>0.49</v>
      </c>
      <c r="G28" s="131">
        <f t="shared" si="4"/>
        <v>49.135738185537491</v>
      </c>
      <c r="H28" s="129">
        <f>ROUND(H27*(1+(IFERROR(INDEX($D$66:$D$74,MATCH($B28,$C$66:$C$74,0),1),0)+IFERROR(INDEX($G$66:$G$74,MATCH($B28,$F$66:$F$74,0),1),0)+IFERROR(INDEX(#REF!,MATCH($B28,$I$66:$I$74,0),1),0))),2)</f>
        <v>14.19</v>
      </c>
      <c r="I28" s="131">
        <f t="shared" si="5"/>
        <v>63.325738185537489</v>
      </c>
      <c r="J28" s="131">
        <f t="shared" si="6"/>
        <v>205.81</v>
      </c>
      <c r="K28" s="129">
        <f t="shared" si="1"/>
        <v>159.68918367346942</v>
      </c>
      <c r="L28" s="120"/>
      <c r="N28" s="118"/>
      <c r="R28" s="154"/>
      <c r="T28" s="162"/>
      <c r="U28" s="154"/>
      <c r="V28" s="154"/>
      <c r="W28" s="154"/>
      <c r="X28" s="275"/>
      <c r="Y28" s="275"/>
    </row>
    <row r="29" spans="2:25">
      <c r="B29" s="136">
        <f t="shared" si="0"/>
        <v>2035</v>
      </c>
      <c r="C29" s="137"/>
      <c r="D29" s="129">
        <f t="shared" si="3"/>
        <v>134</v>
      </c>
      <c r="E29" s="273">
        <v>28.571428571428573</v>
      </c>
      <c r="F29" s="129">
        <f>INDEX('Table 3 PV wS YK_2024'!$F$10:$F$38,MATCH(B29,'Table 3 PV wS YK_2024'!$B$10:$B$38,0),1)</f>
        <v>0.5</v>
      </c>
      <c r="G29" s="131">
        <f t="shared" si="4"/>
        <v>50.176441732030113</v>
      </c>
      <c r="H29" s="129">
        <f>ROUND(H28*(1+(IFERROR(INDEX($D$66:$D$74,MATCH($B29,$C$66:$C$74,0),1),0)+IFERROR(INDEX($G$66:$G$74,MATCH($B29,$F$66:$F$74,0),1),0)+IFERROR(INDEX(#REF!,MATCH($B29,$I$66:$I$74,0),1),0))),2)</f>
        <v>14.19</v>
      </c>
      <c r="I29" s="131">
        <f t="shared" si="5"/>
        <v>64.366441732030111</v>
      </c>
      <c r="J29" s="131">
        <f t="shared" si="6"/>
        <v>209.19</v>
      </c>
      <c r="K29" s="129">
        <f t="shared" si="1"/>
        <v>163.07142857142858</v>
      </c>
      <c r="L29" s="120"/>
      <c r="N29" s="118"/>
      <c r="R29" s="154"/>
      <c r="T29" s="162"/>
      <c r="U29" s="154"/>
      <c r="V29" s="154"/>
      <c r="W29" s="154"/>
      <c r="X29" s="275"/>
      <c r="Y29" s="275"/>
    </row>
    <row r="30" spans="2:25">
      <c r="B30" s="136">
        <f t="shared" si="0"/>
        <v>2036</v>
      </c>
      <c r="C30" s="137"/>
      <c r="D30" s="129">
        <f t="shared" si="3"/>
        <v>136.81</v>
      </c>
      <c r="E30" s="273">
        <v>29.183673469387756</v>
      </c>
      <c r="F30" s="129">
        <f>INDEX('Table 3 PV wS YK_2024'!$F$10:$F$38,MATCH(B30,'Table 3 PV wS YK_2024'!$B$10:$B$38,0),1)</f>
        <v>0.51</v>
      </c>
      <c r="G30" s="131">
        <f t="shared" si="4"/>
        <v>51.232530083258801</v>
      </c>
      <c r="H30" s="129">
        <f>ROUND(H29*(1+(IFERROR(INDEX($D$66:$D$74,MATCH($B30,$C$66:$C$74,0),1),0)+IFERROR(INDEX($G$66:$G$74,MATCH($B30,$F$66:$F$74,0),1),0)+IFERROR(INDEX(#REF!,MATCH($B30,$I$66:$I$74,0),1),0))),2)</f>
        <v>14.19</v>
      </c>
      <c r="I30" s="131">
        <f t="shared" si="5"/>
        <v>65.422530083258806</v>
      </c>
      <c r="J30" s="131">
        <f t="shared" si="6"/>
        <v>212.62</v>
      </c>
      <c r="K30" s="129">
        <f t="shared" si="1"/>
        <v>166.50367346938776</v>
      </c>
      <c r="L30" s="120"/>
      <c r="N30" s="118"/>
      <c r="R30" s="154"/>
      <c r="T30" s="162"/>
      <c r="U30" s="154"/>
      <c r="V30" s="154"/>
      <c r="W30" s="154"/>
      <c r="X30" s="275"/>
      <c r="Y30" s="275"/>
    </row>
    <row r="31" spans="2:25">
      <c r="B31" s="136">
        <f t="shared" si="0"/>
        <v>2037</v>
      </c>
      <c r="C31" s="137"/>
      <c r="D31" s="129">
        <f t="shared" si="3"/>
        <v>139.68</v>
      </c>
      <c r="E31" s="273">
        <v>29.897959183673468</v>
      </c>
      <c r="F31" s="129">
        <f>INDEX('Table 3 PV wS YK_2024'!$F$10:$F$38,MATCH(B31,'Table 3 PV wS YK_2024'!$B$10:$B$38,0),1)</f>
        <v>0.52</v>
      </c>
      <c r="G31" s="131">
        <f t="shared" si="4"/>
        <v>52.338477760856591</v>
      </c>
      <c r="H31" s="129">
        <f>ROUND(H30*(1+(IFERROR(INDEX($D$66:$D$74,MATCH($B31,$C$66:$C$74,0),1),0)+IFERROR(INDEX($G$66:$G$74,MATCH($B31,$F$66:$F$74,0),1),0)+IFERROR(INDEX(#REF!,MATCH($B31,$I$66:$I$74,0),1),0))),2)</f>
        <v>14.19</v>
      </c>
      <c r="I31" s="131">
        <f t="shared" si="5"/>
        <v>66.528477760856589</v>
      </c>
      <c r="J31" s="131">
        <f t="shared" si="6"/>
        <v>216.21</v>
      </c>
      <c r="K31" s="129">
        <f t="shared" si="1"/>
        <v>170.09795918367348</v>
      </c>
      <c r="L31" s="120"/>
      <c r="N31" s="118"/>
      <c r="R31" s="154"/>
      <c r="T31" s="162"/>
      <c r="U31" s="154"/>
      <c r="V31" s="154"/>
      <c r="W31" s="154"/>
      <c r="X31" s="275"/>
      <c r="Y31" s="275"/>
    </row>
    <row r="32" spans="2:25">
      <c r="B32" s="136">
        <f t="shared" si="0"/>
        <v>2038</v>
      </c>
      <c r="C32" s="137"/>
      <c r="D32" s="129">
        <f t="shared" si="3"/>
        <v>142.61000000000001</v>
      </c>
      <c r="E32" s="273">
        <v>30.612244897959183</v>
      </c>
      <c r="F32" s="129">
        <f>INDEX('Table 3 PV wS YK_2024'!$F$10:$F$38,MATCH(B32,'Table 3 PV wS YK_2024'!$B$10:$B$38,0),1)</f>
        <v>0.53</v>
      </c>
      <c r="G32" s="131">
        <f t="shared" si="4"/>
        <v>53.462887204137658</v>
      </c>
      <c r="H32" s="129">
        <f>ROUND(H31*(1+(IFERROR(INDEX($D$66:$D$74,MATCH($B32,$C$66:$C$74,0),1),0)+IFERROR(INDEX($G$66:$G$74,MATCH($B32,$F$66:$F$74,0),1),0)+IFERROR(INDEX(#REF!,MATCH($B32,$I$66:$I$74,0),1),0))),2)</f>
        <v>14.19</v>
      </c>
      <c r="I32" s="131">
        <f t="shared" si="5"/>
        <v>67.652887204137656</v>
      </c>
      <c r="J32" s="131">
        <f t="shared" si="6"/>
        <v>219.87</v>
      </c>
      <c r="K32" s="129">
        <f t="shared" si="1"/>
        <v>173.7522448979592</v>
      </c>
      <c r="L32" s="120"/>
      <c r="N32" s="118"/>
      <c r="R32" s="154"/>
      <c r="T32" s="162"/>
      <c r="U32" s="154"/>
      <c r="V32" s="154"/>
      <c r="W32" s="154"/>
      <c r="X32" s="275"/>
      <c r="Y32" s="275"/>
    </row>
    <row r="33" spans="2:27">
      <c r="B33" s="136">
        <f t="shared" si="0"/>
        <v>2039</v>
      </c>
      <c r="C33" s="137"/>
      <c r="D33" s="129">
        <f t="shared" si="3"/>
        <v>145.6</v>
      </c>
      <c r="E33" s="129">
        <f t="shared" si="3"/>
        <v>31.26</v>
      </c>
      <c r="F33" s="129">
        <f>INDEX('Table 3 PV wS YK_2024'!$F$10:$F$38,MATCH(B33,'Table 3 PV wS YK_2024'!$B$10:$B$38,0),1)</f>
        <v>0.54</v>
      </c>
      <c r="G33" s="131">
        <f t="shared" si="4"/>
        <v>54.585287203534811</v>
      </c>
      <c r="H33" s="129">
        <f>ROUND(H32*(1+(IFERROR(INDEX($D$66:$D$74,MATCH($B33,$C$66:$C$74,0),1),0)+IFERROR(INDEX($G$66:$G$74,MATCH($B33,$F$66:$F$74,0),1),0)+IFERROR(INDEX(#REF!,MATCH($B33,$I$66:$I$74,0),1),0))),2)</f>
        <v>14.19</v>
      </c>
      <c r="I33" s="131">
        <f t="shared" si="5"/>
        <v>68.775287203534816</v>
      </c>
      <c r="J33" s="131">
        <f t="shared" ref="J33:J37" si="7">ROUND(I33*$C$63*8.76,2)</f>
        <v>223.52</v>
      </c>
      <c r="K33" s="129">
        <f t="shared" si="1"/>
        <v>177.39999999999998</v>
      </c>
      <c r="L33" s="120"/>
      <c r="N33" s="118"/>
      <c r="AA33" s="282"/>
    </row>
    <row r="34" spans="2:27">
      <c r="B34" s="136">
        <f t="shared" si="0"/>
        <v>2040</v>
      </c>
      <c r="C34" s="137"/>
      <c r="D34" s="129">
        <f t="shared" si="3"/>
        <v>148.66</v>
      </c>
      <c r="E34" s="129">
        <f t="shared" ref="E34" si="8">ROUND(E33*(1+(IFERROR(INDEX($D$66:$D$74,MATCH($B34,$C$66:$C$74,0),1),0)+IFERROR(INDEX($G$66:$G$74,MATCH($B34,$F$66:$F$74,0),1),0)+IFERROR(INDEX($J$66:$J$74,MATCH($B34,$I$66:$I$74,0),1),0))),2)</f>
        <v>31.92</v>
      </c>
      <c r="F34" s="129">
        <f>INDEX('Table 3 PV wS YK_2024'!$F$10:$F$38,MATCH(B34,'Table 3 PV wS YK_2024'!$B$10:$B$38,0),1)</f>
        <v>0.55000000000000004</v>
      </c>
      <c r="G34" s="131">
        <f t="shared" si="4"/>
        <v>55.732993636844768</v>
      </c>
      <c r="H34" s="129">
        <f>ROUND(H33*(1+(IFERROR(INDEX($D$66:$D$74,MATCH($B34,$C$66:$C$74,0),1),0)+IFERROR(INDEX($G$66:$G$74,MATCH($B34,$F$66:$F$74,0),1),0)+IFERROR(INDEX(#REF!,MATCH($B34,$I$66:$I$74,0),1),0))),2)</f>
        <v>14.19</v>
      </c>
      <c r="I34" s="131">
        <f t="shared" si="5"/>
        <v>69.922993636844765</v>
      </c>
      <c r="J34" s="131">
        <f t="shared" si="7"/>
        <v>227.25</v>
      </c>
      <c r="K34" s="129">
        <f t="shared" si="1"/>
        <v>181.13</v>
      </c>
      <c r="L34" s="120"/>
      <c r="N34" s="118"/>
      <c r="AA34" s="282"/>
    </row>
    <row r="35" spans="2:27">
      <c r="B35" s="136">
        <f t="shared" si="0"/>
        <v>2041</v>
      </c>
      <c r="C35" s="137"/>
      <c r="D35" s="129">
        <f t="shared" si="3"/>
        <v>151.78</v>
      </c>
      <c r="E35" s="129">
        <f t="shared" ref="E35" si="9">ROUND(E34*(1+(IFERROR(INDEX($D$66:$D$74,MATCH($B35,$C$66:$C$74,0),1),0)+IFERROR(INDEX($G$66:$G$74,MATCH($B35,$F$66:$F$74,0),1),0)+IFERROR(INDEX($J$66:$J$74,MATCH($B35,$I$66:$I$74,0),1),0))),2)</f>
        <v>32.590000000000003</v>
      </c>
      <c r="F35" s="129">
        <f>INDEX('Table 3 PV wS YK_2024'!$F$10:$F$38,MATCH(B35,'Table 3 PV wS YK_2024'!$B$10:$B$38,0),1)</f>
        <v>0.56000000000000005</v>
      </c>
      <c r="G35" s="131">
        <f t="shared" si="4"/>
        <v>56.902238796785198</v>
      </c>
      <c r="H35" s="129">
        <f>ROUND(H34*(1+(IFERROR(INDEX($D$66:$D$74,MATCH($B35,$C$66:$C$74,0),1),0)+IFERROR(INDEX($G$66:$G$74,MATCH($B35,$F$66:$F$74,0),1),0)+IFERROR(INDEX(#REF!,MATCH($B35,$I$66:$I$74,0),1),0))),2)</f>
        <v>14.19</v>
      </c>
      <c r="I35" s="131">
        <f t="shared" si="5"/>
        <v>71.092238796785196</v>
      </c>
      <c r="J35" s="131">
        <f t="shared" si="7"/>
        <v>231.05</v>
      </c>
      <c r="K35" s="129">
        <f t="shared" si="1"/>
        <v>184.93</v>
      </c>
      <c r="L35" s="120"/>
      <c r="N35" s="118"/>
      <c r="AA35" s="282"/>
    </row>
    <row r="36" spans="2:27">
      <c r="B36" s="136">
        <f t="shared" si="0"/>
        <v>2042</v>
      </c>
      <c r="C36" s="137"/>
      <c r="D36" s="129">
        <f t="shared" si="3"/>
        <v>154.97</v>
      </c>
      <c r="E36" s="129">
        <f t="shared" ref="E36" si="10">ROUND(E35*(1+(IFERROR(INDEX($D$66:$D$74,MATCH($B36,$C$66:$C$74,0),1),0)+IFERROR(INDEX($G$66:$G$74,MATCH($B36,$F$66:$F$74,0),1),0)+IFERROR(INDEX($J$66:$J$74,MATCH($B36,$I$66:$I$74,0),1),0))),2)</f>
        <v>33.270000000000003</v>
      </c>
      <c r="F36" s="129">
        <f>INDEX('Table 3 PV wS YK_2024'!$F$10:$F$38,MATCH(B36,'Table 3 PV wS YK_2024'!$B$10:$B$38,0),1)</f>
        <v>0.56999999999999995</v>
      </c>
      <c r="G36" s="131">
        <f t="shared" si="4"/>
        <v>58.096099644303322</v>
      </c>
      <c r="H36" s="129">
        <f>ROUND(H35*(1+(IFERROR(INDEX($D$66:$D$74,MATCH($B36,$C$66:$C$74,0),1),0)+IFERROR(INDEX($G$66:$G$74,MATCH($B36,$F$66:$F$74,0),1),0)+IFERROR(INDEX(#REF!,MATCH($B36,$I$66:$I$74,0),1),0))),2)</f>
        <v>14.19</v>
      </c>
      <c r="I36" s="131">
        <f t="shared" si="5"/>
        <v>72.28609964430332</v>
      </c>
      <c r="J36" s="131">
        <f t="shared" si="7"/>
        <v>234.93</v>
      </c>
      <c r="K36" s="129">
        <f t="shared" si="1"/>
        <v>188.81</v>
      </c>
      <c r="L36" s="120"/>
      <c r="N36" s="118"/>
      <c r="AA36" s="282"/>
    </row>
    <row r="37" spans="2:27">
      <c r="B37" s="136">
        <f t="shared" si="0"/>
        <v>2043</v>
      </c>
      <c r="C37" s="137"/>
      <c r="D37" s="129">
        <f t="shared" si="3"/>
        <v>158.22</v>
      </c>
      <c r="E37" s="129">
        <f t="shared" ref="E37" si="11">ROUND(E36*(1+(IFERROR(INDEX($D$66:$D$74,MATCH($B37,$C$66:$C$74,0),1),0)+IFERROR(INDEX($G$66:$G$74,MATCH($B37,$F$66:$F$74,0),1),0)+IFERROR(INDEX($J$66:$J$74,MATCH($B37,$I$66:$I$74,0),1),0))),2)</f>
        <v>33.97</v>
      </c>
      <c r="F37" s="129">
        <f>INDEX('Table 3 PV wS YK_2024'!$F$10:$F$38,MATCH(B37,'Table 3 PV wS YK_2024'!$B$10:$B$38,0),1)</f>
        <v>0.57999999999999996</v>
      </c>
      <c r="G37" s="131">
        <f t="shared" si="4"/>
        <v>59.31457617939914</v>
      </c>
      <c r="H37" s="129">
        <f>ROUND(H36*(1+(IFERROR(INDEX($D$66:$D$74,MATCH($B37,$C$66:$C$74,0),1),0)+IFERROR(INDEX($G$66:$G$74,MATCH($B37,$F$66:$F$74,0),1),0)+IFERROR(INDEX(#REF!,MATCH($B37,$I$66:$I$74,0),1),0))),2)</f>
        <v>14.19</v>
      </c>
      <c r="I37" s="131">
        <f t="shared" si="5"/>
        <v>73.504576179399137</v>
      </c>
      <c r="J37" s="131">
        <f t="shared" si="7"/>
        <v>238.89</v>
      </c>
      <c r="K37" s="129">
        <f t="shared" si="1"/>
        <v>192.77</v>
      </c>
      <c r="L37" s="120"/>
      <c r="N37" s="118"/>
      <c r="AA37" s="282"/>
    </row>
    <row r="38" spans="2:27">
      <c r="B38" s="136"/>
      <c r="C38" s="137"/>
      <c r="D38" s="129"/>
      <c r="E38" s="129"/>
      <c r="F38" s="129"/>
      <c r="G38" s="131"/>
      <c r="H38" s="129"/>
      <c r="I38" s="131"/>
      <c r="J38" s="131"/>
      <c r="K38" s="129"/>
      <c r="L38" s="120"/>
      <c r="N38" s="118"/>
      <c r="AA38" s="282"/>
    </row>
    <row r="39" spans="2:27">
      <c r="B39" s="136"/>
      <c r="C39" s="137"/>
      <c r="D39" s="129"/>
      <c r="E39" s="129"/>
      <c r="F39" s="129"/>
      <c r="G39" s="131"/>
      <c r="H39" s="129"/>
      <c r="I39" s="131"/>
      <c r="J39" s="131"/>
      <c r="K39" s="129"/>
      <c r="L39" s="120"/>
      <c r="N39" s="118"/>
      <c r="AA39" s="282"/>
    </row>
    <row r="40" spans="2:27">
      <c r="B40" s="136"/>
      <c r="C40" s="137"/>
      <c r="D40" s="129"/>
      <c r="E40" s="129"/>
      <c r="F40" s="129"/>
      <c r="G40" s="131"/>
      <c r="H40" s="129"/>
      <c r="I40" s="131"/>
      <c r="J40" s="131"/>
      <c r="K40" s="129"/>
      <c r="L40" s="120"/>
      <c r="N40" s="118"/>
      <c r="AA40" s="282"/>
    </row>
    <row r="41" spans="2:27">
      <c r="B41" s="136"/>
      <c r="C41" s="137"/>
      <c r="D41" s="129"/>
      <c r="E41" s="129"/>
      <c r="F41" s="129"/>
      <c r="G41" s="131"/>
      <c r="H41" s="129"/>
      <c r="I41" s="131"/>
      <c r="J41" s="131"/>
      <c r="K41" s="129"/>
      <c r="L41" s="120"/>
      <c r="N41" s="118"/>
      <c r="AA41" s="282"/>
    </row>
    <row r="42" spans="2:27" ht="13.8">
      <c r="B42" s="139" t="s">
        <v>25</v>
      </c>
      <c r="C42" s="140"/>
      <c r="D42" s="140"/>
      <c r="E42" s="140"/>
      <c r="F42" s="140"/>
      <c r="G42" s="140"/>
      <c r="H42" s="140"/>
      <c r="AA42" s="282"/>
    </row>
    <row r="43" spans="2:27">
      <c r="AA43" s="282"/>
    </row>
    <row r="44" spans="2:27">
      <c r="B44" s="118" t="s">
        <v>62</v>
      </c>
      <c r="C44" s="141" t="s">
        <v>63</v>
      </c>
      <c r="D44" s="142" t="s">
        <v>102</v>
      </c>
      <c r="AA44" s="282"/>
    </row>
    <row r="45" spans="2:27">
      <c r="C45" s="141" t="str">
        <f>C7</f>
        <v>(a)</v>
      </c>
      <c r="D45" s="118" t="s">
        <v>64</v>
      </c>
      <c r="AA45" s="282"/>
    </row>
    <row r="46" spans="2:27">
      <c r="C46" s="141" t="str">
        <f>D7</f>
        <v>(b)</v>
      </c>
      <c r="D46" s="131" t="str">
        <f>"= "&amp;C7&amp;" x "&amp;C62</f>
        <v>= (a) x 0.06899</v>
      </c>
      <c r="AA46" s="282"/>
    </row>
    <row r="47" spans="2:27">
      <c r="C47" s="141" t="str">
        <f>G7</f>
        <v>(e)</v>
      </c>
      <c r="D47" s="131" t="str">
        <f>"= ("&amp;$D$7&amp;" + "&amp;$E$7&amp;") /  (8.76 x "&amp;TEXT(C63,"0.0%")&amp;")"</f>
        <v>= ((b) + (c)) /  (8.76 x 37.1%)</v>
      </c>
      <c r="AA47" s="282"/>
    </row>
    <row r="48" spans="2:27">
      <c r="C48" s="141" t="str">
        <f>I7</f>
        <v>(g)</v>
      </c>
      <c r="D48" s="131" t="str">
        <f>"= "&amp;$G$7&amp;" + "&amp;$H$7</f>
        <v>= (e) + (f)</v>
      </c>
      <c r="AA48" s="282"/>
    </row>
    <row r="49" spans="2:27">
      <c r="C49" s="141" t="str">
        <f>K7</f>
        <v>(i)</v>
      </c>
      <c r="D49" s="85" t="str">
        <f>D44</f>
        <v>Plant Costs  - 2019 IRP Update - Table 6.1 &amp; 6.2</v>
      </c>
      <c r="AA49" s="282"/>
    </row>
    <row r="50" spans="2:27">
      <c r="C50" s="141"/>
      <c r="D50" s="131"/>
      <c r="AA50" s="282"/>
    </row>
    <row r="51" spans="2:27" ht="13.8" thickBot="1">
      <c r="AA51" s="282"/>
    </row>
    <row r="52" spans="2:27" ht="13.8" thickBot="1">
      <c r="C52" s="42" t="str">
        <f>B2&amp;" - "&amp;B3</f>
        <v>2019 IRP Yakima Wind with Storage Resource - 37% Capacity Factor</v>
      </c>
      <c r="D52" s="143"/>
      <c r="E52" s="143"/>
      <c r="F52" s="143"/>
      <c r="G52" s="143"/>
      <c r="H52" s="143"/>
      <c r="I52" s="144"/>
      <c r="J52" s="144"/>
      <c r="K52" s="145"/>
      <c r="AA52" s="282"/>
    </row>
    <row r="53" spans="2:27" ht="13.8" thickBot="1">
      <c r="C53" s="146" t="s">
        <v>65</v>
      </c>
      <c r="D53" s="147" t="s">
        <v>66</v>
      </c>
      <c r="E53" s="147"/>
      <c r="F53" s="147"/>
      <c r="G53" s="147"/>
      <c r="H53" s="147"/>
      <c r="I53" s="144"/>
      <c r="J53" s="144"/>
      <c r="K53" s="145"/>
      <c r="AA53" s="282"/>
    </row>
    <row r="54" spans="2:27">
      <c r="P54" s="118" t="s">
        <v>103</v>
      </c>
      <c r="Q54" s="118">
        <v>2029</v>
      </c>
    </row>
    <row r="55" spans="2:27">
      <c r="B55" s="85" t="s">
        <v>101</v>
      </c>
      <c r="C55" s="171">
        <v>1923.6831909029345</v>
      </c>
      <c r="D55" s="118" t="s">
        <v>64</v>
      </c>
      <c r="T55" s="118" t="str">
        <f>$Q$56&amp;"Proposed Station Capital Costs"</f>
        <v>H_.YK1_WDSProposed Station Capital Costs</v>
      </c>
    </row>
    <row r="56" spans="2:27">
      <c r="B56" s="85" t="s">
        <v>101</v>
      </c>
      <c r="C56" s="273">
        <v>30.743277943329019</v>
      </c>
      <c r="D56" s="118" t="s">
        <v>67</v>
      </c>
      <c r="O56" s="118">
        <v>9.8000000000000007</v>
      </c>
      <c r="P56" s="118" t="s">
        <v>32</v>
      </c>
      <c r="Q56" s="118" t="s">
        <v>163</v>
      </c>
      <c r="T56" s="118" t="str">
        <f>Q56&amp;"Proposed Station Fixed Costs"</f>
        <v>H_.YK1_WDSProposed Station Fixed Costs</v>
      </c>
      <c r="Z56" s="118" t="s">
        <v>116</v>
      </c>
      <c r="AA56" s="283">
        <f>PMT(0.0692,30,NPV(0.0692,AA23:AA52))</f>
        <v>0</v>
      </c>
    </row>
    <row r="57" spans="2:27" ht="24" customHeight="1">
      <c r="B57" s="85"/>
      <c r="C57" s="275"/>
      <c r="D57" s="118" t="s">
        <v>109</v>
      </c>
    </row>
    <row r="58" spans="2:27">
      <c r="B58" s="85" t="s">
        <v>101</v>
      </c>
      <c r="C58" s="273">
        <v>10</v>
      </c>
      <c r="D58" s="118" t="s">
        <v>68</v>
      </c>
      <c r="K58" s="120"/>
      <c r="L58" s="150"/>
      <c r="M58" s="52"/>
      <c r="N58" s="164"/>
      <c r="O58" s="52"/>
      <c r="P58" s="52"/>
      <c r="Q58" s="120"/>
      <c r="R58" s="120"/>
      <c r="T58" s="118" t="str">
        <f>$Q$56&amp;"Proposed Station Variable O&amp;M Costs"</f>
        <v>H_.YK1_WDSProposed Station Variable O&amp;M Costs</v>
      </c>
      <c r="U58" s="120"/>
      <c r="V58" s="120"/>
      <c r="W58" s="120"/>
      <c r="X58" s="120"/>
      <c r="Y58" s="120"/>
    </row>
    <row r="59" spans="2:27">
      <c r="B59" s="85"/>
      <c r="C59" s="159"/>
      <c r="D59" s="118" t="s">
        <v>69</v>
      </c>
      <c r="I59" s="201" t="s">
        <v>90</v>
      </c>
      <c r="L59" s="152"/>
      <c r="M59" s="153"/>
      <c r="O59" s="151"/>
      <c r="P59" s="120"/>
      <c r="Q59" s="218" t="str">
        <f>Q56&amp;Q54</f>
        <v>H_.YK1_WDS2029</v>
      </c>
      <c r="R59" s="120"/>
      <c r="T59" s="118" t="str">
        <f>$Q$57&amp;"Proposed Station Variable O&amp;M Costs"</f>
        <v>Proposed Station Variable O&amp;M Costs</v>
      </c>
      <c r="U59" s="120"/>
      <c r="V59" s="120"/>
      <c r="W59" s="120"/>
      <c r="X59" s="120"/>
      <c r="Y59" s="120"/>
    </row>
    <row r="60" spans="2:27">
      <c r="B60" s="374" t="str">
        <f>LEFT(RIGHT(INDEX('Table 3 TransCost'!$39:$39,1,MATCH(F60,'Table 3 TransCost'!$4:$4,0)),6),5)</f>
        <v>2024$</v>
      </c>
      <c r="C60" s="275">
        <f>INDEX('Table 3 TransCost'!$39:$39,1,MATCH(F60,'Table 3 TransCost'!$4:$4,0)+2)</f>
        <v>0.39132049215213044</v>
      </c>
      <c r="D60" s="118" t="s">
        <v>225</v>
      </c>
      <c r="F60" s="279" t="s">
        <v>189</v>
      </c>
      <c r="K60" s="152"/>
      <c r="L60" s="152"/>
      <c r="M60" s="152"/>
      <c r="N60" s="165"/>
      <c r="O60" s="151"/>
      <c r="P60" s="120"/>
      <c r="Q60" s="120"/>
      <c r="R60" s="120"/>
      <c r="T60" s="120"/>
      <c r="U60" s="120"/>
      <c r="V60" s="120"/>
      <c r="W60" s="120"/>
      <c r="X60" s="120"/>
      <c r="Y60" s="120"/>
    </row>
    <row r="61" spans="2:27">
      <c r="B61" s="85"/>
      <c r="C61" s="204"/>
      <c r="K61" s="152"/>
      <c r="L61" s="152"/>
      <c r="M61" s="152"/>
      <c r="N61" s="165"/>
      <c r="O61" s="152"/>
      <c r="R61" s="120"/>
      <c r="T61" s="120"/>
      <c r="U61" s="120"/>
      <c r="V61" s="120"/>
      <c r="W61" s="120"/>
      <c r="X61" s="120"/>
      <c r="Y61" s="120"/>
    </row>
    <row r="62" spans="2:27" ht="13.8">
      <c r="C62" s="274">
        <v>6.8989999999999996E-2</v>
      </c>
      <c r="D62" s="118" t="s">
        <v>36</v>
      </c>
      <c r="K62" s="156"/>
      <c r="L62" s="157"/>
      <c r="M62" s="157"/>
      <c r="O62" s="158"/>
    </row>
    <row r="63" spans="2:27">
      <c r="C63" s="212">
        <v>0.371</v>
      </c>
      <c r="D63" s="118" t="s">
        <v>37</v>
      </c>
    </row>
    <row r="64" spans="2:27" ht="13.8" thickBot="1">
      <c r="D64" s="155"/>
    </row>
    <row r="65" spans="3:14" ht="13.8" thickBot="1">
      <c r="C65" s="40" t="str">
        <f>"Company Official Inflation Forecast Dated "&amp;TEXT('Table 4'!$H$5,"mmmm dd, yyyy")</f>
        <v>Company Official Inflation Forecast Dated December 31, 2019</v>
      </c>
      <c r="D65" s="143"/>
      <c r="E65" s="143"/>
      <c r="F65" s="143"/>
      <c r="G65" s="143"/>
      <c r="H65" s="143"/>
      <c r="I65" s="143"/>
      <c r="J65" s="143"/>
      <c r="K65" s="145"/>
    </row>
    <row r="66" spans="3:14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41"/>
      <c r="I66" s="87">
        <f>F74+1</f>
        <v>2035</v>
      </c>
      <c r="J66" s="41">
        <v>2.1000000000000001E-2</v>
      </c>
    </row>
    <row r="67" spans="3:14">
      <c r="C67" s="87">
        <f t="shared" ref="C67:C74" si="12">C66+1</f>
        <v>2018</v>
      </c>
      <c r="D67" s="41">
        <v>2.4E-2</v>
      </c>
      <c r="E67" s="85"/>
      <c r="F67" s="87">
        <f t="shared" ref="F67:F74" si="13">F66+1</f>
        <v>2027</v>
      </c>
      <c r="G67" s="41">
        <v>2.3E-2</v>
      </c>
      <c r="H67" s="41"/>
      <c r="I67" s="87">
        <f>I66+1</f>
        <v>2036</v>
      </c>
      <c r="J67" s="41">
        <v>2.1000000000000001E-2</v>
      </c>
    </row>
    <row r="68" spans="3:14">
      <c r="C68" s="87">
        <f t="shared" si="12"/>
        <v>2019</v>
      </c>
      <c r="D68" s="41">
        <v>1.7999999999999999E-2</v>
      </c>
      <c r="E68" s="85"/>
      <c r="F68" s="87">
        <f t="shared" si="13"/>
        <v>2028</v>
      </c>
      <c r="G68" s="41">
        <v>2.3E-2</v>
      </c>
      <c r="H68" s="41"/>
      <c r="I68" s="87">
        <f t="shared" ref="I68:I74" si="14">I67+1</f>
        <v>2037</v>
      </c>
      <c r="J68" s="41">
        <v>2.1000000000000001E-2</v>
      </c>
    </row>
    <row r="69" spans="3:14">
      <c r="C69" s="87">
        <f t="shared" si="12"/>
        <v>2020</v>
      </c>
      <c r="D69" s="41">
        <v>1.9E-2</v>
      </c>
      <c r="E69" s="85"/>
      <c r="F69" s="87">
        <f t="shared" si="13"/>
        <v>2029</v>
      </c>
      <c r="G69" s="41">
        <v>2.3E-2</v>
      </c>
      <c r="H69" s="41"/>
      <c r="I69" s="87">
        <f t="shared" si="14"/>
        <v>2038</v>
      </c>
      <c r="J69" s="41">
        <v>2.1000000000000001E-2</v>
      </c>
    </row>
    <row r="70" spans="3:14">
      <c r="C70" s="87">
        <f t="shared" si="12"/>
        <v>2021</v>
      </c>
      <c r="D70" s="41">
        <v>0.02</v>
      </c>
      <c r="E70" s="85"/>
      <c r="F70" s="87">
        <f t="shared" si="13"/>
        <v>2030</v>
      </c>
      <c r="G70" s="41">
        <v>2.1999999999999999E-2</v>
      </c>
      <c r="H70" s="41"/>
      <c r="I70" s="87">
        <f t="shared" si="14"/>
        <v>2039</v>
      </c>
      <c r="J70" s="41">
        <v>2.1000000000000001E-2</v>
      </c>
    </row>
    <row r="71" spans="3:14">
      <c r="C71" s="87">
        <f t="shared" si="12"/>
        <v>2022</v>
      </c>
      <c r="D71" s="41">
        <v>2.5000000000000001E-2</v>
      </c>
      <c r="E71" s="85"/>
      <c r="F71" s="87">
        <f t="shared" si="13"/>
        <v>2031</v>
      </c>
      <c r="G71" s="41">
        <v>2.1999999999999999E-2</v>
      </c>
      <c r="H71" s="41"/>
      <c r="I71" s="87">
        <f t="shared" si="14"/>
        <v>2040</v>
      </c>
      <c r="J71" s="41">
        <v>2.1000000000000001E-2</v>
      </c>
    </row>
    <row r="72" spans="3:14" s="120" customFormat="1">
      <c r="C72" s="87">
        <f t="shared" si="12"/>
        <v>2023</v>
      </c>
      <c r="D72" s="41">
        <v>2.5000000000000001E-2</v>
      </c>
      <c r="E72" s="86"/>
      <c r="F72" s="87">
        <f t="shared" si="13"/>
        <v>2032</v>
      </c>
      <c r="G72" s="41">
        <v>2.1999999999999999E-2</v>
      </c>
      <c r="H72" s="41"/>
      <c r="I72" s="87">
        <f t="shared" si="14"/>
        <v>2041</v>
      </c>
      <c r="J72" s="41">
        <v>2.1000000000000001E-2</v>
      </c>
      <c r="N72" s="165"/>
    </row>
    <row r="73" spans="3:14" s="120" customFormat="1">
      <c r="C73" s="87">
        <f t="shared" si="12"/>
        <v>2024</v>
      </c>
      <c r="D73" s="41">
        <v>2.4E-2</v>
      </c>
      <c r="E73" s="86"/>
      <c r="F73" s="87">
        <f t="shared" si="13"/>
        <v>2033</v>
      </c>
      <c r="G73" s="41">
        <v>2.1000000000000001E-2</v>
      </c>
      <c r="H73" s="41"/>
      <c r="I73" s="87">
        <f t="shared" si="14"/>
        <v>2042</v>
      </c>
      <c r="J73" s="41">
        <v>2.1000000000000001E-2</v>
      </c>
      <c r="N73" s="165"/>
    </row>
    <row r="74" spans="3:14" s="120" customFormat="1">
      <c r="C74" s="87">
        <f t="shared" si="12"/>
        <v>2025</v>
      </c>
      <c r="D74" s="41">
        <v>2.3E-2</v>
      </c>
      <c r="E74" s="86"/>
      <c r="F74" s="87">
        <f t="shared" si="13"/>
        <v>2034</v>
      </c>
      <c r="G74" s="41">
        <v>2.1000000000000001E-2</v>
      </c>
      <c r="H74" s="41"/>
      <c r="I74" s="87">
        <f t="shared" si="14"/>
        <v>2043</v>
      </c>
      <c r="J74" s="41">
        <v>2.1000000000000001E-2</v>
      </c>
      <c r="N74" s="165"/>
    </row>
    <row r="75" spans="3:14" s="120" customFormat="1">
      <c r="N75" s="165"/>
    </row>
    <row r="76" spans="3:14" s="120" customFormat="1">
      <c r="N76" s="165"/>
    </row>
    <row r="93" spans="3:4">
      <c r="C93" s="151"/>
      <c r="D93" s="155"/>
    </row>
    <row r="94" spans="3:4">
      <c r="C94" s="151"/>
      <c r="D94" s="155"/>
    </row>
    <row r="95" spans="3:4">
      <c r="C95" s="151"/>
      <c r="D95" s="155"/>
    </row>
    <row r="96" spans="3:4">
      <c r="C96" s="151"/>
      <c r="D96" s="155"/>
    </row>
    <row r="97" spans="3:4">
      <c r="C97" s="151"/>
      <c r="D97" s="155"/>
    </row>
    <row r="98" spans="3:4">
      <c r="C98" s="151"/>
      <c r="D98" s="155"/>
    </row>
    <row r="99" spans="3:4">
      <c r="C99" s="151"/>
      <c r="D99" s="155"/>
    </row>
    <row r="100" spans="3:4">
      <c r="C100" s="151"/>
      <c r="D100" s="155"/>
    </row>
    <row r="101" spans="3:4">
      <c r="C101" s="151"/>
      <c r="D101" s="155"/>
    </row>
    <row r="102" spans="3:4">
      <c r="C102" s="151"/>
      <c r="D102" s="155"/>
    </row>
  </sheetData>
  <printOptions horizontalCentered="1"/>
  <pageMargins left="0.8" right="0.3" top="0.4" bottom="0.4" header="0.5" footer="0.2"/>
  <pageSetup scale="54" orientation="landscape" r:id="rId1"/>
  <headerFooter alignWithMargins="0"/>
  <rowBreaks count="1" manualBreakCount="1">
    <brk id="51" max="16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AA102"/>
  <sheetViews>
    <sheetView zoomScale="70" zoomScaleNormal="70" workbookViewId="0">
      <selection activeCell="A35" sqref="A35"/>
    </sheetView>
  </sheetViews>
  <sheetFormatPr defaultColWidth="9.33203125" defaultRowHeight="13.2"/>
  <cols>
    <col min="1" max="1" width="13.33203125" style="118" customWidth="1"/>
    <col min="2" max="2" width="15" style="118" customWidth="1"/>
    <col min="3" max="3" width="12.33203125" style="118" bestFit="1" customWidth="1"/>
    <col min="4" max="4" width="19.77734375" style="118" customWidth="1"/>
    <col min="5" max="5" width="8.77734375" style="118" bestFit="1" customWidth="1"/>
    <col min="6" max="6" width="13.44140625" style="118" customWidth="1"/>
    <col min="7" max="8" width="9.44140625" style="118" bestFit="1" customWidth="1"/>
    <col min="9" max="9" width="12.6640625" style="118" customWidth="1"/>
    <col min="10" max="10" width="14" style="118" customWidth="1"/>
    <col min="11" max="11" width="13.109375" style="118" customWidth="1"/>
    <col min="12" max="12" width="3.109375" style="118" customWidth="1"/>
    <col min="13" max="13" width="15" style="118" hidden="1" customWidth="1"/>
    <col min="14" max="14" width="5.6640625" style="162" customWidth="1"/>
    <col min="15" max="15" width="9.33203125" style="118"/>
    <col min="16" max="16" width="10" style="118" customWidth="1"/>
    <col min="17" max="17" width="25.109375" style="118" customWidth="1"/>
    <col min="18" max="18" width="18.109375" style="118" customWidth="1"/>
    <col min="19" max="19" width="9.33203125" style="118"/>
    <col min="20" max="20" width="16.6640625" style="118" customWidth="1"/>
    <col min="21" max="21" width="9.33203125" style="118"/>
    <col min="22" max="22" width="9.6640625" style="118" bestFit="1" customWidth="1"/>
    <col min="23" max="16384" width="9.33203125" style="118"/>
  </cols>
  <sheetData>
    <row r="1" spans="2:24" ht="15.6">
      <c r="B1" s="116" t="s">
        <v>56</v>
      </c>
      <c r="C1" s="117"/>
      <c r="D1" s="117"/>
      <c r="E1" s="117"/>
      <c r="F1" s="117"/>
      <c r="G1" s="117"/>
      <c r="H1" s="117"/>
      <c r="I1" s="117"/>
      <c r="J1" s="117"/>
    </row>
    <row r="2" spans="2:24" ht="15.6">
      <c r="B2" s="116" t="s">
        <v>161</v>
      </c>
      <c r="C2" s="117"/>
      <c r="D2" s="117"/>
      <c r="E2" s="117"/>
      <c r="F2" s="117"/>
      <c r="G2" s="117"/>
      <c r="H2" s="117"/>
      <c r="I2" s="117"/>
      <c r="J2" s="117"/>
    </row>
    <row r="3" spans="2:24" ht="15.6">
      <c r="B3" s="116" t="str">
        <f>TEXT($C$63,"0%")&amp;" Capacity Factor"</f>
        <v>37% Capacity Factor</v>
      </c>
      <c r="C3" s="117"/>
      <c r="D3" s="117"/>
      <c r="E3" s="117"/>
      <c r="F3" s="117"/>
      <c r="G3" s="117"/>
      <c r="H3" s="117"/>
      <c r="I3" s="117"/>
      <c r="J3" s="117"/>
    </row>
    <row r="4" spans="2:24">
      <c r="B4" s="119"/>
      <c r="C4" s="119"/>
      <c r="D4" s="119"/>
      <c r="E4" s="119"/>
      <c r="F4" s="119"/>
      <c r="G4" s="119"/>
      <c r="H4" s="119"/>
      <c r="I4" s="120"/>
      <c r="J4" s="120"/>
      <c r="K4" s="120"/>
    </row>
    <row r="5" spans="2:24" ht="51.75" customHeight="1">
      <c r="B5" s="121" t="s">
        <v>0</v>
      </c>
      <c r="C5" s="122" t="s">
        <v>10</v>
      </c>
      <c r="D5" s="122" t="s">
        <v>11</v>
      </c>
      <c r="E5" s="122" t="s">
        <v>12</v>
      </c>
      <c r="F5" s="17" t="s">
        <v>91</v>
      </c>
      <c r="G5" s="122" t="s">
        <v>61</v>
      </c>
      <c r="H5" s="17" t="s">
        <v>13</v>
      </c>
      <c r="I5" s="122" t="s">
        <v>72</v>
      </c>
      <c r="J5" s="17" t="s">
        <v>52</v>
      </c>
      <c r="K5" s="122" t="s">
        <v>231</v>
      </c>
      <c r="M5" s="218"/>
      <c r="N5" s="218"/>
      <c r="P5" s="218"/>
      <c r="R5" s="280"/>
      <c r="T5" s="277"/>
      <c r="U5" s="278"/>
      <c r="V5" s="277"/>
      <c r="W5" s="278"/>
      <c r="X5" s="120"/>
    </row>
    <row r="6" spans="2:24" ht="24" customHeight="1">
      <c r="B6" s="123"/>
      <c r="C6" s="124" t="s">
        <v>8</v>
      </c>
      <c r="D6" s="125" t="s">
        <v>9</v>
      </c>
      <c r="E6" s="125" t="s">
        <v>9</v>
      </c>
      <c r="F6" s="125" t="s">
        <v>9</v>
      </c>
      <c r="G6" s="124" t="s">
        <v>31</v>
      </c>
      <c r="H6" s="18" t="s">
        <v>31</v>
      </c>
      <c r="I6" s="124" t="s">
        <v>31</v>
      </c>
      <c r="J6" s="19" t="s">
        <v>9</v>
      </c>
      <c r="K6" s="125" t="s">
        <v>9</v>
      </c>
      <c r="R6" s="281"/>
    </row>
    <row r="7" spans="2:24">
      <c r="C7" s="126" t="s">
        <v>1</v>
      </c>
      <c r="D7" s="126" t="s">
        <v>2</v>
      </c>
      <c r="E7" s="126" t="s">
        <v>3</v>
      </c>
      <c r="F7" s="126" t="s">
        <v>4</v>
      </c>
      <c r="G7" s="126" t="s">
        <v>5</v>
      </c>
      <c r="H7" s="126" t="s">
        <v>7</v>
      </c>
      <c r="I7" s="126" t="s">
        <v>22</v>
      </c>
      <c r="J7" s="126" t="s">
        <v>23</v>
      </c>
      <c r="K7" s="126" t="s">
        <v>24</v>
      </c>
    </row>
    <row r="8" spans="2:24" ht="6" customHeight="1">
      <c r="K8" s="120"/>
    </row>
    <row r="9" spans="2:24" ht="15.6">
      <c r="B9" s="43" t="str">
        <f>C52</f>
        <v>2019 IRP Idaho Wind Resource - 37% Capacity Factor</v>
      </c>
      <c r="C9" s="120"/>
      <c r="E9" s="120"/>
      <c r="F9" s="120"/>
      <c r="G9" s="120"/>
      <c r="H9" s="120"/>
      <c r="I9" s="120"/>
      <c r="J9" s="120"/>
      <c r="K9" s="120"/>
      <c r="N9" s="118"/>
    </row>
    <row r="10" spans="2:24">
      <c r="B10" s="127">
        <v>2016</v>
      </c>
      <c r="C10" s="128"/>
      <c r="D10" s="129"/>
      <c r="E10" s="129"/>
      <c r="F10" s="129"/>
      <c r="G10" s="130"/>
      <c r="H10" s="130"/>
      <c r="I10" s="131"/>
      <c r="J10" s="131"/>
      <c r="K10" s="129"/>
      <c r="N10" s="163"/>
    </row>
    <row r="11" spans="2:24">
      <c r="B11" s="127">
        <f t="shared" ref="B11:B37" si="0">B10+1</f>
        <v>2017</v>
      </c>
      <c r="C11" s="132"/>
      <c r="D11" s="129"/>
      <c r="E11" s="129"/>
      <c r="F11" s="129"/>
      <c r="G11" s="130"/>
      <c r="H11" s="129"/>
      <c r="I11" s="131"/>
      <c r="J11" s="131"/>
      <c r="K11" s="129"/>
      <c r="N11" s="118"/>
    </row>
    <row r="12" spans="2:24">
      <c r="B12" s="136">
        <f t="shared" si="0"/>
        <v>2018</v>
      </c>
      <c r="C12" s="137"/>
      <c r="D12" s="129"/>
      <c r="E12" s="149"/>
      <c r="F12" s="149"/>
      <c r="G12" s="131"/>
      <c r="H12" s="149">
        <f>$C$58</f>
        <v>0</v>
      </c>
      <c r="I12" s="131"/>
      <c r="J12" s="131"/>
      <c r="K12" s="129">
        <f>(D12+E12+F12)</f>
        <v>0</v>
      </c>
      <c r="L12" s="120"/>
      <c r="N12" s="118"/>
      <c r="R12" s="149"/>
      <c r="T12" s="162"/>
      <c r="U12" s="154"/>
      <c r="V12" s="154"/>
    </row>
    <row r="13" spans="2:24">
      <c r="B13" s="136">
        <f t="shared" si="0"/>
        <v>2019</v>
      </c>
      <c r="C13" s="137"/>
      <c r="D13" s="129"/>
      <c r="E13" s="149"/>
      <c r="F13" s="149"/>
      <c r="G13" s="131"/>
      <c r="H13" s="129">
        <f t="shared" ref="H13:H37" si="1">ROUND(H12*(1+(IFERROR(INDEX($D$66:$D$74,MATCH($B13,$C$66:$C$74,0),1),0)+IFERROR(INDEX($G$66:$G$74,MATCH($B13,$F$66:$F$74,0),1),0)+IFERROR(INDEX($J$66:$J$74,MATCH($B13,$I$66:$I$74,0),1),0))),2)</f>
        <v>0</v>
      </c>
      <c r="I13" s="131"/>
      <c r="J13" s="131"/>
      <c r="K13" s="129">
        <f t="shared" ref="K13:K37" si="2">(D13+E13+F13)</f>
        <v>0</v>
      </c>
      <c r="L13" s="120"/>
      <c r="N13" s="118"/>
      <c r="V13" s="154"/>
      <c r="X13" s="160"/>
    </row>
    <row r="14" spans="2:24">
      <c r="B14" s="136">
        <f t="shared" si="0"/>
        <v>2020</v>
      </c>
      <c r="C14" s="137"/>
      <c r="D14" s="129"/>
      <c r="E14" s="129"/>
      <c r="F14" s="129"/>
      <c r="G14" s="131"/>
      <c r="H14" s="129">
        <f t="shared" si="1"/>
        <v>0</v>
      </c>
      <c r="I14" s="131"/>
      <c r="J14" s="131"/>
      <c r="K14" s="129">
        <f t="shared" si="2"/>
        <v>0</v>
      </c>
      <c r="L14" s="120"/>
      <c r="N14" s="118"/>
      <c r="O14" s="133"/>
      <c r="P14" s="134"/>
      <c r="Q14" s="135"/>
      <c r="V14" s="154"/>
      <c r="X14" s="160"/>
    </row>
    <row r="15" spans="2:24">
      <c r="B15" s="136">
        <f t="shared" si="0"/>
        <v>2021</v>
      </c>
      <c r="C15" s="137"/>
      <c r="D15" s="129"/>
      <c r="E15" s="129"/>
      <c r="F15" s="129"/>
      <c r="G15" s="131"/>
      <c r="H15" s="129">
        <f t="shared" si="1"/>
        <v>0</v>
      </c>
      <c r="I15" s="131"/>
      <c r="J15" s="131"/>
      <c r="K15" s="129">
        <f t="shared" si="2"/>
        <v>0</v>
      </c>
      <c r="L15" s="120"/>
      <c r="N15" s="118"/>
      <c r="O15" s="276"/>
      <c r="P15" s="134"/>
      <c r="Q15" s="135"/>
      <c r="V15" s="154"/>
      <c r="X15" s="160"/>
    </row>
    <row r="16" spans="2:24">
      <c r="B16" s="136">
        <f t="shared" si="0"/>
        <v>2022</v>
      </c>
      <c r="C16" s="137"/>
      <c r="D16" s="129"/>
      <c r="E16" s="129"/>
      <c r="F16" s="129"/>
      <c r="G16" s="131"/>
      <c r="H16" s="129">
        <f t="shared" si="1"/>
        <v>0</v>
      </c>
      <c r="I16" s="131"/>
      <c r="J16" s="131"/>
      <c r="K16" s="129">
        <f t="shared" si="2"/>
        <v>0</v>
      </c>
      <c r="L16" s="120"/>
      <c r="N16" s="118"/>
      <c r="V16" s="154"/>
      <c r="X16" s="160"/>
    </row>
    <row r="17" spans="2:25">
      <c r="B17" s="136">
        <f t="shared" si="0"/>
        <v>2023</v>
      </c>
      <c r="C17" s="137"/>
      <c r="D17" s="129"/>
      <c r="E17" s="129"/>
      <c r="F17" s="129"/>
      <c r="G17" s="131"/>
      <c r="H17" s="129">
        <f t="shared" si="1"/>
        <v>0</v>
      </c>
      <c r="I17" s="131"/>
      <c r="J17" s="131"/>
      <c r="K17" s="129">
        <f t="shared" si="2"/>
        <v>0</v>
      </c>
      <c r="L17" s="120"/>
      <c r="N17" s="118"/>
      <c r="O17" s="133"/>
      <c r="V17" s="154"/>
      <c r="X17" s="160"/>
    </row>
    <row r="18" spans="2:25">
      <c r="B18" s="136">
        <f t="shared" si="0"/>
        <v>2024</v>
      </c>
      <c r="C18" s="137"/>
      <c r="D18" s="129"/>
      <c r="E18" s="149"/>
      <c r="F18" s="149"/>
      <c r="G18" s="131"/>
      <c r="H18" s="129">
        <f t="shared" si="1"/>
        <v>0</v>
      </c>
      <c r="I18" s="131"/>
      <c r="J18" s="131"/>
      <c r="K18" s="129">
        <f t="shared" si="2"/>
        <v>0</v>
      </c>
      <c r="L18" s="120"/>
      <c r="N18" s="118"/>
      <c r="T18" s="162"/>
      <c r="U18" s="154"/>
      <c r="V18" s="154"/>
      <c r="W18" s="154"/>
      <c r="X18" s="160"/>
      <c r="Y18" s="154"/>
    </row>
    <row r="19" spans="2:25">
      <c r="B19" s="136">
        <f t="shared" si="0"/>
        <v>2025</v>
      </c>
      <c r="C19" s="137"/>
      <c r="D19" s="129"/>
      <c r="E19" s="149"/>
      <c r="F19" s="149"/>
      <c r="G19" s="131"/>
      <c r="H19" s="129">
        <f t="shared" si="1"/>
        <v>0</v>
      </c>
      <c r="I19" s="131"/>
      <c r="J19" s="131"/>
      <c r="K19" s="129">
        <f t="shared" si="2"/>
        <v>0</v>
      </c>
      <c r="L19" s="120"/>
      <c r="N19" s="118"/>
      <c r="T19" s="162"/>
      <c r="U19" s="154"/>
      <c r="V19" s="154"/>
      <c r="W19" s="154"/>
      <c r="X19" s="160"/>
      <c r="Y19" s="154"/>
    </row>
    <row r="20" spans="2:25">
      <c r="B20" s="136">
        <f t="shared" si="0"/>
        <v>2026</v>
      </c>
      <c r="C20" s="137"/>
      <c r="D20" s="129"/>
      <c r="E20" s="149"/>
      <c r="F20" s="149"/>
      <c r="G20" s="131"/>
      <c r="H20" s="129">
        <f t="shared" si="1"/>
        <v>0</v>
      </c>
      <c r="I20" s="131"/>
      <c r="J20" s="131"/>
      <c r="K20" s="129">
        <f t="shared" si="2"/>
        <v>0</v>
      </c>
      <c r="L20" s="120"/>
      <c r="N20" s="118"/>
      <c r="R20" s="154"/>
      <c r="T20" s="162"/>
      <c r="U20" s="154"/>
      <c r="V20" s="154"/>
      <c r="W20" s="154"/>
      <c r="X20" s="160"/>
      <c r="Y20" s="154"/>
    </row>
    <row r="21" spans="2:25">
      <c r="B21" s="136">
        <f t="shared" si="0"/>
        <v>2027</v>
      </c>
      <c r="C21" s="137"/>
      <c r="D21" s="129"/>
      <c r="E21" s="149"/>
      <c r="F21" s="149"/>
      <c r="G21" s="131"/>
      <c r="H21" s="129">
        <f t="shared" si="1"/>
        <v>0</v>
      </c>
      <c r="I21" s="131"/>
      <c r="J21" s="131"/>
      <c r="K21" s="129">
        <f t="shared" si="2"/>
        <v>0</v>
      </c>
      <c r="L21" s="120"/>
      <c r="N21" s="118"/>
      <c r="R21" s="154"/>
      <c r="T21" s="162"/>
      <c r="U21" s="154"/>
      <c r="V21" s="154"/>
      <c r="W21" s="154"/>
      <c r="X21" s="160"/>
      <c r="Y21" s="154"/>
    </row>
    <row r="22" spans="2:25">
      <c r="B22" s="136">
        <f t="shared" si="0"/>
        <v>2028</v>
      </c>
      <c r="C22" s="137"/>
      <c r="D22" s="129"/>
      <c r="E22" s="149"/>
      <c r="F22" s="149"/>
      <c r="G22" s="131"/>
      <c r="H22" s="129">
        <f t="shared" si="1"/>
        <v>0</v>
      </c>
      <c r="I22" s="131"/>
      <c r="J22" s="131"/>
      <c r="K22" s="129">
        <f t="shared" si="2"/>
        <v>0</v>
      </c>
      <c r="L22" s="120"/>
      <c r="N22" s="118"/>
      <c r="R22" s="154"/>
      <c r="T22" s="162"/>
      <c r="U22" s="154"/>
      <c r="V22" s="154"/>
      <c r="W22" s="154"/>
      <c r="X22" s="160"/>
      <c r="Y22" s="154"/>
    </row>
    <row r="23" spans="2:25">
      <c r="B23" s="136">
        <f t="shared" si="0"/>
        <v>2029</v>
      </c>
      <c r="C23" s="137"/>
      <c r="D23" s="129"/>
      <c r="E23" s="149"/>
      <c r="F23" s="149"/>
      <c r="G23" s="131"/>
      <c r="H23" s="129">
        <f t="shared" si="1"/>
        <v>0</v>
      </c>
      <c r="I23" s="131"/>
      <c r="J23" s="131"/>
      <c r="K23" s="129">
        <f t="shared" si="2"/>
        <v>0</v>
      </c>
      <c r="L23" s="120"/>
      <c r="N23" s="118"/>
      <c r="R23" s="154"/>
      <c r="T23" s="162"/>
      <c r="U23" s="154"/>
      <c r="V23" s="154"/>
      <c r="W23" s="154"/>
      <c r="X23" s="160"/>
      <c r="Y23" s="154"/>
    </row>
    <row r="24" spans="2:25">
      <c r="B24" s="136">
        <f t="shared" si="0"/>
        <v>2030</v>
      </c>
      <c r="C24" s="352">
        <v>1253.063829787234</v>
      </c>
      <c r="D24" s="129">
        <f>C24*$C$62</f>
        <v>86.448873617021263</v>
      </c>
      <c r="E24" s="273">
        <v>37.749134282416321</v>
      </c>
      <c r="F24" s="129">
        <f>C60</f>
        <v>12.097273854334603</v>
      </c>
      <c r="G24" s="131">
        <f>(D24+E24+F24)/(8.76*$C$63)</f>
        <v>41.937525924556674</v>
      </c>
      <c r="H24" s="129">
        <f t="shared" si="1"/>
        <v>0</v>
      </c>
      <c r="I24" s="131">
        <f>(G24+H24)</f>
        <v>41.937525924556674</v>
      </c>
      <c r="J24" s="131">
        <f t="shared" ref="J24:J32" si="3">ROUND(I24*$C$63*8.76,2)</f>
        <v>136.30000000000001</v>
      </c>
      <c r="K24" s="129">
        <f t="shared" si="2"/>
        <v>136.2952817537722</v>
      </c>
      <c r="L24" s="120"/>
      <c r="N24" s="118"/>
      <c r="R24" s="154"/>
      <c r="T24" s="162"/>
      <c r="U24" s="154"/>
      <c r="V24" s="154"/>
      <c r="W24" s="154"/>
      <c r="X24" s="160"/>
      <c r="Y24" s="154"/>
    </row>
    <row r="25" spans="2:25">
      <c r="B25" s="136">
        <f t="shared" si="0"/>
        <v>2031</v>
      </c>
      <c r="C25" s="137"/>
      <c r="D25" s="129">
        <f t="shared" ref="D25:E37" si="4">ROUND(D24*(1+(IFERROR(INDEX($D$66:$D$74,MATCH($B25,$C$66:$C$74,0),1),0)+IFERROR(INDEX($G$66:$G$74,MATCH($B25,$F$66:$F$74,0),1),0)+IFERROR(INDEX($J$66:$J$74,MATCH($B25,$I$66:$I$74,0),1),0))),2)</f>
        <v>88.35</v>
      </c>
      <c r="E25" s="273">
        <v>38.610042323970752</v>
      </c>
      <c r="F25" s="129">
        <f t="shared" ref="F25" si="5">ROUND(F24*(1+(IFERROR(INDEX($D$66:$D$74,MATCH($B25,$C$66:$C$74,0),1),0)+IFERROR(INDEX($G$66:$G$74,MATCH($B25,$F$66:$F$74,0),1),0)+IFERROR(INDEX($J$66:$J$74,MATCH($B25,$I$66:$I$74,0),1),0))),2)</f>
        <v>12.36</v>
      </c>
      <c r="G25" s="131">
        <f t="shared" ref="G25:G37" si="6">(D25+E25+F25)/(8.76*$C$63)</f>
        <v>42.868232939473344</v>
      </c>
      <c r="H25" s="129">
        <f t="shared" si="1"/>
        <v>0</v>
      </c>
      <c r="I25" s="131">
        <f t="shared" ref="I25:I37" si="7">(G25+H25)</f>
        <v>42.868232939473344</v>
      </c>
      <c r="J25" s="131">
        <f t="shared" si="3"/>
        <v>139.32</v>
      </c>
      <c r="K25" s="129">
        <f t="shared" si="2"/>
        <v>139.32004232397077</v>
      </c>
      <c r="L25" s="120"/>
      <c r="N25" s="118"/>
      <c r="R25" s="154"/>
      <c r="T25" s="162"/>
      <c r="U25" s="154"/>
      <c r="V25" s="154"/>
      <c r="W25" s="154"/>
      <c r="X25" s="160"/>
      <c r="Y25" s="154"/>
    </row>
    <row r="26" spans="2:25">
      <c r="B26" s="136">
        <f t="shared" si="0"/>
        <v>2032</v>
      </c>
      <c r="C26" s="137"/>
      <c r="D26" s="129">
        <f t="shared" si="4"/>
        <v>90.29</v>
      </c>
      <c r="E26" s="273">
        <v>39.490188534051562</v>
      </c>
      <c r="F26" s="129">
        <f t="shared" ref="F26" si="8">ROUND(F25*(1+(IFERROR(INDEX($D$66:$D$74,MATCH($B26,$C$66:$C$74,0),1),0)+IFERROR(INDEX($G$66:$G$74,MATCH($B26,$F$66:$F$74,0),1),0)+IFERROR(INDEX($J$66:$J$74,MATCH($B26,$I$66:$I$74,0),1),0))),2)</f>
        <v>12.63</v>
      </c>
      <c r="G26" s="131">
        <f t="shared" si="6"/>
        <v>43.819058860432612</v>
      </c>
      <c r="H26" s="129">
        <f t="shared" si="1"/>
        <v>0</v>
      </c>
      <c r="I26" s="131">
        <f t="shared" si="7"/>
        <v>43.819058860432612</v>
      </c>
      <c r="J26" s="131">
        <f t="shared" si="3"/>
        <v>142.41</v>
      </c>
      <c r="K26" s="129">
        <f t="shared" si="2"/>
        <v>142.41018853405157</v>
      </c>
      <c r="L26" s="120"/>
      <c r="N26" s="118"/>
      <c r="R26" s="154"/>
      <c r="T26" s="162"/>
      <c r="U26" s="154"/>
      <c r="V26" s="154"/>
      <c r="W26" s="154"/>
      <c r="X26" s="160"/>
      <c r="Y26" s="154"/>
    </row>
    <row r="27" spans="2:25">
      <c r="B27" s="136">
        <f t="shared" si="0"/>
        <v>2033</v>
      </c>
      <c r="C27" s="137"/>
      <c r="D27" s="129">
        <f t="shared" si="4"/>
        <v>92.19</v>
      </c>
      <c r="E27" s="273">
        <v>40.389572912658728</v>
      </c>
      <c r="F27" s="129">
        <f t="shared" ref="F27" si="9">ROUND(F26*(1+(IFERROR(INDEX($D$66:$D$74,MATCH($B27,$C$66:$C$74,0),1),0)+IFERROR(INDEX($G$66:$G$74,MATCH($B27,$F$66:$F$74,0),1),0)+IFERROR(INDEX($J$66:$J$74,MATCH($B27,$I$66:$I$74,0),1),0))),2)</f>
        <v>12.9</v>
      </c>
      <c r="G27" s="131">
        <f t="shared" si="6"/>
        <v>44.763496446928194</v>
      </c>
      <c r="H27" s="129">
        <f t="shared" si="1"/>
        <v>0</v>
      </c>
      <c r="I27" s="131">
        <f t="shared" si="7"/>
        <v>44.763496446928194</v>
      </c>
      <c r="J27" s="131">
        <f t="shared" si="3"/>
        <v>145.47999999999999</v>
      </c>
      <c r="K27" s="129">
        <f t="shared" si="2"/>
        <v>145.47957291265874</v>
      </c>
      <c r="L27" s="120"/>
      <c r="N27" s="118"/>
      <c r="R27" s="154"/>
      <c r="T27" s="162"/>
      <c r="U27" s="154"/>
      <c r="V27" s="154"/>
      <c r="W27" s="154"/>
      <c r="X27" s="160"/>
      <c r="Y27" s="154"/>
    </row>
    <row r="28" spans="2:25">
      <c r="B28" s="136">
        <f t="shared" si="0"/>
        <v>2034</v>
      </c>
      <c r="C28" s="137"/>
      <c r="D28" s="129">
        <f t="shared" si="4"/>
        <v>94.13</v>
      </c>
      <c r="E28" s="273">
        <v>41.310119276644869</v>
      </c>
      <c r="F28" s="129">
        <f t="shared" ref="F28" si="10">ROUND(F27*(1+(IFERROR(INDEX($D$66:$D$74,MATCH($B28,$C$66:$C$74,0),1),0)+IFERROR(INDEX($G$66:$G$74,MATCH($B28,$F$66:$F$74,0),1),0)+IFERROR(INDEX($J$66:$J$74,MATCH($B28,$I$66:$I$74,0),1),0))),2)</f>
        <v>13.17</v>
      </c>
      <c r="G28" s="131">
        <f t="shared" si="6"/>
        <v>45.726753337470264</v>
      </c>
      <c r="H28" s="129">
        <f t="shared" si="1"/>
        <v>0</v>
      </c>
      <c r="I28" s="131">
        <f t="shared" si="7"/>
        <v>45.726753337470264</v>
      </c>
      <c r="J28" s="131">
        <f t="shared" si="3"/>
        <v>148.61000000000001</v>
      </c>
      <c r="K28" s="129">
        <f t="shared" si="2"/>
        <v>148.61011927664484</v>
      </c>
      <c r="L28" s="120"/>
      <c r="N28" s="118"/>
      <c r="R28" s="154"/>
      <c r="T28" s="162"/>
      <c r="U28" s="154"/>
      <c r="V28" s="154"/>
      <c r="W28" s="154"/>
      <c r="X28" s="160"/>
      <c r="Y28" s="154"/>
    </row>
    <row r="29" spans="2:25">
      <c r="B29" s="136">
        <f t="shared" si="0"/>
        <v>2035</v>
      </c>
      <c r="C29" s="137"/>
      <c r="D29" s="129">
        <f t="shared" si="4"/>
        <v>96.11</v>
      </c>
      <c r="E29" s="273">
        <v>42.249903809157374</v>
      </c>
      <c r="F29" s="129">
        <f t="shared" ref="F29" si="11">ROUND(F28*(1+(IFERROR(INDEX($D$66:$D$74,MATCH($B29,$C$66:$C$74,0),1),0)+IFERROR(INDEX($G$66:$G$74,MATCH($B29,$F$66:$F$74,0),1),0)+IFERROR(INDEX($J$66:$J$74,MATCH($B29,$I$66:$I$74,0),1),0))),2)</f>
        <v>13.45</v>
      </c>
      <c r="G29" s="131">
        <f t="shared" si="6"/>
        <v>46.711314542073559</v>
      </c>
      <c r="H29" s="129">
        <f t="shared" si="1"/>
        <v>0</v>
      </c>
      <c r="I29" s="131">
        <f t="shared" si="7"/>
        <v>46.711314542073559</v>
      </c>
      <c r="J29" s="131">
        <f t="shared" si="3"/>
        <v>151.81</v>
      </c>
      <c r="K29" s="129">
        <f t="shared" si="2"/>
        <v>151.80990380915736</v>
      </c>
      <c r="L29" s="120"/>
      <c r="N29" s="118"/>
      <c r="R29" s="154"/>
      <c r="T29" s="162"/>
      <c r="U29" s="154"/>
      <c r="V29" s="154"/>
      <c r="W29" s="154"/>
      <c r="X29" s="160"/>
      <c r="Y29" s="154"/>
    </row>
    <row r="30" spans="2:25">
      <c r="B30" s="136">
        <f t="shared" si="0"/>
        <v>2036</v>
      </c>
      <c r="C30" s="137"/>
      <c r="D30" s="129">
        <f t="shared" si="4"/>
        <v>98.13</v>
      </c>
      <c r="E30" s="273">
        <v>43.219507502885733</v>
      </c>
      <c r="F30" s="129">
        <f t="shared" ref="F30" si="12">ROUND(F29*(1+(IFERROR(INDEX($D$66:$D$74,MATCH($B30,$C$66:$C$74,0),1),0)+IFERROR(INDEX($G$66:$G$74,MATCH($B30,$F$66:$F$74,0),1),0)+IFERROR(INDEX($J$66:$J$74,MATCH($B30,$I$66:$I$74,0),1),0))),2)</f>
        <v>13.73</v>
      </c>
      <c r="G30" s="131">
        <f t="shared" si="6"/>
        <v>47.717358829919668</v>
      </c>
      <c r="H30" s="129">
        <f t="shared" si="1"/>
        <v>0</v>
      </c>
      <c r="I30" s="131">
        <f t="shared" si="7"/>
        <v>47.717358829919668</v>
      </c>
      <c r="J30" s="131">
        <f t="shared" si="3"/>
        <v>155.08000000000001</v>
      </c>
      <c r="K30" s="129">
        <f t="shared" si="2"/>
        <v>155.07950750288572</v>
      </c>
      <c r="L30" s="120"/>
      <c r="N30" s="118"/>
      <c r="R30" s="154"/>
      <c r="T30" s="162"/>
      <c r="U30" s="154"/>
      <c r="V30" s="154"/>
      <c r="W30" s="154"/>
      <c r="X30" s="160"/>
      <c r="Y30" s="154"/>
    </row>
    <row r="31" spans="2:25">
      <c r="B31" s="136">
        <f t="shared" si="0"/>
        <v>2037</v>
      </c>
      <c r="C31" s="137"/>
      <c r="D31" s="129">
        <f t="shared" si="4"/>
        <v>100.19</v>
      </c>
      <c r="E31" s="273">
        <v>44.199692189303583</v>
      </c>
      <c r="F31" s="129">
        <f t="shared" ref="F31" si="13">ROUND(F30*(1+(IFERROR(INDEX($D$66:$D$74,MATCH($B31,$C$66:$C$74,0),1),0)+IFERROR(INDEX($G$66:$G$74,MATCH($B31,$F$66:$F$74,0),1),0)+IFERROR(INDEX($J$66:$J$74,MATCH($B31,$I$66:$I$74,0),1),0))),2)</f>
        <v>14.02</v>
      </c>
      <c r="G31" s="131">
        <f t="shared" si="6"/>
        <v>48.742043652630684</v>
      </c>
      <c r="H31" s="129">
        <f t="shared" si="1"/>
        <v>0</v>
      </c>
      <c r="I31" s="131">
        <f t="shared" si="7"/>
        <v>48.742043652630684</v>
      </c>
      <c r="J31" s="131">
        <f t="shared" si="3"/>
        <v>158.41</v>
      </c>
      <c r="K31" s="129">
        <f t="shared" si="2"/>
        <v>158.4096921893036</v>
      </c>
      <c r="L31" s="120"/>
      <c r="N31" s="118"/>
      <c r="R31" s="154"/>
      <c r="T31" s="162"/>
      <c r="U31" s="154"/>
      <c r="V31" s="154"/>
      <c r="W31" s="154"/>
      <c r="X31" s="160"/>
      <c r="Y31" s="154"/>
    </row>
    <row r="32" spans="2:25">
      <c r="B32" s="136">
        <f t="shared" si="0"/>
        <v>2038</v>
      </c>
      <c r="C32" s="137"/>
      <c r="D32" s="129">
        <f t="shared" si="4"/>
        <v>102.29</v>
      </c>
      <c r="E32" s="273">
        <v>45.210657945363607</v>
      </c>
      <c r="F32" s="129">
        <f t="shared" ref="F32" si="14">ROUND(F31*(1+(IFERROR(INDEX($D$66:$D$74,MATCH($B32,$C$66:$C$74,0),1),0)+IFERROR(INDEX($G$66:$G$74,MATCH($B32,$F$66:$F$74,0),1),0)+IFERROR(INDEX($J$66:$J$74,MATCH($B32,$I$66:$I$74,0),1),0))),2)</f>
        <v>14.31</v>
      </c>
      <c r="G32" s="131">
        <f t="shared" si="6"/>
        <v>49.788507534050773</v>
      </c>
      <c r="H32" s="129">
        <f t="shared" si="1"/>
        <v>0</v>
      </c>
      <c r="I32" s="131">
        <f t="shared" si="7"/>
        <v>49.788507534050773</v>
      </c>
      <c r="J32" s="131">
        <f t="shared" si="3"/>
        <v>161.81</v>
      </c>
      <c r="K32" s="129">
        <f t="shared" si="2"/>
        <v>161.81065794536363</v>
      </c>
      <c r="L32" s="120"/>
      <c r="N32" s="118"/>
      <c r="R32" s="154"/>
      <c r="T32" s="162"/>
      <c r="U32" s="154"/>
      <c r="V32" s="154"/>
      <c r="W32" s="154"/>
      <c r="X32" s="160"/>
      <c r="Y32" s="154"/>
    </row>
    <row r="33" spans="2:27">
      <c r="B33" s="136">
        <f t="shared" si="0"/>
        <v>2039</v>
      </c>
      <c r="C33" s="137"/>
      <c r="D33" s="129">
        <f t="shared" si="4"/>
        <v>104.44</v>
      </c>
      <c r="E33" s="129">
        <f t="shared" si="4"/>
        <v>46.16</v>
      </c>
      <c r="F33" s="129">
        <f t="shared" ref="F33" si="15">ROUND(F32*(1+(IFERROR(INDEX($D$66:$D$74,MATCH($B33,$C$66:$C$74,0),1),0)+IFERROR(INDEX($G$66:$G$74,MATCH($B33,$F$66:$F$74,0),1),0)+IFERROR(INDEX($J$66:$J$74,MATCH($B33,$I$66:$I$74,0),1),0))),2)</f>
        <v>14.61</v>
      </c>
      <c r="G33" s="131">
        <f t="shared" si="6"/>
        <v>50.834471808883798</v>
      </c>
      <c r="H33" s="129">
        <f t="shared" si="1"/>
        <v>0</v>
      </c>
      <c r="I33" s="131">
        <f t="shared" si="7"/>
        <v>50.834471808883798</v>
      </c>
      <c r="J33" s="131">
        <f t="shared" ref="J33:J37" si="16">ROUND(I33*$C$63*8.76,2)</f>
        <v>165.21</v>
      </c>
      <c r="K33" s="129">
        <f t="shared" si="2"/>
        <v>165.20999999999998</v>
      </c>
      <c r="L33" s="120"/>
      <c r="N33" s="118"/>
      <c r="AA33" s="282"/>
    </row>
    <row r="34" spans="2:27">
      <c r="B34" s="136">
        <f t="shared" si="0"/>
        <v>2040</v>
      </c>
      <c r="C34" s="137"/>
      <c r="D34" s="129">
        <f t="shared" si="4"/>
        <v>106.63</v>
      </c>
      <c r="E34" s="129">
        <f t="shared" ref="E34:F34" si="17">ROUND(E33*(1+(IFERROR(INDEX($D$66:$D$74,MATCH($B34,$C$66:$C$74,0),1),0)+IFERROR(INDEX($G$66:$G$74,MATCH($B34,$F$66:$F$74,0),1),0)+IFERROR(INDEX($J$66:$J$74,MATCH($B34,$I$66:$I$74,0),1),0))),2)</f>
        <v>47.13</v>
      </c>
      <c r="F34" s="129">
        <f t="shared" si="17"/>
        <v>14.92</v>
      </c>
      <c r="G34" s="131">
        <f t="shared" si="6"/>
        <v>51.902177257566244</v>
      </c>
      <c r="H34" s="129">
        <f t="shared" si="1"/>
        <v>0</v>
      </c>
      <c r="I34" s="131">
        <f t="shared" si="7"/>
        <v>51.902177257566244</v>
      </c>
      <c r="J34" s="131">
        <f t="shared" si="16"/>
        <v>168.68</v>
      </c>
      <c r="K34" s="129">
        <f t="shared" si="2"/>
        <v>168.67999999999998</v>
      </c>
      <c r="L34" s="120"/>
      <c r="N34" s="118"/>
      <c r="AA34" s="282"/>
    </row>
    <row r="35" spans="2:27">
      <c r="B35" s="136">
        <f t="shared" si="0"/>
        <v>2041</v>
      </c>
      <c r="C35" s="137"/>
      <c r="D35" s="129">
        <f t="shared" si="4"/>
        <v>108.87</v>
      </c>
      <c r="E35" s="129">
        <f t="shared" ref="E35:F35" si="18">ROUND(E34*(1+(IFERROR(INDEX($D$66:$D$74,MATCH($B35,$C$66:$C$74,0),1),0)+IFERROR(INDEX($G$66:$G$74,MATCH($B35,$F$66:$F$74,0),1),0)+IFERROR(INDEX($J$66:$J$74,MATCH($B35,$I$66:$I$74,0),1),0))),2)</f>
        <v>48.12</v>
      </c>
      <c r="F35" s="129">
        <f t="shared" si="18"/>
        <v>15.23</v>
      </c>
      <c r="G35" s="131">
        <f t="shared" si="6"/>
        <v>52.991421432879179</v>
      </c>
      <c r="H35" s="129">
        <f t="shared" si="1"/>
        <v>0</v>
      </c>
      <c r="I35" s="131">
        <f t="shared" si="7"/>
        <v>52.991421432879179</v>
      </c>
      <c r="J35" s="131">
        <f t="shared" si="16"/>
        <v>172.22</v>
      </c>
      <c r="K35" s="129">
        <f t="shared" si="2"/>
        <v>172.22</v>
      </c>
      <c r="L35" s="120"/>
      <c r="N35" s="118"/>
      <c r="AA35" s="282"/>
    </row>
    <row r="36" spans="2:27">
      <c r="B36" s="136">
        <f t="shared" si="0"/>
        <v>2042</v>
      </c>
      <c r="C36" s="137"/>
      <c r="D36" s="129">
        <f t="shared" si="4"/>
        <v>111.16</v>
      </c>
      <c r="E36" s="129">
        <f t="shared" ref="E36:F36" si="19">ROUND(E35*(1+(IFERROR(INDEX($D$66:$D$74,MATCH($B36,$C$66:$C$74,0),1),0)+IFERROR(INDEX($G$66:$G$74,MATCH($B36,$F$66:$F$74,0),1),0)+IFERROR(INDEX($J$66:$J$74,MATCH($B36,$I$66:$I$74,0),1),0))),2)</f>
        <v>49.13</v>
      </c>
      <c r="F36" s="129">
        <f t="shared" si="19"/>
        <v>15.55</v>
      </c>
      <c r="G36" s="131">
        <f t="shared" si="6"/>
        <v>54.105281295769799</v>
      </c>
      <c r="H36" s="129">
        <f t="shared" si="1"/>
        <v>0</v>
      </c>
      <c r="I36" s="131">
        <f t="shared" si="7"/>
        <v>54.105281295769799</v>
      </c>
      <c r="J36" s="131">
        <f t="shared" si="16"/>
        <v>175.84</v>
      </c>
      <c r="K36" s="129">
        <f t="shared" si="2"/>
        <v>175.84</v>
      </c>
      <c r="L36" s="120"/>
      <c r="N36" s="118"/>
      <c r="AA36" s="282"/>
    </row>
    <row r="37" spans="2:27">
      <c r="B37" s="136">
        <f t="shared" si="0"/>
        <v>2043</v>
      </c>
      <c r="C37" s="137"/>
      <c r="D37" s="129">
        <f t="shared" si="4"/>
        <v>113.49</v>
      </c>
      <c r="E37" s="129">
        <f t="shared" ref="E37:F37" si="20">ROUND(E36*(1+(IFERROR(INDEX($D$66:$D$74,MATCH($B37,$C$66:$C$74,0),1),0)+IFERROR(INDEX($G$66:$G$74,MATCH($B37,$F$66:$F$74,0),1),0)+IFERROR(INDEX($J$66:$J$74,MATCH($B37,$I$66:$I$74,0),1),0))),2)</f>
        <v>50.16</v>
      </c>
      <c r="F37" s="129">
        <f t="shared" si="20"/>
        <v>15.88</v>
      </c>
      <c r="G37" s="131">
        <f t="shared" si="6"/>
        <v>55.240679885290895</v>
      </c>
      <c r="H37" s="129">
        <f t="shared" si="1"/>
        <v>0</v>
      </c>
      <c r="I37" s="131">
        <f t="shared" si="7"/>
        <v>55.240679885290895</v>
      </c>
      <c r="J37" s="131">
        <f t="shared" si="16"/>
        <v>179.53</v>
      </c>
      <c r="K37" s="129">
        <f t="shared" si="2"/>
        <v>179.52999999999997</v>
      </c>
      <c r="L37" s="120"/>
      <c r="AA37" s="282"/>
    </row>
    <row r="38" spans="2:27">
      <c r="B38" s="136"/>
      <c r="C38" s="137"/>
      <c r="D38" s="129"/>
      <c r="E38" s="129"/>
      <c r="F38" s="131"/>
      <c r="G38" s="129"/>
      <c r="H38" s="129"/>
      <c r="I38" s="131"/>
      <c r="J38" s="131"/>
      <c r="K38" s="129"/>
      <c r="L38" s="120"/>
      <c r="AA38" s="282"/>
    </row>
    <row r="39" spans="2:27">
      <c r="B39" s="136"/>
      <c r="C39" s="137"/>
      <c r="D39" s="129"/>
      <c r="E39" s="129"/>
      <c r="F39" s="131"/>
      <c r="G39" s="129"/>
      <c r="H39" s="129"/>
      <c r="I39" s="131"/>
      <c r="J39" s="131"/>
      <c r="K39" s="129"/>
      <c r="L39" s="120"/>
      <c r="AA39" s="282"/>
    </row>
    <row r="40" spans="2:27">
      <c r="B40" s="127"/>
      <c r="C40" s="132"/>
      <c r="D40" s="129"/>
      <c r="E40" s="129"/>
      <c r="F40" s="130"/>
      <c r="G40" s="129"/>
      <c r="H40" s="129"/>
      <c r="I40" s="131"/>
      <c r="J40" s="131"/>
      <c r="K40" s="138"/>
      <c r="AA40" s="282"/>
    </row>
    <row r="41" spans="2:27">
      <c r="AA41" s="282"/>
    </row>
    <row r="42" spans="2:27" ht="13.8">
      <c r="B42" s="139" t="s">
        <v>25</v>
      </c>
      <c r="C42" s="140"/>
      <c r="D42" s="140"/>
      <c r="E42" s="140"/>
      <c r="F42" s="140"/>
      <c r="G42" s="140"/>
      <c r="H42" s="140"/>
      <c r="AA42" s="282"/>
    </row>
    <row r="43" spans="2:27">
      <c r="AA43" s="282"/>
    </row>
    <row r="44" spans="2:27">
      <c r="B44" s="118" t="s">
        <v>62</v>
      </c>
      <c r="C44" s="141" t="s">
        <v>63</v>
      </c>
      <c r="D44" s="142" t="s">
        <v>102</v>
      </c>
      <c r="AA44" s="282"/>
    </row>
    <row r="45" spans="2:27">
      <c r="C45" s="141" t="str">
        <f>C7</f>
        <v>(a)</v>
      </c>
      <c r="D45" s="118" t="s">
        <v>64</v>
      </c>
      <c r="AA45" s="282"/>
    </row>
    <row r="46" spans="2:27">
      <c r="C46" s="141" t="str">
        <f>D7</f>
        <v>(b)</v>
      </c>
      <c r="D46" s="131" t="str">
        <f>"= "&amp;C7&amp;" x "&amp;C62</f>
        <v>= (a) x 0.06899</v>
      </c>
      <c r="AA46" s="282"/>
    </row>
    <row r="47" spans="2:27">
      <c r="C47" s="141" t="str">
        <f>G7</f>
        <v>(e)</v>
      </c>
      <c r="D47" s="131" t="str">
        <f>"= ("&amp;$D$7&amp;" + "&amp;$E$7&amp;") /  (8.76 x "&amp;TEXT(C63,"0.0%")&amp;")"</f>
        <v>= ((b) + (c)) /  (8.76 x 37.1%)</v>
      </c>
      <c r="AA47" s="282"/>
    </row>
    <row r="48" spans="2:27">
      <c r="C48" s="141" t="str">
        <f>I7</f>
        <v>(g)</v>
      </c>
      <c r="D48" s="131" t="str">
        <f>"= "&amp;$G$7&amp;" + "&amp;$H$7</f>
        <v>= (e) + (f)</v>
      </c>
      <c r="AA48" s="282"/>
    </row>
    <row r="49" spans="2:27">
      <c r="C49" s="141" t="str">
        <f>K7</f>
        <v>(i)</v>
      </c>
      <c r="D49" s="85" t="str">
        <f>D44</f>
        <v>Plant Costs  - 2019 IRP Update - Table 6.1 &amp; 6.2</v>
      </c>
      <c r="AA49" s="282"/>
    </row>
    <row r="50" spans="2:27">
      <c r="C50" s="141"/>
      <c r="D50" s="131"/>
      <c r="AA50" s="282"/>
    </row>
    <row r="51" spans="2:27" ht="13.8" thickBot="1">
      <c r="AA51" s="282"/>
    </row>
    <row r="52" spans="2:27" ht="13.8" thickBot="1">
      <c r="C52" s="42" t="str">
        <f>B2&amp;" - "&amp;B3</f>
        <v>2019 IRP Idaho Wind Resource - 37% Capacity Factor</v>
      </c>
      <c r="D52" s="143"/>
      <c r="E52" s="143"/>
      <c r="F52" s="143"/>
      <c r="G52" s="143"/>
      <c r="H52" s="143"/>
      <c r="I52" s="144"/>
      <c r="J52" s="144"/>
      <c r="K52" s="145"/>
      <c r="AA52" s="282"/>
    </row>
    <row r="53" spans="2:27" ht="13.8" thickBot="1">
      <c r="C53" s="146" t="s">
        <v>65</v>
      </c>
      <c r="D53" s="147" t="s">
        <v>66</v>
      </c>
      <c r="E53" s="147"/>
      <c r="F53" s="147"/>
      <c r="G53" s="147"/>
      <c r="H53" s="147"/>
      <c r="I53" s="144"/>
      <c r="J53" s="144"/>
      <c r="K53" s="145"/>
      <c r="AA53" s="282"/>
    </row>
    <row r="54" spans="2:27">
      <c r="P54" s="118" t="s">
        <v>103</v>
      </c>
      <c r="Q54" s="118">
        <v>2030</v>
      </c>
    </row>
    <row r="55" spans="2:27">
      <c r="B55" s="85" t="s">
        <v>101</v>
      </c>
      <c r="C55" s="171">
        <v>1358.4350565953944</v>
      </c>
      <c r="D55" s="118" t="s">
        <v>64</v>
      </c>
      <c r="T55" s="118" t="str">
        <f>$Q$56&amp;"Proposed Station Capital Costs"</f>
        <v>H_.GO2_WDProposed Station Capital Costs</v>
      </c>
    </row>
    <row r="56" spans="2:27">
      <c r="B56" s="85" t="s">
        <v>101</v>
      </c>
      <c r="C56" s="273">
        <v>28.802174620531375</v>
      </c>
      <c r="D56" s="118" t="s">
        <v>67</v>
      </c>
      <c r="O56" s="118">
        <v>470</v>
      </c>
      <c r="P56" s="118" t="s">
        <v>32</v>
      </c>
      <c r="Q56" s="118" t="s">
        <v>159</v>
      </c>
      <c r="T56" s="118" t="str">
        <f>Q56&amp;"Proposed Station Fixed Costs"</f>
        <v>H_.GO2_WDProposed Station Fixed Costs</v>
      </c>
      <c r="Z56" s="118" t="s">
        <v>116</v>
      </c>
      <c r="AA56" s="283">
        <f>PMT(0.0692,30,NPV(0.0692,AA18:AA53))</f>
        <v>0</v>
      </c>
    </row>
    <row r="57" spans="2:27" ht="24" customHeight="1">
      <c r="B57" s="85"/>
      <c r="C57" s="275"/>
      <c r="D57" s="118" t="s">
        <v>109</v>
      </c>
      <c r="O57" s="118">
        <v>569.6</v>
      </c>
      <c r="P57" s="118" t="s">
        <v>32</v>
      </c>
      <c r="Q57" s="118" t="s">
        <v>160</v>
      </c>
      <c r="T57" s="118" t="str">
        <f>Q57&amp;"Proposed Station Fixed Costs"</f>
        <v>L_.GO2_WDProposed Station Fixed Costs</v>
      </c>
    </row>
    <row r="58" spans="2:27">
      <c r="B58" s="85" t="s">
        <v>101</v>
      </c>
      <c r="C58" s="273">
        <v>0</v>
      </c>
      <c r="D58" s="118" t="s">
        <v>68</v>
      </c>
      <c r="K58" s="120"/>
      <c r="L58" s="150"/>
      <c r="M58" s="52"/>
      <c r="N58" s="164"/>
      <c r="O58" s="52"/>
      <c r="P58" s="52"/>
      <c r="Q58" s="120"/>
      <c r="R58" s="120"/>
      <c r="T58" s="118" t="str">
        <f>$Q$56&amp;"Proposed Station Variable O&amp;M Costs"</f>
        <v>H_.GO2_WDProposed Station Variable O&amp;M Costs</v>
      </c>
      <c r="U58" s="120"/>
      <c r="V58" s="120"/>
      <c r="W58" s="120"/>
      <c r="X58" s="120"/>
      <c r="Y58" s="120"/>
    </row>
    <row r="59" spans="2:27">
      <c r="B59" s="85"/>
      <c r="C59" s="159"/>
      <c r="D59" s="118" t="s">
        <v>69</v>
      </c>
      <c r="I59" s="201" t="s">
        <v>90</v>
      </c>
      <c r="L59" s="152"/>
      <c r="M59" s="153"/>
      <c r="O59" s="151"/>
      <c r="P59" s="120"/>
      <c r="Q59" s="218" t="str">
        <f>Q56&amp;Q54</f>
        <v>H_.GO2_WD2030</v>
      </c>
      <c r="R59" s="120"/>
      <c r="T59" s="118" t="str">
        <f>$Q$57&amp;"Proposed Station Variable O&amp;M Costs"</f>
        <v>L_.GO2_WDProposed Station Variable O&amp;M Costs</v>
      </c>
      <c r="U59" s="120"/>
      <c r="V59" s="120"/>
      <c r="W59" s="120"/>
      <c r="X59" s="120"/>
      <c r="Y59" s="120"/>
    </row>
    <row r="60" spans="2:27">
      <c r="B60" s="374" t="str">
        <f>LEFT(RIGHT(INDEX('Table 3 TransCost'!$39:$39,1,MATCH(F60,'Table 3 TransCost'!$4:$4,0)),6),5)</f>
        <v>2030$</v>
      </c>
      <c r="C60" s="275">
        <f>INDEX('Table 3 TransCost'!$39:$39,1,MATCH(F60,'Table 3 TransCost'!$4:$4,0)+2)</f>
        <v>12.097273854334603</v>
      </c>
      <c r="D60" s="118" t="s">
        <v>225</v>
      </c>
      <c r="F60" s="279" t="s">
        <v>190</v>
      </c>
      <c r="K60" s="152"/>
      <c r="L60" s="152"/>
      <c r="M60" s="152"/>
      <c r="N60" s="165"/>
      <c r="O60" s="151"/>
      <c r="P60" s="120"/>
      <c r="Q60" s="120"/>
      <c r="R60" s="120"/>
      <c r="T60" s="120"/>
      <c r="U60" s="120"/>
      <c r="V60" s="120"/>
      <c r="W60" s="120"/>
      <c r="X60" s="120"/>
      <c r="Y60" s="120"/>
    </row>
    <row r="61" spans="2:27">
      <c r="B61" s="85"/>
      <c r="C61" s="204"/>
      <c r="K61" s="152"/>
      <c r="L61" s="152"/>
      <c r="M61" s="152"/>
      <c r="N61" s="165"/>
      <c r="O61" s="152"/>
      <c r="R61" s="120"/>
      <c r="T61" s="120"/>
      <c r="U61" s="120"/>
      <c r="V61" s="120"/>
      <c r="W61" s="120"/>
      <c r="X61" s="120"/>
      <c r="Y61" s="120"/>
    </row>
    <row r="62" spans="2:27" ht="13.8">
      <c r="C62" s="274">
        <v>6.8989999999999996E-2</v>
      </c>
      <c r="D62" s="118" t="s">
        <v>36</v>
      </c>
      <c r="K62" s="156"/>
      <c r="L62" s="157"/>
      <c r="M62" s="157"/>
      <c r="O62" s="158"/>
    </row>
    <row r="63" spans="2:27">
      <c r="C63" s="212">
        <v>0.371</v>
      </c>
      <c r="D63" s="118" t="s">
        <v>37</v>
      </c>
    </row>
    <row r="64" spans="2:27" ht="13.8" thickBot="1">
      <c r="D64" s="155"/>
    </row>
    <row r="65" spans="3:14" ht="13.8" thickBot="1">
      <c r="C65" s="40" t="str">
        <f>"Company Official Inflation Forecast Dated "&amp;TEXT('Table 4'!$H$5,"mmmm dd, yyyy")</f>
        <v>Company Official Inflation Forecast Dated December 31, 2019</v>
      </c>
      <c r="D65" s="143"/>
      <c r="E65" s="143"/>
      <c r="F65" s="143"/>
      <c r="G65" s="143"/>
      <c r="H65" s="143"/>
      <c r="I65" s="143"/>
      <c r="J65" s="143"/>
      <c r="K65" s="145"/>
    </row>
    <row r="66" spans="3:14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41"/>
      <c r="I66" s="87">
        <f>F74+1</f>
        <v>2035</v>
      </c>
      <c r="J66" s="41">
        <v>2.1000000000000001E-2</v>
      </c>
    </row>
    <row r="67" spans="3:14">
      <c r="C67" s="87">
        <f t="shared" ref="C67:C74" si="21">C66+1</f>
        <v>2018</v>
      </c>
      <c r="D67" s="41">
        <v>2.4E-2</v>
      </c>
      <c r="E67" s="85"/>
      <c r="F67" s="87">
        <f t="shared" ref="F67:F74" si="22">F66+1</f>
        <v>2027</v>
      </c>
      <c r="G67" s="41">
        <v>2.3E-2</v>
      </c>
      <c r="H67" s="41"/>
      <c r="I67" s="87">
        <f>I66+1</f>
        <v>2036</v>
      </c>
      <c r="J67" s="41">
        <v>2.1000000000000001E-2</v>
      </c>
    </row>
    <row r="68" spans="3:14">
      <c r="C68" s="87">
        <f t="shared" si="21"/>
        <v>2019</v>
      </c>
      <c r="D68" s="41">
        <v>1.7999999999999999E-2</v>
      </c>
      <c r="E68" s="85"/>
      <c r="F68" s="87">
        <f t="shared" si="22"/>
        <v>2028</v>
      </c>
      <c r="G68" s="41">
        <v>2.3E-2</v>
      </c>
      <c r="H68" s="41"/>
      <c r="I68" s="87">
        <f t="shared" ref="I68:I74" si="23">I67+1</f>
        <v>2037</v>
      </c>
      <c r="J68" s="41">
        <v>2.1000000000000001E-2</v>
      </c>
    </row>
    <row r="69" spans="3:14">
      <c r="C69" s="87">
        <f t="shared" si="21"/>
        <v>2020</v>
      </c>
      <c r="D69" s="41">
        <v>1.9E-2</v>
      </c>
      <c r="E69" s="85"/>
      <c r="F69" s="87">
        <f t="shared" si="22"/>
        <v>2029</v>
      </c>
      <c r="G69" s="41">
        <v>2.3E-2</v>
      </c>
      <c r="H69" s="41"/>
      <c r="I69" s="87">
        <f t="shared" si="23"/>
        <v>2038</v>
      </c>
      <c r="J69" s="41">
        <v>2.1000000000000001E-2</v>
      </c>
    </row>
    <row r="70" spans="3:14">
      <c r="C70" s="87">
        <f t="shared" si="21"/>
        <v>2021</v>
      </c>
      <c r="D70" s="41">
        <v>0.02</v>
      </c>
      <c r="E70" s="85"/>
      <c r="F70" s="87">
        <f t="shared" si="22"/>
        <v>2030</v>
      </c>
      <c r="G70" s="41">
        <v>2.1999999999999999E-2</v>
      </c>
      <c r="H70" s="41"/>
      <c r="I70" s="87">
        <f t="shared" si="23"/>
        <v>2039</v>
      </c>
      <c r="J70" s="41">
        <v>2.1000000000000001E-2</v>
      </c>
    </row>
    <row r="71" spans="3:14">
      <c r="C71" s="87">
        <f t="shared" si="21"/>
        <v>2022</v>
      </c>
      <c r="D71" s="41">
        <v>2.5000000000000001E-2</v>
      </c>
      <c r="E71" s="85"/>
      <c r="F71" s="87">
        <f t="shared" si="22"/>
        <v>2031</v>
      </c>
      <c r="G71" s="41">
        <v>2.1999999999999999E-2</v>
      </c>
      <c r="H71" s="41"/>
      <c r="I71" s="87">
        <f t="shared" si="23"/>
        <v>2040</v>
      </c>
      <c r="J71" s="41">
        <v>2.1000000000000001E-2</v>
      </c>
    </row>
    <row r="72" spans="3:14" s="120" customFormat="1">
      <c r="C72" s="87">
        <f t="shared" si="21"/>
        <v>2023</v>
      </c>
      <c r="D72" s="41">
        <v>2.5000000000000001E-2</v>
      </c>
      <c r="E72" s="86"/>
      <c r="F72" s="87">
        <f t="shared" si="22"/>
        <v>2032</v>
      </c>
      <c r="G72" s="41">
        <v>2.1999999999999999E-2</v>
      </c>
      <c r="H72" s="41"/>
      <c r="I72" s="87">
        <f t="shared" si="23"/>
        <v>2041</v>
      </c>
      <c r="J72" s="41">
        <v>2.1000000000000001E-2</v>
      </c>
      <c r="N72" s="165"/>
    </row>
    <row r="73" spans="3:14" s="120" customFormat="1">
      <c r="C73" s="87">
        <f t="shared" si="21"/>
        <v>2024</v>
      </c>
      <c r="D73" s="41">
        <v>2.4E-2</v>
      </c>
      <c r="E73" s="86"/>
      <c r="F73" s="87">
        <f t="shared" si="22"/>
        <v>2033</v>
      </c>
      <c r="G73" s="41">
        <v>2.1000000000000001E-2</v>
      </c>
      <c r="H73" s="41"/>
      <c r="I73" s="87">
        <f t="shared" si="23"/>
        <v>2042</v>
      </c>
      <c r="J73" s="41">
        <v>2.1000000000000001E-2</v>
      </c>
      <c r="N73" s="165"/>
    </row>
    <row r="74" spans="3:14" s="120" customFormat="1">
      <c r="C74" s="87">
        <f t="shared" si="21"/>
        <v>2025</v>
      </c>
      <c r="D74" s="41">
        <v>2.3E-2</v>
      </c>
      <c r="E74" s="86"/>
      <c r="F74" s="87">
        <f t="shared" si="22"/>
        <v>2034</v>
      </c>
      <c r="G74" s="41">
        <v>2.1000000000000001E-2</v>
      </c>
      <c r="H74" s="41"/>
      <c r="I74" s="87">
        <f t="shared" si="23"/>
        <v>2043</v>
      </c>
      <c r="J74" s="41">
        <v>2.1000000000000001E-2</v>
      </c>
      <c r="N74" s="165"/>
    </row>
    <row r="75" spans="3:14" s="120" customFormat="1">
      <c r="N75" s="165"/>
    </row>
    <row r="76" spans="3:14" s="120" customFormat="1">
      <c r="N76" s="165"/>
    </row>
    <row r="93" spans="3:4">
      <c r="C93" s="151"/>
      <c r="D93" s="155"/>
    </row>
    <row r="94" spans="3:4">
      <c r="C94" s="151"/>
      <c r="D94" s="155"/>
    </row>
    <row r="95" spans="3:4">
      <c r="C95" s="151"/>
      <c r="D95" s="155"/>
    </row>
    <row r="96" spans="3:4">
      <c r="C96" s="151"/>
      <c r="D96" s="155"/>
    </row>
    <row r="97" spans="3:4">
      <c r="C97" s="151"/>
      <c r="D97" s="155"/>
    </row>
    <row r="98" spans="3:4">
      <c r="C98" s="151"/>
      <c r="D98" s="155"/>
    </row>
    <row r="99" spans="3:4">
      <c r="C99" s="151"/>
      <c r="D99" s="155"/>
    </row>
    <row r="100" spans="3:4">
      <c r="C100" s="151"/>
      <c r="D100" s="155"/>
    </row>
    <row r="101" spans="3:4">
      <c r="C101" s="151"/>
      <c r="D101" s="155"/>
    </row>
    <row r="102" spans="3:4">
      <c r="C102" s="151"/>
      <c r="D102" s="155"/>
    </row>
  </sheetData>
  <printOptions horizontalCentered="1"/>
  <pageMargins left="0.8" right="0.3" top="0.4" bottom="0.4" header="0.5" footer="0.2"/>
  <pageSetup scale="54" orientation="landscape" r:id="rId1"/>
  <headerFooter alignWithMargins="0"/>
  <rowBreaks count="1" manualBreakCount="1">
    <brk id="51" max="16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AA102"/>
  <sheetViews>
    <sheetView zoomScale="80" zoomScaleNormal="80" workbookViewId="0">
      <selection activeCell="A35" sqref="A35"/>
    </sheetView>
  </sheetViews>
  <sheetFormatPr defaultColWidth="9.33203125" defaultRowHeight="13.2"/>
  <cols>
    <col min="1" max="1" width="13.33203125" style="118" customWidth="1"/>
    <col min="2" max="2" width="15" style="118" customWidth="1"/>
    <col min="3" max="3" width="12.33203125" style="118" bestFit="1" customWidth="1"/>
    <col min="4" max="4" width="19.77734375" style="118" customWidth="1"/>
    <col min="5" max="5" width="8.77734375" style="118" bestFit="1" customWidth="1"/>
    <col min="6" max="6" width="13.44140625" style="118" customWidth="1"/>
    <col min="7" max="8" width="9.44140625" style="118" bestFit="1" customWidth="1"/>
    <col min="9" max="9" width="12.6640625" style="118" customWidth="1"/>
    <col min="10" max="10" width="14" style="118" customWidth="1"/>
    <col min="11" max="11" width="13.109375" style="118" customWidth="1"/>
    <col min="12" max="12" width="3.109375" style="118" customWidth="1"/>
    <col min="13" max="13" width="15" style="118" hidden="1" customWidth="1"/>
    <col min="14" max="14" width="5.6640625" style="162" customWidth="1"/>
    <col min="15" max="15" width="9.33203125" style="118"/>
    <col min="16" max="16" width="10" style="118" customWidth="1"/>
    <col min="17" max="17" width="25.109375" style="118" customWidth="1"/>
    <col min="18" max="18" width="18.109375" style="118" customWidth="1"/>
    <col min="19" max="19" width="9.33203125" style="118"/>
    <col min="20" max="20" width="16.6640625" style="118" customWidth="1"/>
    <col min="21" max="21" width="11.77734375" style="118" customWidth="1"/>
    <col min="22" max="22" width="9.6640625" style="118" bestFit="1" customWidth="1"/>
    <col min="23" max="16384" width="9.33203125" style="118"/>
  </cols>
  <sheetData>
    <row r="1" spans="2:25" ht="15.6">
      <c r="B1" s="116" t="s">
        <v>56</v>
      </c>
      <c r="C1" s="117"/>
      <c r="D1" s="117"/>
      <c r="E1" s="117"/>
      <c r="F1" s="117"/>
      <c r="G1" s="117"/>
      <c r="H1" s="117"/>
      <c r="I1" s="117"/>
      <c r="J1" s="117"/>
    </row>
    <row r="2" spans="2:25" ht="15.6">
      <c r="B2" s="116" t="s">
        <v>162</v>
      </c>
      <c r="C2" s="117"/>
      <c r="D2" s="117"/>
      <c r="E2" s="117"/>
      <c r="F2" s="117"/>
      <c r="G2" s="117"/>
      <c r="H2" s="117"/>
      <c r="I2" s="117"/>
      <c r="J2" s="117"/>
    </row>
    <row r="3" spans="2:25" ht="15.6">
      <c r="B3" s="116" t="str">
        <f>TEXT($C$63,"0%")&amp;" Capacity Factor"</f>
        <v>37% Capacity Factor</v>
      </c>
      <c r="C3" s="117"/>
      <c r="D3" s="117"/>
      <c r="E3" s="117"/>
      <c r="F3" s="117"/>
      <c r="G3" s="117"/>
      <c r="H3" s="117"/>
      <c r="I3" s="117"/>
      <c r="J3" s="117"/>
    </row>
    <row r="4" spans="2:25">
      <c r="B4" s="119"/>
      <c r="C4" s="119"/>
      <c r="D4" s="119"/>
      <c r="E4" s="119"/>
      <c r="F4" s="119"/>
      <c r="G4" s="119"/>
      <c r="H4" s="119"/>
      <c r="I4" s="120"/>
      <c r="J4" s="120"/>
      <c r="K4" s="120"/>
    </row>
    <row r="5" spans="2:25" ht="51.75" customHeight="1">
      <c r="B5" s="121" t="s">
        <v>0</v>
      </c>
      <c r="C5" s="122" t="s">
        <v>10</v>
      </c>
      <c r="D5" s="122" t="s">
        <v>11</v>
      </c>
      <c r="E5" s="122" t="s">
        <v>12</v>
      </c>
      <c r="F5" s="17" t="s">
        <v>91</v>
      </c>
      <c r="G5" s="122" t="s">
        <v>61</v>
      </c>
      <c r="H5" s="17" t="s">
        <v>13</v>
      </c>
      <c r="I5" s="122" t="s">
        <v>72</v>
      </c>
      <c r="J5" s="17" t="s">
        <v>52</v>
      </c>
      <c r="K5" s="122" t="s">
        <v>231</v>
      </c>
      <c r="M5" s="218"/>
      <c r="N5" s="218"/>
      <c r="P5" s="218"/>
      <c r="R5" s="280"/>
      <c r="T5" s="277"/>
      <c r="U5" s="278"/>
      <c r="V5" s="277"/>
      <c r="W5" s="278"/>
      <c r="X5" s="120"/>
      <c r="Y5" s="218"/>
    </row>
    <row r="6" spans="2:25" ht="24" customHeight="1">
      <c r="B6" s="123"/>
      <c r="C6" s="124" t="s">
        <v>8</v>
      </c>
      <c r="D6" s="125" t="s">
        <v>9</v>
      </c>
      <c r="E6" s="125" t="s">
        <v>9</v>
      </c>
      <c r="F6" s="125" t="s">
        <v>9</v>
      </c>
      <c r="G6" s="124" t="s">
        <v>31</v>
      </c>
      <c r="H6" s="18" t="s">
        <v>31</v>
      </c>
      <c r="I6" s="124" t="s">
        <v>31</v>
      </c>
      <c r="J6" s="19" t="s">
        <v>9</v>
      </c>
      <c r="K6" s="125" t="s">
        <v>9</v>
      </c>
      <c r="R6" s="281"/>
    </row>
    <row r="7" spans="2:25">
      <c r="C7" s="126" t="s">
        <v>1</v>
      </c>
      <c r="D7" s="126" t="s">
        <v>2</v>
      </c>
      <c r="E7" s="126" t="s">
        <v>3</v>
      </c>
      <c r="F7" s="126" t="s">
        <v>4</v>
      </c>
      <c r="G7" s="126" t="s">
        <v>5</v>
      </c>
      <c r="H7" s="126" t="s">
        <v>7</v>
      </c>
      <c r="I7" s="126" t="s">
        <v>22</v>
      </c>
      <c r="J7" s="126" t="s">
        <v>23</v>
      </c>
      <c r="K7" s="126" t="s">
        <v>24</v>
      </c>
    </row>
    <row r="8" spans="2:25" ht="6" customHeight="1">
      <c r="K8" s="120"/>
    </row>
    <row r="9" spans="2:25" ht="15.6">
      <c r="B9" s="43" t="str">
        <f>C52</f>
        <v>2019 IRP Yakima Wind with Storage Resource - 37% Capacity Factor</v>
      </c>
      <c r="C9" s="120"/>
      <c r="E9" s="120"/>
      <c r="F9" s="120"/>
      <c r="G9" s="120"/>
      <c r="H9" s="120"/>
      <c r="I9" s="120"/>
      <c r="J9" s="120"/>
      <c r="K9" s="120"/>
      <c r="N9" s="118"/>
    </row>
    <row r="10" spans="2:25">
      <c r="B10" s="127">
        <v>2016</v>
      </c>
      <c r="C10" s="128"/>
      <c r="D10" s="129"/>
      <c r="E10" s="129"/>
      <c r="F10" s="129"/>
      <c r="G10" s="130"/>
      <c r="H10" s="130"/>
      <c r="I10" s="131"/>
      <c r="J10" s="131"/>
      <c r="K10" s="129"/>
      <c r="N10" s="163"/>
    </row>
    <row r="11" spans="2:25">
      <c r="B11" s="127">
        <f t="shared" ref="B11:B37" si="0">B10+1</f>
        <v>2017</v>
      </c>
      <c r="C11" s="132"/>
      <c r="D11" s="129"/>
      <c r="E11" s="129"/>
      <c r="F11" s="129"/>
      <c r="G11" s="130"/>
      <c r="H11" s="129"/>
      <c r="I11" s="131"/>
      <c r="J11" s="131"/>
      <c r="K11" s="129"/>
      <c r="N11" s="118"/>
    </row>
    <row r="12" spans="2:25">
      <c r="B12" s="136">
        <f t="shared" si="0"/>
        <v>2018</v>
      </c>
      <c r="C12" s="137"/>
      <c r="D12" s="129"/>
      <c r="E12" s="149"/>
      <c r="F12" s="149"/>
      <c r="G12" s="131"/>
      <c r="H12" s="149">
        <f>$C$58</f>
        <v>0</v>
      </c>
      <c r="I12" s="131"/>
      <c r="J12" s="131"/>
      <c r="K12" s="129">
        <f>(D12+E12+F12)</f>
        <v>0</v>
      </c>
      <c r="L12" s="120"/>
      <c r="N12" s="118"/>
      <c r="R12" s="149"/>
      <c r="T12" s="162"/>
      <c r="U12" s="154"/>
      <c r="V12" s="154"/>
      <c r="W12" s="154"/>
      <c r="X12" s="275"/>
      <c r="Y12" s="275"/>
    </row>
    <row r="13" spans="2:25">
      <c r="B13" s="136">
        <f t="shared" si="0"/>
        <v>2019</v>
      </c>
      <c r="C13" s="137"/>
      <c r="D13" s="129"/>
      <c r="E13" s="149"/>
      <c r="F13" s="149"/>
      <c r="G13" s="131"/>
      <c r="H13" s="129">
        <f>ROUND(H12*(1+(IFERROR(INDEX($D$66:$D$74,MATCH($B13,$C$66:$C$74,0),1),0)+IFERROR(INDEX($G$66:$G$74,MATCH($B13,$F$66:$F$74,0),1),0)+IFERROR(INDEX(#REF!,MATCH($B13,$I$66:$I$74,0),1),0))),2)</f>
        <v>0</v>
      </c>
      <c r="I13" s="131"/>
      <c r="J13" s="131"/>
      <c r="K13" s="129">
        <f t="shared" ref="K13:K37" si="1">(D13+E13+F13)</f>
        <v>0</v>
      </c>
      <c r="L13" s="120"/>
      <c r="N13" s="118"/>
      <c r="V13" s="154"/>
      <c r="W13" s="154"/>
      <c r="X13" s="275"/>
      <c r="Y13" s="275"/>
    </row>
    <row r="14" spans="2:25">
      <c r="B14" s="136">
        <f t="shared" si="0"/>
        <v>2020</v>
      </c>
      <c r="C14" s="137"/>
      <c r="D14" s="129"/>
      <c r="E14" s="129"/>
      <c r="F14" s="129"/>
      <c r="G14" s="131"/>
      <c r="H14" s="129">
        <f>ROUND(H13*(1+(IFERROR(INDEX($D$66:$D$74,MATCH($B14,$C$66:$C$74,0),1),0)+IFERROR(INDEX($G$66:$G$74,MATCH($B14,$F$66:$F$74,0),1),0)+IFERROR(INDEX(#REF!,MATCH($B14,$I$66:$I$74,0),1),0))),2)</f>
        <v>0</v>
      </c>
      <c r="I14" s="131"/>
      <c r="J14" s="131"/>
      <c r="K14" s="129">
        <f t="shared" si="1"/>
        <v>0</v>
      </c>
      <c r="L14" s="120"/>
      <c r="N14" s="118"/>
      <c r="O14" s="133"/>
      <c r="P14" s="134"/>
      <c r="Q14" s="135"/>
      <c r="V14" s="154"/>
      <c r="W14" s="154"/>
      <c r="X14" s="275"/>
      <c r="Y14" s="275"/>
    </row>
    <row r="15" spans="2:25">
      <c r="B15" s="136">
        <f t="shared" si="0"/>
        <v>2021</v>
      </c>
      <c r="C15" s="137"/>
      <c r="D15" s="129"/>
      <c r="E15" s="129"/>
      <c r="F15" s="129"/>
      <c r="G15" s="131"/>
      <c r="H15" s="129">
        <f>ROUND(H14*(1+(IFERROR(INDEX($D$66:$D$74,MATCH($B15,$C$66:$C$74,0),1),0)+IFERROR(INDEX($G$66:$G$74,MATCH($B15,$F$66:$F$74,0),1),0)+IFERROR(INDEX(#REF!,MATCH($B15,$I$66:$I$74,0),1),0))),2)</f>
        <v>0</v>
      </c>
      <c r="I15" s="131"/>
      <c r="J15" s="131"/>
      <c r="K15" s="129">
        <f t="shared" si="1"/>
        <v>0</v>
      </c>
      <c r="L15" s="120"/>
      <c r="N15" s="118"/>
      <c r="O15" s="276"/>
      <c r="P15" s="134"/>
      <c r="Q15" s="135"/>
      <c r="V15" s="154"/>
      <c r="W15" s="154"/>
      <c r="X15" s="275"/>
      <c r="Y15" s="275"/>
    </row>
    <row r="16" spans="2:25">
      <c r="B16" s="136">
        <f t="shared" si="0"/>
        <v>2022</v>
      </c>
      <c r="C16" s="137"/>
      <c r="D16" s="129"/>
      <c r="E16" s="129"/>
      <c r="F16" s="129"/>
      <c r="G16" s="131"/>
      <c r="H16" s="129">
        <f>ROUND(H15*(1+(IFERROR(INDEX($D$66:$D$74,MATCH($B16,$C$66:$C$74,0),1),0)+IFERROR(INDEX($G$66:$G$74,MATCH($B16,$F$66:$F$74,0),1),0)+IFERROR(INDEX(#REF!,MATCH($B16,$I$66:$I$74,0),1),0))),2)</f>
        <v>0</v>
      </c>
      <c r="I16" s="131"/>
      <c r="J16" s="131"/>
      <c r="K16" s="129">
        <f t="shared" si="1"/>
        <v>0</v>
      </c>
      <c r="L16" s="120"/>
      <c r="N16" s="118"/>
      <c r="V16" s="154"/>
      <c r="W16" s="154"/>
      <c r="X16" s="275"/>
      <c r="Y16" s="275"/>
    </row>
    <row r="17" spans="2:25">
      <c r="B17" s="136">
        <f t="shared" si="0"/>
        <v>2023</v>
      </c>
      <c r="C17" s="137"/>
      <c r="D17" s="129"/>
      <c r="E17" s="129"/>
      <c r="F17" s="129"/>
      <c r="G17" s="131"/>
      <c r="H17" s="129">
        <f>ROUND(H16*(1+(IFERROR(INDEX($D$66:$D$74,MATCH($B17,$C$66:$C$74,0),1),0)+IFERROR(INDEX($G$66:$G$74,MATCH($B17,$F$66:$F$74,0),1),0)+IFERROR(INDEX(#REF!,MATCH($B17,$I$66:$I$74,0),1),0))),2)</f>
        <v>0</v>
      </c>
      <c r="I17" s="131"/>
      <c r="J17" s="131"/>
      <c r="K17" s="129">
        <f t="shared" si="1"/>
        <v>0</v>
      </c>
      <c r="L17" s="120"/>
      <c r="N17" s="118"/>
      <c r="O17" s="133"/>
      <c r="V17" s="154"/>
      <c r="W17" s="154"/>
      <c r="X17" s="275"/>
      <c r="Y17" s="275"/>
    </row>
    <row r="18" spans="2:25">
      <c r="B18" s="136">
        <f t="shared" si="0"/>
        <v>2024</v>
      </c>
      <c r="C18" s="137"/>
      <c r="D18" s="129"/>
      <c r="E18" s="149"/>
      <c r="F18" s="149"/>
      <c r="G18" s="131"/>
      <c r="H18" s="129">
        <f>ROUND(H17*(1+(IFERROR(INDEX($D$66:$D$74,MATCH($B18,$C$66:$C$74,0),1),0)+IFERROR(INDEX($G$66:$G$74,MATCH($B18,$F$66:$F$74,0),1),0)+IFERROR(INDEX(#REF!,MATCH($B18,$I$66:$I$74,0),1),0))),2)</f>
        <v>0</v>
      </c>
      <c r="I18" s="131"/>
      <c r="J18" s="131"/>
      <c r="K18" s="129">
        <f t="shared" si="1"/>
        <v>0</v>
      </c>
      <c r="L18" s="120"/>
      <c r="N18" s="118"/>
      <c r="T18" s="162"/>
      <c r="U18" s="154"/>
      <c r="V18" s="154"/>
      <c r="W18" s="154"/>
      <c r="X18" s="275"/>
      <c r="Y18" s="275"/>
    </row>
    <row r="19" spans="2:25">
      <c r="B19" s="136">
        <f t="shared" si="0"/>
        <v>2025</v>
      </c>
      <c r="C19" s="137"/>
      <c r="D19" s="129"/>
      <c r="E19" s="149"/>
      <c r="F19" s="149"/>
      <c r="G19" s="131"/>
      <c r="H19" s="129">
        <f>ROUND(H18*(1+(IFERROR(INDEX($D$66:$D$74,MATCH($B19,$C$66:$C$74,0),1),0)+IFERROR(INDEX($G$66:$G$74,MATCH($B19,$F$66:$F$74,0),1),0)+IFERROR(INDEX(#REF!,MATCH($B19,$I$66:$I$74,0),1),0))),2)</f>
        <v>0</v>
      </c>
      <c r="I19" s="131"/>
      <c r="J19" s="131"/>
      <c r="K19" s="129">
        <f t="shared" si="1"/>
        <v>0</v>
      </c>
      <c r="L19" s="120"/>
      <c r="N19" s="118"/>
      <c r="T19" s="162"/>
      <c r="U19" s="154"/>
      <c r="V19" s="154"/>
      <c r="W19" s="154"/>
      <c r="X19" s="275"/>
      <c r="Y19" s="275"/>
    </row>
    <row r="20" spans="2:25">
      <c r="B20" s="136">
        <f t="shared" si="0"/>
        <v>2026</v>
      </c>
      <c r="C20" s="137"/>
      <c r="D20" s="129"/>
      <c r="E20" s="149"/>
      <c r="F20" s="149"/>
      <c r="G20" s="131"/>
      <c r="H20" s="129">
        <f>ROUND(H19*(1+(IFERROR(INDEX($D$66:$D$74,MATCH($B20,$C$66:$C$74,0),1),0)+IFERROR(INDEX($G$66:$G$74,MATCH($B20,$F$66:$F$74,0),1),0)+IFERROR(INDEX(#REF!,MATCH($B20,$I$66:$I$74,0),1),0))),2)</f>
        <v>0</v>
      </c>
      <c r="I20" s="131"/>
      <c r="J20" s="131"/>
      <c r="K20" s="129">
        <f t="shared" si="1"/>
        <v>0</v>
      </c>
      <c r="L20" s="120"/>
      <c r="N20" s="118"/>
      <c r="R20" s="154"/>
      <c r="T20" s="162"/>
      <c r="U20" s="154"/>
      <c r="V20" s="154"/>
      <c r="W20" s="154"/>
      <c r="X20" s="275"/>
      <c r="Y20" s="275"/>
    </row>
    <row r="21" spans="2:25">
      <c r="B21" s="136">
        <f t="shared" si="0"/>
        <v>2027</v>
      </c>
      <c r="C21" s="137"/>
      <c r="D21" s="129"/>
      <c r="E21" s="149"/>
      <c r="F21" s="149"/>
      <c r="G21" s="131"/>
      <c r="H21" s="129">
        <f>ROUND(H20*(1+(IFERROR(INDEX($D$66:$D$74,MATCH($B21,$C$66:$C$74,0),1),0)+IFERROR(INDEX($G$66:$G$74,MATCH($B21,$F$66:$F$74,0),1),0)+IFERROR(INDEX(#REF!,MATCH($B21,$I$66:$I$74,0),1),0))),2)</f>
        <v>0</v>
      </c>
      <c r="I21" s="131"/>
      <c r="J21" s="131"/>
      <c r="K21" s="129">
        <f t="shared" si="1"/>
        <v>0</v>
      </c>
      <c r="L21" s="120"/>
      <c r="N21" s="118"/>
      <c r="R21" s="154"/>
      <c r="T21" s="162"/>
      <c r="U21" s="154"/>
      <c r="V21" s="154"/>
      <c r="W21" s="154"/>
      <c r="X21" s="275"/>
      <c r="Y21" s="275"/>
    </row>
    <row r="22" spans="2:25">
      <c r="B22" s="136">
        <f t="shared" si="0"/>
        <v>2028</v>
      </c>
      <c r="C22" s="137"/>
      <c r="D22" s="129"/>
      <c r="E22" s="149"/>
      <c r="F22" s="149"/>
      <c r="G22" s="131"/>
      <c r="H22" s="129">
        <f>ROUND(H21*(1+(IFERROR(INDEX($D$66:$D$74,MATCH($B22,$C$66:$C$74,0),1),0)+IFERROR(INDEX($G$66:$G$74,MATCH($B22,$F$66:$F$74,0),1),0)+IFERROR(INDEX(#REF!,MATCH($B22,$I$66:$I$74,0),1),0))),2)</f>
        <v>0</v>
      </c>
      <c r="I22" s="131"/>
      <c r="J22" s="131"/>
      <c r="K22" s="129">
        <f t="shared" si="1"/>
        <v>0</v>
      </c>
      <c r="L22" s="120"/>
      <c r="N22" s="118"/>
      <c r="R22" s="154"/>
      <c r="T22" s="162"/>
      <c r="U22" s="154"/>
      <c r="V22" s="154"/>
      <c r="W22" s="154"/>
      <c r="X22" s="275"/>
      <c r="Y22" s="275"/>
    </row>
    <row r="23" spans="2:25">
      <c r="B23" s="136">
        <f t="shared" si="0"/>
        <v>2029</v>
      </c>
      <c r="C23" s="137"/>
      <c r="D23" s="129"/>
      <c r="E23" s="149"/>
      <c r="F23" s="149"/>
      <c r="G23" s="131"/>
      <c r="H23" s="129">
        <f>ROUND(H22*(1+(IFERROR(INDEX($D$66:$D$74,MATCH($B23,$C$66:$C$74,0),1),0)+IFERROR(INDEX($G$66:$G$74,MATCH($B23,$F$66:$F$74,0),1),0)+IFERROR(INDEX(#REF!,MATCH($B23,$I$66:$I$74,0),1),0))),2)</f>
        <v>0</v>
      </c>
      <c r="I23" s="131"/>
      <c r="J23" s="131"/>
      <c r="K23" s="129">
        <f t="shared" si="1"/>
        <v>0</v>
      </c>
      <c r="L23" s="120"/>
      <c r="N23" s="118"/>
      <c r="R23" s="154"/>
      <c r="T23" s="162"/>
      <c r="U23" s="154"/>
      <c r="V23" s="154"/>
      <c r="W23" s="154"/>
      <c r="X23" s="275"/>
      <c r="Y23" s="275"/>
    </row>
    <row r="24" spans="2:25">
      <c r="B24" s="136">
        <f t="shared" si="0"/>
        <v>2030</v>
      </c>
      <c r="C24" s="137"/>
      <c r="D24" s="129"/>
      <c r="E24" s="149"/>
      <c r="F24" s="149"/>
      <c r="G24" s="131"/>
      <c r="H24" s="129">
        <f>ROUND(H23*(1+(IFERROR(INDEX($D$66:$D$74,MATCH($B24,$C$66:$C$74,0),1),0)+IFERROR(INDEX($G$66:$G$74,MATCH($B24,$F$66:$F$74,0),1),0)+IFERROR(INDEX(#REF!,MATCH($B24,$I$66:$I$74,0),1),0))),2)</f>
        <v>0</v>
      </c>
      <c r="I24" s="131"/>
      <c r="J24" s="131"/>
      <c r="K24" s="129">
        <f t="shared" si="1"/>
        <v>0</v>
      </c>
      <c r="L24" s="120"/>
      <c r="N24" s="118"/>
      <c r="R24" s="154"/>
      <c r="T24" s="162"/>
      <c r="U24" s="154"/>
      <c r="V24" s="154"/>
      <c r="W24" s="154"/>
      <c r="X24" s="275"/>
      <c r="Y24" s="275"/>
    </row>
    <row r="25" spans="2:25">
      <c r="B25" s="136">
        <f t="shared" si="0"/>
        <v>2031</v>
      </c>
      <c r="C25" s="137"/>
      <c r="D25" s="129"/>
      <c r="E25" s="149"/>
      <c r="F25" s="149"/>
      <c r="G25" s="131"/>
      <c r="H25" s="129">
        <f>ROUND(H24*(1+(IFERROR(INDEX($D$66:$D$74,MATCH($B25,$C$66:$C$74,0),1),0)+IFERROR(INDEX($G$66:$G$74,MATCH($B25,$F$66:$F$74,0),1),0)+IFERROR(INDEX(#REF!,MATCH($B25,$I$66:$I$74,0),1),0))),2)</f>
        <v>0</v>
      </c>
      <c r="I25" s="131"/>
      <c r="J25" s="131"/>
      <c r="K25" s="129">
        <f t="shared" si="1"/>
        <v>0</v>
      </c>
      <c r="L25" s="120"/>
      <c r="N25" s="118"/>
      <c r="R25" s="154"/>
      <c r="T25" s="162"/>
      <c r="U25" s="154"/>
      <c r="V25" s="154"/>
      <c r="W25" s="154"/>
      <c r="X25" s="275"/>
      <c r="Y25" s="275"/>
    </row>
    <row r="26" spans="2:25">
      <c r="B26" s="136">
        <f t="shared" si="0"/>
        <v>2032</v>
      </c>
      <c r="C26" s="352">
        <v>1672.135761589404</v>
      </c>
      <c r="D26" s="129">
        <f>C26*$C$62</f>
        <v>115.36064619205297</v>
      </c>
      <c r="E26" s="273">
        <v>26.705298013245034</v>
      </c>
      <c r="F26" s="129">
        <f>INDEX('Table 3 ID Wind_2030'!$F$10:$F$38,MATCH(B26,'Table 3 ID Wind_2030'!$B$10:$B$38,0),1)</f>
        <v>12.63</v>
      </c>
      <c r="G26" s="131">
        <f>(D26+E26+F26)/(8.76*$C$63)</f>
        <v>47.599337901173556</v>
      </c>
      <c r="H26" s="129">
        <f>ROUND(H25*(1+(IFERROR(INDEX($D$66:$D$74,MATCH($B26,$C$66:$C$74,0),1),0)+IFERROR(INDEX($G$66:$G$74,MATCH($B26,$F$66:$F$74,0),1),0)+IFERROR(INDEX(#REF!,MATCH($B26,$I$66:$I$74,0),1),0))),2)</f>
        <v>0</v>
      </c>
      <c r="I26" s="131">
        <f>(G26+H26)</f>
        <v>47.599337901173556</v>
      </c>
      <c r="J26" s="131">
        <f t="shared" ref="J26:J32" si="2">ROUND(I26*$C$63*8.76,2)</f>
        <v>154.69999999999999</v>
      </c>
      <c r="K26" s="129">
        <f t="shared" si="1"/>
        <v>154.69594420529799</v>
      </c>
      <c r="L26" s="120"/>
      <c r="N26" s="118"/>
      <c r="R26" s="154"/>
      <c r="T26" s="162"/>
      <c r="U26" s="154"/>
      <c r="V26" s="154"/>
      <c r="W26" s="154"/>
      <c r="X26" s="275"/>
      <c r="Y26" s="275"/>
    </row>
    <row r="27" spans="2:25">
      <c r="B27" s="136">
        <f t="shared" si="0"/>
        <v>2033</v>
      </c>
      <c r="C27" s="137"/>
      <c r="D27" s="129">
        <f t="shared" ref="D27:E37" si="3">ROUND(D26*(1+(IFERROR(INDEX($D$66:$D$74,MATCH($B27,$C$66:$C$74,0),1),0)+IFERROR(INDEX($G$66:$G$74,MATCH($B27,$F$66:$F$74,0),1),0)+IFERROR(INDEX($J$66:$J$74,MATCH($B27,$I$66:$I$74,0),1),0))),2)</f>
        <v>117.78</v>
      </c>
      <c r="E27" s="273">
        <v>27.317880794701988</v>
      </c>
      <c r="F27" s="129">
        <f>INDEX('Table 3 ID Wind_2030'!$F$10:$F$38,MATCH(B27,'Table 3 ID Wind_2030'!$B$10:$B$38,0),1)</f>
        <v>12.9</v>
      </c>
      <c r="G27" s="131">
        <f t="shared" ref="G27:G37" si="4">(D27+E27+F27)/(8.76*$C$63)</f>
        <v>48.615330894750088</v>
      </c>
      <c r="H27" s="129">
        <f>ROUND(H26*(1+(IFERROR(INDEX($D$66:$D$74,MATCH($B27,$C$66:$C$74,0),1),0)+IFERROR(INDEX($G$66:$G$74,MATCH($B27,$F$66:$F$74,0),1),0)+IFERROR(INDEX(#REF!,MATCH($B27,$I$66:$I$74,0),1),0))),2)</f>
        <v>0</v>
      </c>
      <c r="I27" s="131">
        <f t="shared" ref="I27:I37" si="5">(G27+H27)</f>
        <v>48.615330894750088</v>
      </c>
      <c r="J27" s="131">
        <f t="shared" si="2"/>
        <v>158</v>
      </c>
      <c r="K27" s="129">
        <f t="shared" si="1"/>
        <v>157.99788079470198</v>
      </c>
      <c r="L27" s="120"/>
      <c r="N27" s="118"/>
      <c r="R27" s="154"/>
      <c r="T27" s="162"/>
      <c r="U27" s="154"/>
      <c r="V27" s="154"/>
      <c r="W27" s="154"/>
      <c r="X27" s="275"/>
      <c r="Y27" s="275"/>
    </row>
    <row r="28" spans="2:25">
      <c r="B28" s="136">
        <f t="shared" si="0"/>
        <v>2034</v>
      </c>
      <c r="C28" s="137"/>
      <c r="D28" s="129">
        <f t="shared" si="3"/>
        <v>120.25</v>
      </c>
      <c r="E28" s="273">
        <v>27.94701986754967</v>
      </c>
      <c r="F28" s="129">
        <f>INDEX('Table 3 ID Wind_2030'!$F$10:$F$38,MATCH(B28,'Table 3 ID Wind_2030'!$B$10:$B$38,0),1)</f>
        <v>13.17</v>
      </c>
      <c r="G28" s="131">
        <f t="shared" si="4"/>
        <v>49.652001830037804</v>
      </c>
      <c r="H28" s="129">
        <f>ROUND(H27*(1+(IFERROR(INDEX($D$66:$D$74,MATCH($B28,$C$66:$C$74,0),1),0)+IFERROR(INDEX($G$66:$G$74,MATCH($B28,$F$66:$F$74,0),1),0)+IFERROR(INDEX(#REF!,MATCH($B28,$I$66:$I$74,0),1),0))),2)</f>
        <v>0</v>
      </c>
      <c r="I28" s="131">
        <f t="shared" si="5"/>
        <v>49.652001830037804</v>
      </c>
      <c r="J28" s="131">
        <f t="shared" si="2"/>
        <v>161.37</v>
      </c>
      <c r="K28" s="129">
        <f t="shared" si="1"/>
        <v>161.36701986754966</v>
      </c>
      <c r="L28" s="120"/>
      <c r="N28" s="118"/>
      <c r="R28" s="154"/>
      <c r="T28" s="162"/>
      <c r="U28" s="154"/>
      <c r="V28" s="154"/>
      <c r="W28" s="154"/>
      <c r="X28" s="275"/>
      <c r="Y28" s="275"/>
    </row>
    <row r="29" spans="2:25">
      <c r="B29" s="136">
        <f t="shared" si="0"/>
        <v>2035</v>
      </c>
      <c r="C29" s="137"/>
      <c r="D29" s="129">
        <f t="shared" si="3"/>
        <v>122.78</v>
      </c>
      <c r="E29" s="273">
        <v>28.576158940397352</v>
      </c>
      <c r="F29" s="129">
        <f>INDEX('Table 3 ID Wind_2030'!$F$10:$F$38,MATCH(B29,'Table 3 ID Wind_2030'!$B$10:$B$38,0),1)</f>
        <v>13.45</v>
      </c>
      <c r="G29" s="131">
        <f t="shared" si="4"/>
        <v>50.710211491956017</v>
      </c>
      <c r="H29" s="129">
        <f>ROUND(H28*(1+(IFERROR(INDEX($D$66:$D$74,MATCH($B29,$C$66:$C$74,0),1),0)+IFERROR(INDEX($G$66:$G$74,MATCH($B29,$F$66:$F$74,0),1),0)+IFERROR(INDEX(#REF!,MATCH($B29,$I$66:$I$74,0),1),0))),2)</f>
        <v>0</v>
      </c>
      <c r="I29" s="131">
        <f t="shared" si="5"/>
        <v>50.710211491956017</v>
      </c>
      <c r="J29" s="131">
        <f t="shared" si="2"/>
        <v>164.81</v>
      </c>
      <c r="K29" s="129">
        <f t="shared" si="1"/>
        <v>164.80615894039735</v>
      </c>
      <c r="L29" s="120"/>
      <c r="N29" s="118"/>
      <c r="R29" s="154"/>
      <c r="T29" s="162"/>
      <c r="U29" s="154"/>
      <c r="V29" s="154"/>
      <c r="W29" s="154"/>
      <c r="X29" s="275"/>
      <c r="Y29" s="275"/>
    </row>
    <row r="30" spans="2:25">
      <c r="B30" s="136">
        <f t="shared" si="0"/>
        <v>2036</v>
      </c>
      <c r="C30" s="137"/>
      <c r="D30" s="129">
        <f t="shared" si="3"/>
        <v>125.36</v>
      </c>
      <c r="E30" s="273">
        <v>29.221854304635762</v>
      </c>
      <c r="F30" s="129">
        <f>INDEX('Table 3 ID Wind_2030'!$F$10:$F$38,MATCH(B30,'Table 3 ID Wind_2030'!$B$10:$B$38,0),1)</f>
        <v>13.73</v>
      </c>
      <c r="G30" s="131">
        <f t="shared" si="4"/>
        <v>51.788900264814259</v>
      </c>
      <c r="H30" s="129">
        <f>ROUND(H29*(1+(IFERROR(INDEX($D$66:$D$74,MATCH($B30,$C$66:$C$74,0),1),0)+IFERROR(INDEX($G$66:$G$74,MATCH($B30,$F$66:$F$74,0),1),0)+IFERROR(INDEX(#REF!,MATCH($B30,$I$66:$I$74,0),1),0))),2)</f>
        <v>0</v>
      </c>
      <c r="I30" s="131">
        <f t="shared" si="5"/>
        <v>51.788900264814259</v>
      </c>
      <c r="J30" s="131">
        <f t="shared" si="2"/>
        <v>168.31</v>
      </c>
      <c r="K30" s="129">
        <f t="shared" si="1"/>
        <v>168.31185430463574</v>
      </c>
      <c r="L30" s="120"/>
      <c r="N30" s="118"/>
      <c r="R30" s="154"/>
      <c r="T30" s="162"/>
      <c r="U30" s="154"/>
      <c r="V30" s="154"/>
      <c r="W30" s="154"/>
      <c r="X30" s="275"/>
      <c r="Y30" s="275"/>
    </row>
    <row r="31" spans="2:25">
      <c r="B31" s="136">
        <f t="shared" si="0"/>
        <v>2037</v>
      </c>
      <c r="C31" s="137"/>
      <c r="D31" s="129">
        <f t="shared" si="3"/>
        <v>127.99</v>
      </c>
      <c r="E31" s="273">
        <v>29.900662251655628</v>
      </c>
      <c r="F31" s="129">
        <f>INDEX('Table 3 ID Wind_2030'!$F$10:$F$38,MATCH(B31,'Table 3 ID Wind_2030'!$B$10:$B$38,0),1)</f>
        <v>14.02</v>
      </c>
      <c r="G31" s="131">
        <f t="shared" si="4"/>
        <v>52.896239415763773</v>
      </c>
      <c r="H31" s="129">
        <f>ROUND(H30*(1+(IFERROR(INDEX($D$66:$D$74,MATCH($B31,$C$66:$C$74,0),1),0)+IFERROR(INDEX($G$66:$G$74,MATCH($B31,$F$66:$F$74,0),1),0)+IFERROR(INDEX(#REF!,MATCH($B31,$I$66:$I$74,0),1),0))),2)</f>
        <v>0</v>
      </c>
      <c r="I31" s="131">
        <f t="shared" si="5"/>
        <v>52.896239415763773</v>
      </c>
      <c r="J31" s="131">
        <f t="shared" si="2"/>
        <v>171.91</v>
      </c>
      <c r="K31" s="129">
        <f t="shared" si="1"/>
        <v>171.91066225165562</v>
      </c>
      <c r="L31" s="120"/>
      <c r="N31" s="118"/>
      <c r="R31" s="154"/>
      <c r="T31" s="162"/>
      <c r="U31" s="154"/>
      <c r="V31" s="154"/>
      <c r="W31" s="154"/>
      <c r="X31" s="275"/>
      <c r="Y31" s="275"/>
    </row>
    <row r="32" spans="2:25">
      <c r="B32" s="136">
        <f t="shared" si="0"/>
        <v>2038</v>
      </c>
      <c r="C32" s="137"/>
      <c r="D32" s="129">
        <f t="shared" si="3"/>
        <v>130.68</v>
      </c>
      <c r="E32" s="273">
        <v>30.579470198675498</v>
      </c>
      <c r="F32" s="129">
        <f>INDEX('Table 3 ID Wind_2030'!$F$10:$F$38,MATCH(B32,'Table 3 ID Wind_2030'!$B$10:$B$38,0),1)</f>
        <v>14.31</v>
      </c>
      <c r="G32" s="131">
        <f t="shared" si="4"/>
        <v>54.022040332396557</v>
      </c>
      <c r="H32" s="129">
        <f>ROUND(H31*(1+(IFERROR(INDEX($D$66:$D$74,MATCH($B32,$C$66:$C$74,0),1),0)+IFERROR(INDEX($G$66:$G$74,MATCH($B32,$F$66:$F$74,0),1),0)+IFERROR(INDEX(#REF!,MATCH($B32,$I$66:$I$74,0),1),0))),2)</f>
        <v>0</v>
      </c>
      <c r="I32" s="131">
        <f t="shared" si="5"/>
        <v>54.022040332396557</v>
      </c>
      <c r="J32" s="131">
        <f t="shared" si="2"/>
        <v>175.57</v>
      </c>
      <c r="K32" s="129">
        <f t="shared" si="1"/>
        <v>175.5694701986755</v>
      </c>
      <c r="L32" s="120"/>
      <c r="N32" s="118"/>
      <c r="R32" s="154"/>
      <c r="T32" s="162"/>
      <c r="U32" s="154"/>
      <c r="V32" s="154"/>
      <c r="W32" s="154"/>
      <c r="X32" s="275"/>
      <c r="Y32" s="275"/>
    </row>
    <row r="33" spans="2:27">
      <c r="B33" s="136">
        <f t="shared" si="0"/>
        <v>2039</v>
      </c>
      <c r="C33" s="137"/>
      <c r="D33" s="129">
        <f t="shared" si="3"/>
        <v>133.41999999999999</v>
      </c>
      <c r="E33" s="129">
        <f t="shared" si="3"/>
        <v>31.22</v>
      </c>
      <c r="F33" s="129">
        <f>INDEX('Table 3 ID Wind_2030'!$F$10:$F$38,MATCH(B33,'Table 3 ID Wind_2030'!$B$10:$B$38,0),1)</f>
        <v>14.61</v>
      </c>
      <c r="G33" s="131">
        <f t="shared" si="4"/>
        <v>55.154524978768976</v>
      </c>
      <c r="H33" s="129">
        <f>ROUND(H32*(1+(IFERROR(INDEX($D$66:$D$74,MATCH($B33,$C$66:$C$74,0),1),0)+IFERROR(INDEX($G$66:$G$74,MATCH($B33,$F$66:$F$74,0),1),0)+IFERROR(INDEX(#REF!,MATCH($B33,$I$66:$I$74,0),1),0))),2)</f>
        <v>0</v>
      </c>
      <c r="I33" s="131">
        <f t="shared" si="5"/>
        <v>55.154524978768976</v>
      </c>
      <c r="J33" s="131">
        <f t="shared" ref="J33:J37" si="6">ROUND(I33*$C$63*8.76,2)</f>
        <v>179.25</v>
      </c>
      <c r="K33" s="129">
        <f t="shared" si="1"/>
        <v>179.25</v>
      </c>
      <c r="L33" s="120"/>
      <c r="N33" s="118"/>
      <c r="AA33" s="282"/>
    </row>
    <row r="34" spans="2:27">
      <c r="B34" s="136">
        <f t="shared" si="0"/>
        <v>2040</v>
      </c>
      <c r="C34" s="137"/>
      <c r="D34" s="129">
        <f t="shared" si="3"/>
        <v>136.22</v>
      </c>
      <c r="E34" s="129">
        <f t="shared" ref="E34" si="7">ROUND(E33*(1+(IFERROR(INDEX($D$66:$D$74,MATCH($B34,$C$66:$C$74,0),1),0)+IFERROR(INDEX($G$66:$G$74,MATCH($B34,$F$66:$F$74,0),1),0)+IFERROR(INDEX($J$66:$J$74,MATCH($B34,$I$66:$I$74,0),1),0))),2)</f>
        <v>31.88</v>
      </c>
      <c r="F34" s="129">
        <f>INDEX('Table 3 ID Wind_2030'!$F$10:$F$38,MATCH(B34,'Table 3 ID Wind_2030'!$B$10:$B$38,0),1)</f>
        <v>14.92</v>
      </c>
      <c r="G34" s="131">
        <f t="shared" si="4"/>
        <v>56.314539255867764</v>
      </c>
      <c r="H34" s="129">
        <f>ROUND(H33*(1+(IFERROR(INDEX($D$66:$D$74,MATCH($B34,$C$66:$C$74,0),1),0)+IFERROR(INDEX($G$66:$G$74,MATCH($B34,$F$66:$F$74,0),1),0)+IFERROR(INDEX(#REF!,MATCH($B34,$I$66:$I$74,0),1),0))),2)</f>
        <v>0</v>
      </c>
      <c r="I34" s="131">
        <f t="shared" si="5"/>
        <v>56.314539255867764</v>
      </c>
      <c r="J34" s="131">
        <f t="shared" si="6"/>
        <v>183.02</v>
      </c>
      <c r="K34" s="129">
        <f t="shared" si="1"/>
        <v>183.01999999999998</v>
      </c>
      <c r="L34" s="120"/>
      <c r="N34" s="118"/>
      <c r="AA34" s="282"/>
    </row>
    <row r="35" spans="2:27">
      <c r="B35" s="136">
        <f t="shared" si="0"/>
        <v>2041</v>
      </c>
      <c r="C35" s="137"/>
      <c r="D35" s="129">
        <f t="shared" si="3"/>
        <v>139.08000000000001</v>
      </c>
      <c r="E35" s="129">
        <f t="shared" ref="E35" si="8">ROUND(E34*(1+(IFERROR(INDEX($D$66:$D$74,MATCH($B35,$C$66:$C$74,0),1),0)+IFERROR(INDEX($G$66:$G$74,MATCH($B35,$F$66:$F$74,0),1),0)+IFERROR(INDEX($J$66:$J$74,MATCH($B35,$I$66:$I$74,0),1),0))),2)</f>
        <v>32.549999999999997</v>
      </c>
      <c r="F35" s="129">
        <f>INDEX('Table 3 ID Wind_2030'!$F$10:$F$38,MATCH(B35,'Table 3 ID Wind_2030'!$B$10:$B$38,0),1)</f>
        <v>15.23</v>
      </c>
      <c r="G35" s="131">
        <f t="shared" si="4"/>
        <v>57.496092259597042</v>
      </c>
      <c r="H35" s="129">
        <f>ROUND(H34*(1+(IFERROR(INDEX($D$66:$D$74,MATCH($B35,$C$66:$C$74,0),1),0)+IFERROR(INDEX($G$66:$G$74,MATCH($B35,$F$66:$F$74,0),1),0)+IFERROR(INDEX(#REF!,MATCH($B35,$I$66:$I$74,0),1),0))),2)</f>
        <v>0</v>
      </c>
      <c r="I35" s="131">
        <f t="shared" si="5"/>
        <v>57.496092259597042</v>
      </c>
      <c r="J35" s="131">
        <f t="shared" si="6"/>
        <v>186.86</v>
      </c>
      <c r="K35" s="129">
        <f t="shared" si="1"/>
        <v>186.85999999999999</v>
      </c>
      <c r="L35" s="120"/>
      <c r="N35" s="118"/>
      <c r="AA35" s="282"/>
    </row>
    <row r="36" spans="2:27">
      <c r="B36" s="136">
        <f t="shared" si="0"/>
        <v>2042</v>
      </c>
      <c r="C36" s="137"/>
      <c r="D36" s="129">
        <f t="shared" si="3"/>
        <v>142</v>
      </c>
      <c r="E36" s="129">
        <f t="shared" ref="E36" si="9">ROUND(E35*(1+(IFERROR(INDEX($D$66:$D$74,MATCH($B36,$C$66:$C$74,0),1),0)+IFERROR(INDEX($G$66:$G$74,MATCH($B36,$F$66:$F$74,0),1),0)+IFERROR(INDEX($J$66:$J$74,MATCH($B36,$I$66:$I$74,0),1),0))),2)</f>
        <v>33.229999999999997</v>
      </c>
      <c r="F36" s="129">
        <f>INDEX('Table 3 ID Wind_2030'!$F$10:$F$38,MATCH(B36,'Table 3 ID Wind_2030'!$B$10:$B$38,0),1)</f>
        <v>15.55</v>
      </c>
      <c r="G36" s="131">
        <f t="shared" si="4"/>
        <v>58.702260950904019</v>
      </c>
      <c r="H36" s="129">
        <f>ROUND(H35*(1+(IFERROR(INDEX($D$66:$D$74,MATCH($B36,$C$66:$C$74,0),1),0)+IFERROR(INDEX($G$66:$G$74,MATCH($B36,$F$66:$F$74,0),1),0)+IFERROR(INDEX(#REF!,MATCH($B36,$I$66:$I$74,0),1),0))),2)</f>
        <v>0</v>
      </c>
      <c r="I36" s="131">
        <f t="shared" si="5"/>
        <v>58.702260950904019</v>
      </c>
      <c r="J36" s="131">
        <f t="shared" si="6"/>
        <v>190.78</v>
      </c>
      <c r="K36" s="129">
        <f t="shared" si="1"/>
        <v>190.78</v>
      </c>
      <c r="L36" s="120"/>
      <c r="N36" s="118"/>
      <c r="AA36" s="282"/>
    </row>
    <row r="37" spans="2:27">
      <c r="B37" s="136">
        <f t="shared" si="0"/>
        <v>2043</v>
      </c>
      <c r="C37" s="137"/>
      <c r="D37" s="129">
        <f t="shared" si="3"/>
        <v>144.97999999999999</v>
      </c>
      <c r="E37" s="129">
        <f t="shared" ref="E37" si="10">ROUND(E36*(1+(IFERROR(INDEX($D$66:$D$74,MATCH($B37,$C$66:$C$74,0),1),0)+IFERROR(INDEX($G$66:$G$74,MATCH($B37,$F$66:$F$74,0),1),0)+IFERROR(INDEX($J$66:$J$74,MATCH($B37,$I$66:$I$74,0),1),0))),2)</f>
        <v>33.93</v>
      </c>
      <c r="F37" s="129">
        <f>INDEX('Table 3 ID Wind_2030'!$F$10:$F$38,MATCH(B37,'Table 3 ID Wind_2030'!$B$10:$B$38,0),1)</f>
        <v>15.88</v>
      </c>
      <c r="G37" s="131">
        <f t="shared" si="4"/>
        <v>59.936122290735888</v>
      </c>
      <c r="H37" s="129">
        <f>ROUND(H36*(1+(IFERROR(INDEX($D$66:$D$74,MATCH($B37,$C$66:$C$74,0),1),0)+IFERROR(INDEX($G$66:$G$74,MATCH($B37,$F$66:$F$74,0),1),0)+IFERROR(INDEX(#REF!,MATCH($B37,$I$66:$I$74,0),1),0))),2)</f>
        <v>0</v>
      </c>
      <c r="I37" s="131">
        <f t="shared" si="5"/>
        <v>59.936122290735888</v>
      </c>
      <c r="J37" s="131">
        <f t="shared" si="6"/>
        <v>194.79</v>
      </c>
      <c r="K37" s="129">
        <f t="shared" si="1"/>
        <v>194.79</v>
      </c>
      <c r="L37" s="120"/>
      <c r="AA37" s="282"/>
    </row>
    <row r="38" spans="2:27">
      <c r="B38" s="136"/>
      <c r="C38" s="137"/>
      <c r="D38" s="129"/>
      <c r="E38" s="129"/>
      <c r="F38" s="131"/>
      <c r="G38" s="129"/>
      <c r="H38" s="129"/>
      <c r="I38" s="131"/>
      <c r="J38" s="131"/>
      <c r="K38" s="129"/>
      <c r="L38" s="120"/>
      <c r="AA38" s="282"/>
    </row>
    <row r="39" spans="2:27">
      <c r="B39" s="127"/>
      <c r="C39" s="132"/>
      <c r="D39" s="129"/>
      <c r="E39" s="129"/>
      <c r="F39" s="130"/>
      <c r="G39" s="129"/>
      <c r="H39" s="129"/>
      <c r="I39" s="131"/>
      <c r="J39" s="131"/>
      <c r="K39" s="138"/>
      <c r="AA39" s="282"/>
    </row>
    <row r="40" spans="2:27">
      <c r="B40" s="127"/>
      <c r="C40" s="132"/>
      <c r="D40" s="129"/>
      <c r="E40" s="129"/>
      <c r="F40" s="130"/>
      <c r="G40" s="129"/>
      <c r="H40" s="129"/>
      <c r="I40" s="131"/>
      <c r="J40" s="131"/>
      <c r="K40" s="138"/>
      <c r="AA40" s="282"/>
    </row>
    <row r="41" spans="2:27">
      <c r="AA41" s="282"/>
    </row>
    <row r="42" spans="2:27" ht="13.8">
      <c r="B42" s="139" t="s">
        <v>25</v>
      </c>
      <c r="C42" s="140"/>
      <c r="D42" s="140"/>
      <c r="E42" s="140"/>
      <c r="F42" s="140"/>
      <c r="G42" s="140"/>
      <c r="H42" s="140"/>
      <c r="AA42" s="282"/>
    </row>
    <row r="43" spans="2:27">
      <c r="AA43" s="282"/>
    </row>
    <row r="44" spans="2:27">
      <c r="B44" s="118" t="s">
        <v>62</v>
      </c>
      <c r="C44" s="141" t="s">
        <v>63</v>
      </c>
      <c r="D44" s="142" t="s">
        <v>102</v>
      </c>
      <c r="AA44" s="282"/>
    </row>
    <row r="45" spans="2:27">
      <c r="C45" s="141" t="str">
        <f>C7</f>
        <v>(a)</v>
      </c>
      <c r="D45" s="118" t="s">
        <v>64</v>
      </c>
      <c r="AA45" s="282"/>
    </row>
    <row r="46" spans="2:27">
      <c r="C46" s="141" t="str">
        <f>D7</f>
        <v>(b)</v>
      </c>
      <c r="D46" s="131" t="str">
        <f>"= "&amp;C7&amp;" x "&amp;C62</f>
        <v>= (a) x 0.06899</v>
      </c>
      <c r="AA46" s="282"/>
    </row>
    <row r="47" spans="2:27">
      <c r="C47" s="141" t="str">
        <f>G7</f>
        <v>(e)</v>
      </c>
      <c r="D47" s="131" t="str">
        <f>"= ("&amp;$D$7&amp;" + "&amp;$E$7&amp;") /  (8.76 x "&amp;TEXT(C63,"0.0%")&amp;")"</f>
        <v>= ((b) + (c)) /  (8.76 x 37.1%)</v>
      </c>
      <c r="AA47" s="282"/>
    </row>
    <row r="48" spans="2:27">
      <c r="C48" s="141" t="str">
        <f>I7</f>
        <v>(g)</v>
      </c>
      <c r="D48" s="131" t="str">
        <f>"= "&amp;$G$7&amp;" + "&amp;$H$7</f>
        <v>= (e) + (f)</v>
      </c>
      <c r="AA48" s="282"/>
    </row>
    <row r="49" spans="2:27">
      <c r="C49" s="141" t="str">
        <f>K7</f>
        <v>(i)</v>
      </c>
      <c r="D49" s="85" t="str">
        <f>D44</f>
        <v>Plant Costs  - 2019 IRP Update - Table 6.1 &amp; 6.2</v>
      </c>
      <c r="AA49" s="282"/>
    </row>
    <row r="50" spans="2:27">
      <c r="C50" s="141"/>
      <c r="D50" s="131"/>
      <c r="AA50" s="282"/>
    </row>
    <row r="51" spans="2:27" ht="13.8" thickBot="1">
      <c r="AA51" s="282"/>
    </row>
    <row r="52" spans="2:27" ht="13.8" thickBot="1">
      <c r="C52" s="42" t="str">
        <f>B2&amp;" - "&amp;B3</f>
        <v>2019 IRP Yakima Wind with Storage Resource - 37% Capacity Factor</v>
      </c>
      <c r="D52" s="143"/>
      <c r="E52" s="143"/>
      <c r="F52" s="143"/>
      <c r="G52" s="143"/>
      <c r="H52" s="143"/>
      <c r="I52" s="144"/>
      <c r="J52" s="144"/>
      <c r="K52" s="145"/>
      <c r="AA52" s="282"/>
    </row>
    <row r="53" spans="2:27" ht="13.8" thickBot="1">
      <c r="C53" s="146" t="s">
        <v>65</v>
      </c>
      <c r="D53" s="147" t="s">
        <v>66</v>
      </c>
      <c r="E53" s="147"/>
      <c r="F53" s="147"/>
      <c r="G53" s="147"/>
      <c r="H53" s="147"/>
      <c r="I53" s="144"/>
      <c r="J53" s="144"/>
      <c r="K53" s="145"/>
      <c r="AA53" s="282"/>
    </row>
    <row r="54" spans="2:27">
      <c r="P54" s="118" t="s">
        <v>103</v>
      </c>
      <c r="Q54" s="118">
        <v>2032</v>
      </c>
    </row>
    <row r="55" spans="2:27">
      <c r="B55" s="85" t="s">
        <v>101</v>
      </c>
      <c r="C55" s="171">
        <v>1879.5324259832769</v>
      </c>
      <c r="D55" s="118" t="s">
        <v>64</v>
      </c>
      <c r="T55" s="118" t="str">
        <f>$Q$56&amp;"Proposed Station Capital Costs"</f>
        <v>H_.GO2_WDSProposed Station Capital Costs</v>
      </c>
    </row>
    <row r="56" spans="2:27">
      <c r="B56" s="85" t="s">
        <v>101</v>
      </c>
      <c r="C56" s="273">
        <v>30.743277943329019</v>
      </c>
      <c r="D56" s="118" t="s">
        <v>67</v>
      </c>
      <c r="O56" s="118">
        <v>60.4</v>
      </c>
      <c r="P56" s="118" t="s">
        <v>32</v>
      </c>
      <c r="Q56" s="118" t="s">
        <v>177</v>
      </c>
      <c r="T56" s="118" t="str">
        <f>Q56&amp;"Proposed Station Fixed Costs"</f>
        <v>H_.GO2_WDSProposed Station Fixed Costs</v>
      </c>
      <c r="Z56" s="118" t="s">
        <v>116</v>
      </c>
      <c r="AA56" s="283">
        <f>PMT(0.0692,30,NPV(0.0692,AA23:AA52))</f>
        <v>0</v>
      </c>
    </row>
    <row r="57" spans="2:27" ht="24" customHeight="1">
      <c r="B57" s="85"/>
      <c r="C57" s="275"/>
      <c r="D57" s="118" t="s">
        <v>109</v>
      </c>
    </row>
    <row r="58" spans="2:27">
      <c r="B58" s="85" t="s">
        <v>101</v>
      </c>
      <c r="C58" s="273">
        <v>0</v>
      </c>
      <c r="D58" s="118" t="s">
        <v>68</v>
      </c>
      <c r="K58" s="120"/>
      <c r="L58" s="150"/>
      <c r="M58" s="52"/>
      <c r="N58" s="164"/>
      <c r="O58" s="52"/>
      <c r="P58" s="52"/>
      <c r="Q58" s="120"/>
      <c r="R58" s="120"/>
      <c r="T58" s="118" t="str">
        <f>$Q$56&amp;"Proposed Station Variable O&amp;M Costs"</f>
        <v>H_.GO2_WDSProposed Station Variable O&amp;M Costs</v>
      </c>
      <c r="U58" s="120"/>
      <c r="V58" s="120"/>
      <c r="W58" s="120"/>
      <c r="X58" s="120"/>
      <c r="Y58" s="120"/>
    </row>
    <row r="59" spans="2:27">
      <c r="B59" s="85"/>
      <c r="C59" s="159"/>
      <c r="D59" s="118" t="s">
        <v>69</v>
      </c>
      <c r="I59" s="201" t="s">
        <v>90</v>
      </c>
      <c r="L59" s="152"/>
      <c r="M59" s="153"/>
      <c r="O59" s="151"/>
      <c r="P59" s="120"/>
      <c r="Q59" s="218" t="str">
        <f>Q56&amp;Q54</f>
        <v>H_.GO2_WDS2032</v>
      </c>
      <c r="R59" s="120"/>
      <c r="T59" s="118" t="str">
        <f>$Q$57&amp;"Proposed Station Variable O&amp;M Costs"</f>
        <v>Proposed Station Variable O&amp;M Costs</v>
      </c>
      <c r="U59" s="120"/>
      <c r="V59" s="120"/>
      <c r="W59" s="120"/>
      <c r="X59" s="120"/>
      <c r="Y59" s="120"/>
    </row>
    <row r="60" spans="2:27">
      <c r="B60" s="374" t="str">
        <f>LEFT(RIGHT(INDEX('Table 3 TransCost'!$39:$39,1,MATCH(F60,'Table 3 TransCost'!$4:$4,0)),6),5)</f>
        <v>2030$</v>
      </c>
      <c r="C60" s="275">
        <f>INDEX('Table 3 TransCost'!$39:$39,1,MATCH(F60,'Table 3 TransCost'!$4:$4,0)+2)</f>
        <v>12.097273854334603</v>
      </c>
      <c r="D60" s="118" t="s">
        <v>225</v>
      </c>
      <c r="F60" s="279" t="s">
        <v>190</v>
      </c>
      <c r="K60" s="152"/>
      <c r="L60" s="152"/>
      <c r="M60" s="152"/>
      <c r="N60" s="165"/>
      <c r="O60" s="151"/>
      <c r="P60" s="120"/>
      <c r="Q60" s="120"/>
      <c r="R60" s="120"/>
      <c r="T60" s="120"/>
      <c r="U60" s="120"/>
      <c r="V60" s="120"/>
      <c r="W60" s="120"/>
      <c r="X60" s="120"/>
      <c r="Y60" s="120"/>
    </row>
    <row r="61" spans="2:27">
      <c r="B61" s="85"/>
      <c r="C61" s="204"/>
      <c r="K61" s="152"/>
      <c r="L61" s="152"/>
      <c r="M61" s="152"/>
      <c r="N61" s="165"/>
      <c r="O61" s="152"/>
      <c r="R61" s="120"/>
      <c r="T61" s="120"/>
      <c r="U61" s="120"/>
      <c r="V61" s="120"/>
      <c r="W61" s="120"/>
      <c r="X61" s="120"/>
      <c r="Y61" s="120"/>
    </row>
    <row r="62" spans="2:27" ht="13.8">
      <c r="C62" s="274">
        <v>6.8989999999999996E-2</v>
      </c>
      <c r="D62" s="118" t="s">
        <v>36</v>
      </c>
      <c r="K62" s="156"/>
      <c r="L62" s="157"/>
      <c r="M62" s="157"/>
      <c r="O62" s="158"/>
    </row>
    <row r="63" spans="2:27">
      <c r="C63" s="212">
        <v>0.371</v>
      </c>
      <c r="D63" s="118" t="s">
        <v>37</v>
      </c>
    </row>
    <row r="64" spans="2:27" ht="13.8" thickBot="1">
      <c r="D64" s="155"/>
    </row>
    <row r="65" spans="3:14" ht="13.8" thickBot="1">
      <c r="C65" s="40" t="str">
        <f>"Company Official Inflation Forecast Dated "&amp;TEXT('Table 4'!$H$5,"mmmm dd, yyyy")</f>
        <v>Company Official Inflation Forecast Dated December 31, 2019</v>
      </c>
      <c r="D65" s="143"/>
      <c r="E65" s="143"/>
      <c r="F65" s="143"/>
      <c r="G65" s="143"/>
      <c r="H65" s="143"/>
      <c r="I65" s="143"/>
      <c r="J65" s="143"/>
      <c r="K65" s="145"/>
    </row>
    <row r="66" spans="3:14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41"/>
      <c r="I66" s="87">
        <f>F74+1</f>
        <v>2035</v>
      </c>
      <c r="J66" s="41">
        <v>2.1000000000000001E-2</v>
      </c>
    </row>
    <row r="67" spans="3:14">
      <c r="C67" s="87">
        <f t="shared" ref="C67:C74" si="11">C66+1</f>
        <v>2018</v>
      </c>
      <c r="D67" s="41">
        <v>2.4E-2</v>
      </c>
      <c r="E67" s="85"/>
      <c r="F67" s="87">
        <f t="shared" ref="F67:F74" si="12">F66+1</f>
        <v>2027</v>
      </c>
      <c r="G67" s="41">
        <v>2.3E-2</v>
      </c>
      <c r="H67" s="41"/>
      <c r="I67" s="87">
        <f>I66+1</f>
        <v>2036</v>
      </c>
      <c r="J67" s="41">
        <v>2.1000000000000001E-2</v>
      </c>
    </row>
    <row r="68" spans="3:14">
      <c r="C68" s="87">
        <f t="shared" si="11"/>
        <v>2019</v>
      </c>
      <c r="D68" s="41">
        <v>1.7999999999999999E-2</v>
      </c>
      <c r="E68" s="85"/>
      <c r="F68" s="87">
        <f t="shared" si="12"/>
        <v>2028</v>
      </c>
      <c r="G68" s="41">
        <v>2.3E-2</v>
      </c>
      <c r="H68" s="41"/>
      <c r="I68" s="87">
        <f t="shared" ref="I68:I74" si="13">I67+1</f>
        <v>2037</v>
      </c>
      <c r="J68" s="41">
        <v>2.1000000000000001E-2</v>
      </c>
    </row>
    <row r="69" spans="3:14">
      <c r="C69" s="87">
        <f t="shared" si="11"/>
        <v>2020</v>
      </c>
      <c r="D69" s="41">
        <v>1.9E-2</v>
      </c>
      <c r="E69" s="85"/>
      <c r="F69" s="87">
        <f t="shared" si="12"/>
        <v>2029</v>
      </c>
      <c r="G69" s="41">
        <v>2.3E-2</v>
      </c>
      <c r="H69" s="41"/>
      <c r="I69" s="87">
        <f t="shared" si="13"/>
        <v>2038</v>
      </c>
      <c r="J69" s="41">
        <v>2.1000000000000001E-2</v>
      </c>
    </row>
    <row r="70" spans="3:14">
      <c r="C70" s="87">
        <f t="shared" si="11"/>
        <v>2021</v>
      </c>
      <c r="D70" s="41">
        <v>0.02</v>
      </c>
      <c r="E70" s="85"/>
      <c r="F70" s="87">
        <f t="shared" si="12"/>
        <v>2030</v>
      </c>
      <c r="G70" s="41">
        <v>2.1999999999999999E-2</v>
      </c>
      <c r="H70" s="41"/>
      <c r="I70" s="87">
        <f t="shared" si="13"/>
        <v>2039</v>
      </c>
      <c r="J70" s="41">
        <v>2.1000000000000001E-2</v>
      </c>
    </row>
    <row r="71" spans="3:14">
      <c r="C71" s="87">
        <f t="shared" si="11"/>
        <v>2022</v>
      </c>
      <c r="D71" s="41">
        <v>2.5000000000000001E-2</v>
      </c>
      <c r="E71" s="85"/>
      <c r="F71" s="87">
        <f t="shared" si="12"/>
        <v>2031</v>
      </c>
      <c r="G71" s="41">
        <v>2.1999999999999999E-2</v>
      </c>
      <c r="H71" s="41"/>
      <c r="I71" s="87">
        <f t="shared" si="13"/>
        <v>2040</v>
      </c>
      <c r="J71" s="41">
        <v>2.1000000000000001E-2</v>
      </c>
    </row>
    <row r="72" spans="3:14" s="120" customFormat="1">
      <c r="C72" s="87">
        <f t="shared" si="11"/>
        <v>2023</v>
      </c>
      <c r="D72" s="41">
        <v>2.5000000000000001E-2</v>
      </c>
      <c r="E72" s="86"/>
      <c r="F72" s="87">
        <f t="shared" si="12"/>
        <v>2032</v>
      </c>
      <c r="G72" s="41">
        <v>2.1999999999999999E-2</v>
      </c>
      <c r="H72" s="41"/>
      <c r="I72" s="87">
        <f t="shared" si="13"/>
        <v>2041</v>
      </c>
      <c r="J72" s="41">
        <v>2.1000000000000001E-2</v>
      </c>
      <c r="N72" s="165"/>
    </row>
    <row r="73" spans="3:14" s="120" customFormat="1">
      <c r="C73" s="87">
        <f t="shared" si="11"/>
        <v>2024</v>
      </c>
      <c r="D73" s="41">
        <v>2.4E-2</v>
      </c>
      <c r="E73" s="86"/>
      <c r="F73" s="87">
        <f t="shared" si="12"/>
        <v>2033</v>
      </c>
      <c r="G73" s="41">
        <v>2.1000000000000001E-2</v>
      </c>
      <c r="H73" s="41"/>
      <c r="I73" s="87">
        <f t="shared" si="13"/>
        <v>2042</v>
      </c>
      <c r="J73" s="41">
        <v>2.1000000000000001E-2</v>
      </c>
      <c r="N73" s="165"/>
    </row>
    <row r="74" spans="3:14" s="120" customFormat="1">
      <c r="C74" s="87">
        <f t="shared" si="11"/>
        <v>2025</v>
      </c>
      <c r="D74" s="41">
        <v>2.3E-2</v>
      </c>
      <c r="E74" s="86"/>
      <c r="F74" s="87">
        <f t="shared" si="12"/>
        <v>2034</v>
      </c>
      <c r="G74" s="41">
        <v>2.1000000000000001E-2</v>
      </c>
      <c r="H74" s="41"/>
      <c r="I74" s="87">
        <f t="shared" si="13"/>
        <v>2043</v>
      </c>
      <c r="J74" s="41">
        <v>2.1000000000000001E-2</v>
      </c>
      <c r="N74" s="165"/>
    </row>
    <row r="75" spans="3:14" s="120" customFormat="1">
      <c r="N75" s="165"/>
    </row>
    <row r="76" spans="3:14" s="120" customFormat="1">
      <c r="N76" s="165"/>
    </row>
    <row r="93" spans="3:4">
      <c r="C93" s="151"/>
      <c r="D93" s="155"/>
    </row>
    <row r="94" spans="3:4">
      <c r="C94" s="151"/>
      <c r="D94" s="155"/>
    </row>
    <row r="95" spans="3:4">
      <c r="C95" s="151"/>
      <c r="D95" s="155"/>
    </row>
    <row r="96" spans="3:4">
      <c r="C96" s="151"/>
      <c r="D96" s="155"/>
    </row>
    <row r="97" spans="3:4">
      <c r="C97" s="151"/>
      <c r="D97" s="155"/>
    </row>
    <row r="98" spans="3:4">
      <c r="C98" s="151"/>
      <c r="D98" s="155"/>
    </row>
    <row r="99" spans="3:4">
      <c r="C99" s="151"/>
      <c r="D99" s="155"/>
    </row>
    <row r="100" spans="3:4">
      <c r="C100" s="151"/>
      <c r="D100" s="155"/>
    </row>
    <row r="101" spans="3:4">
      <c r="C101" s="151"/>
      <c r="D101" s="155"/>
    </row>
    <row r="102" spans="3:4">
      <c r="C102" s="151"/>
      <c r="D102" s="155"/>
    </row>
  </sheetData>
  <printOptions horizontalCentered="1"/>
  <pageMargins left="0.8" right="0.3" top="0.4" bottom="0.4" header="0.5" footer="0.2"/>
  <pageSetup scale="54" orientation="landscape" r:id="rId1"/>
  <headerFooter alignWithMargins="0"/>
  <rowBreaks count="1" manualBreakCount="1">
    <brk id="51" max="1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41"/>
  <sheetViews>
    <sheetView view="pageBreakPreview" topLeftCell="A2" zoomScale="60" zoomScaleNormal="80" workbookViewId="0"/>
  </sheetViews>
  <sheetFormatPr defaultColWidth="9.33203125" defaultRowHeight="13.2"/>
  <cols>
    <col min="1" max="1" width="2.77734375" style="3" customWidth="1"/>
    <col min="2" max="2" width="7" style="3" customWidth="1"/>
    <col min="3" max="12" width="10.109375" style="3" customWidth="1"/>
    <col min="13" max="13" width="10.109375" style="5" customWidth="1"/>
    <col min="14" max="15" width="10.109375" style="3" customWidth="1"/>
    <col min="16" max="16" width="1.6640625" style="3" customWidth="1"/>
    <col min="17" max="16384" width="9.33203125" style="3"/>
  </cols>
  <sheetData>
    <row r="1" spans="2:16" s="228" customFormat="1" ht="15.6" hidden="1">
      <c r="B1" s="1" t="s">
        <v>35</v>
      </c>
      <c r="C1" s="1"/>
      <c r="D1" s="1"/>
      <c r="E1" s="1"/>
      <c r="F1" s="1"/>
      <c r="G1" s="225"/>
      <c r="H1" s="1"/>
      <c r="I1" s="1"/>
      <c r="J1" s="1"/>
      <c r="K1" s="1"/>
      <c r="L1" s="226"/>
      <c r="M1" s="227"/>
      <c r="N1" s="227"/>
      <c r="O1" s="227"/>
      <c r="P1" s="227"/>
    </row>
    <row r="2" spans="2:16" s="228" customFormat="1" ht="5.25" customHeight="1">
      <c r="B2" s="1"/>
      <c r="C2" s="1"/>
      <c r="D2" s="1"/>
      <c r="E2" s="1"/>
      <c r="F2" s="1"/>
      <c r="G2" s="225"/>
      <c r="H2" s="1"/>
      <c r="I2" s="1"/>
      <c r="J2" s="1"/>
      <c r="K2" s="1"/>
      <c r="L2" s="226"/>
      <c r="M2" s="227"/>
      <c r="N2" s="227"/>
      <c r="O2" s="227"/>
      <c r="P2" s="227"/>
    </row>
    <row r="3" spans="2:16" s="228" customFormat="1" ht="15.6">
      <c r="B3" s="1" t="s">
        <v>94</v>
      </c>
      <c r="C3" s="1"/>
      <c r="D3" s="1"/>
      <c r="E3" s="1"/>
      <c r="F3" s="1"/>
      <c r="G3" s="225"/>
      <c r="H3" s="1"/>
      <c r="I3" s="1"/>
      <c r="J3" s="1"/>
      <c r="K3" s="1"/>
      <c r="L3" s="226"/>
      <c r="M3" s="227"/>
      <c r="N3" s="227"/>
      <c r="O3" s="227"/>
      <c r="P3" s="227"/>
    </row>
    <row r="4" spans="2:16" s="230" customFormat="1" ht="13.8">
      <c r="B4" s="4" t="s">
        <v>95</v>
      </c>
      <c r="C4" s="4"/>
      <c r="D4" s="4"/>
      <c r="E4" s="4"/>
      <c r="F4" s="4"/>
      <c r="G4" s="4"/>
      <c r="H4" s="4"/>
      <c r="I4" s="4"/>
      <c r="J4" s="4"/>
      <c r="K4" s="4"/>
      <c r="L4" s="4"/>
      <c r="M4" s="229"/>
      <c r="N4" s="229"/>
      <c r="O4" s="229"/>
      <c r="P4" s="229"/>
    </row>
    <row r="5" spans="2:16" s="230" customFormat="1" ht="13.8">
      <c r="B5" s="4" t="str">
        <f ca="1">'Table 1'!B5</f>
        <v>QF - Sch37 - UT - Solar T - 10.0 MW and 32.2% CF</v>
      </c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</row>
    <row r="6" spans="2:16" s="230" customFormat="1" ht="13.8" hidden="1"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229"/>
      <c r="N6" s="229"/>
      <c r="O6" s="229"/>
      <c r="P6" s="229"/>
    </row>
    <row r="7" spans="2:16">
      <c r="D7" s="231"/>
      <c r="E7" s="231"/>
      <c r="F7" s="231"/>
      <c r="G7" s="232"/>
      <c r="H7" s="232"/>
      <c r="I7" s="232"/>
      <c r="J7" s="232"/>
      <c r="K7" s="232"/>
      <c r="L7" s="232"/>
      <c r="M7" s="233"/>
    </row>
    <row r="8" spans="2:16">
      <c r="B8" s="234"/>
      <c r="C8" s="234"/>
      <c r="D8" s="235" t="s">
        <v>96</v>
      </c>
      <c r="E8" s="236"/>
      <c r="F8" s="236"/>
      <c r="G8" s="235"/>
      <c r="H8" s="235"/>
      <c r="I8" s="237" t="s">
        <v>97</v>
      </c>
      <c r="J8" s="238"/>
      <c r="K8" s="238"/>
      <c r="L8" s="239"/>
      <c r="M8" s="240" t="s">
        <v>96</v>
      </c>
      <c r="N8" s="241"/>
      <c r="O8" s="242"/>
    </row>
    <row r="9" spans="2:16">
      <c r="B9" s="243" t="str">
        <f>'[11]Avoided Costs'!B4</f>
        <v>Year</v>
      </c>
      <c r="C9" s="243" t="str">
        <f>'[11]Avoided Costs'!C4</f>
        <v>Annual</v>
      </c>
      <c r="D9" s="244" t="str">
        <f>'[11]Avoided Costs'!D4</f>
        <v>Jan</v>
      </c>
      <c r="E9" s="245" t="str">
        <f>'[11]Avoided Costs'!E4</f>
        <v>Feb</v>
      </c>
      <c r="F9" s="245" t="str">
        <f>'[11]Avoided Costs'!F4</f>
        <v>Mar</v>
      </c>
      <c r="G9" s="245" t="str">
        <f>'[11]Avoided Costs'!G4</f>
        <v>Apr</v>
      </c>
      <c r="H9" s="246" t="str">
        <f>'[11]Avoided Costs'!H4</f>
        <v>May</v>
      </c>
      <c r="I9" s="173" t="str">
        <f>'[11]Avoided Costs'!I4</f>
        <v>Jun</v>
      </c>
      <c r="J9" s="173" t="str">
        <f>'[11]Avoided Costs'!J4</f>
        <v>Jul</v>
      </c>
      <c r="K9" s="173" t="str">
        <f>'[11]Avoided Costs'!K4</f>
        <v>Aug</v>
      </c>
      <c r="L9" s="173" t="str">
        <f>'[11]Avoided Costs'!L4</f>
        <v>Sep</v>
      </c>
      <c r="M9" s="244" t="str">
        <f>'[11]Avoided Costs'!M4</f>
        <v>Oct</v>
      </c>
      <c r="N9" s="245" t="str">
        <f>'[11]Avoided Costs'!N4</f>
        <v>Nov</v>
      </c>
      <c r="O9" s="246" t="str">
        <f>'[11]Avoided Costs'!O4</f>
        <v>Dec</v>
      </c>
    </row>
    <row r="10" spans="2:16" ht="12.75" customHeight="1">
      <c r="B10" s="224"/>
      <c r="C10" s="224"/>
      <c r="D10" s="247"/>
      <c r="E10" s="247"/>
      <c r="F10" s="247"/>
      <c r="G10" s="247"/>
      <c r="H10" s="247"/>
      <c r="I10" s="247"/>
      <c r="J10" s="247"/>
      <c r="K10" s="247"/>
      <c r="L10" s="247"/>
      <c r="M10" s="247"/>
      <c r="N10" s="247"/>
      <c r="O10" s="5"/>
    </row>
    <row r="11" spans="2:16" ht="12.75" customHeight="1">
      <c r="B11" s="248" t="s">
        <v>98</v>
      </c>
      <c r="C11" s="248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5"/>
    </row>
    <row r="12" spans="2:16" ht="12.75" hidden="1" customHeight="1">
      <c r="B12" s="249"/>
      <c r="C12" s="250"/>
      <c r="D12" s="8"/>
      <c r="E12" s="8"/>
      <c r="F12" s="8"/>
      <c r="G12" s="8"/>
      <c r="H12" s="13"/>
      <c r="I12" s="251"/>
      <c r="J12" s="252"/>
      <c r="K12" s="252"/>
      <c r="L12" s="253"/>
      <c r="M12" s="251"/>
      <c r="N12" s="252"/>
      <c r="O12" s="253"/>
    </row>
    <row r="13" spans="2:16" ht="12.75" customHeight="1">
      <c r="B13" s="254">
        <f>'[11]Avoided Costs'!B7</f>
        <v>2020</v>
      </c>
      <c r="C13" s="255">
        <f>'[11]Avoided Costs'!C7</f>
        <v>13.684095090839312</v>
      </c>
      <c r="D13" s="256">
        <f>'[11]Avoided Costs'!D7</f>
        <v>16.748297953488489</v>
      </c>
      <c r="E13" s="256">
        <f>'[11]Avoided Costs'!E7</f>
        <v>10.391902883906749</v>
      </c>
      <c r="F13" s="256">
        <f>'[11]Avoided Costs'!F7</f>
        <v>11.808131952298069</v>
      </c>
      <c r="G13" s="256">
        <f>'[11]Avoided Costs'!G7</f>
        <v>10.83072400391732</v>
      </c>
      <c r="H13" s="257">
        <f>'[11]Avoided Costs'!H7</f>
        <v>11.538932653436586</v>
      </c>
      <c r="I13" s="258">
        <f>'[11]Avoided Costs'!I7</f>
        <v>10.848052972358937</v>
      </c>
      <c r="J13" s="256">
        <f>'[11]Avoided Costs'!J7</f>
        <v>21.557951690099973</v>
      </c>
      <c r="K13" s="256">
        <f>'[11]Avoided Costs'!K7</f>
        <v>23.158261453110576</v>
      </c>
      <c r="L13" s="257">
        <f>'[11]Avoided Costs'!L7</f>
        <v>10.268393257331386</v>
      </c>
      <c r="M13" s="258">
        <f>'[11]Avoided Costs'!M7</f>
        <v>10.797788018074737</v>
      </c>
      <c r="N13" s="256">
        <f>'[11]Avoided Costs'!N7</f>
        <v>12.393292509357385</v>
      </c>
      <c r="O13" s="257">
        <f>'[11]Avoided Costs'!O7</f>
        <v>8.039275279285965</v>
      </c>
    </row>
    <row r="14" spans="2:16" ht="12.75" customHeight="1">
      <c r="B14" s="271">
        <f>'[11]Avoided Costs'!B8</f>
        <v>2021</v>
      </c>
      <c r="C14" s="259">
        <f>'[11]Avoided Costs'!C8</f>
        <v>13.355970310526079</v>
      </c>
      <c r="D14" s="260">
        <f>'[11]Avoided Costs'!D8</f>
        <v>19.068685381454792</v>
      </c>
      <c r="E14" s="260">
        <f>'[11]Avoided Costs'!E8</f>
        <v>11.691637532448096</v>
      </c>
      <c r="F14" s="260">
        <f>'[11]Avoided Costs'!F8</f>
        <v>10.864075797676728</v>
      </c>
      <c r="G14" s="260">
        <f>'[11]Avoided Costs'!G8</f>
        <v>9.3257716506128041</v>
      </c>
      <c r="H14" s="261">
        <f>'[11]Avoided Costs'!H8</f>
        <v>10.372356076035759</v>
      </c>
      <c r="I14" s="262">
        <f>'[11]Avoided Costs'!I8</f>
        <v>11.433206344388246</v>
      </c>
      <c r="J14" s="260">
        <f>'[11]Avoided Costs'!J8</f>
        <v>19.362190319447141</v>
      </c>
      <c r="K14" s="260">
        <f>'[11]Avoided Costs'!K8</f>
        <v>17.614546309717461</v>
      </c>
      <c r="L14" s="261">
        <f>'[11]Avoided Costs'!L8</f>
        <v>13.359403083388809</v>
      </c>
      <c r="M14" s="262">
        <f>'[11]Avoided Costs'!M8</f>
        <v>11.482369858768314</v>
      </c>
      <c r="N14" s="260">
        <f>'[11]Avoided Costs'!N8</f>
        <v>11.512957754285809</v>
      </c>
      <c r="O14" s="261">
        <f>'[11]Avoided Costs'!O8</f>
        <v>14.269653585293959</v>
      </c>
    </row>
    <row r="15" spans="2:16" ht="12.75" customHeight="1">
      <c r="B15" s="271">
        <f>'[11]Avoided Costs'!B9</f>
        <v>2022</v>
      </c>
      <c r="C15" s="259">
        <f>'[11]Avoided Costs'!C9</f>
        <v>13.883896734035281</v>
      </c>
      <c r="D15" s="260">
        <f>'[11]Avoided Costs'!D9</f>
        <v>13.648753892502052</v>
      </c>
      <c r="E15" s="260">
        <f>'[11]Avoided Costs'!E9</f>
        <v>13.259474226190845</v>
      </c>
      <c r="F15" s="260">
        <f>'[11]Avoided Costs'!F9</f>
        <v>11.713250337500659</v>
      </c>
      <c r="G15" s="260">
        <f>'[11]Avoided Costs'!G9</f>
        <v>10.074673167347514</v>
      </c>
      <c r="H15" s="261">
        <f>'[11]Avoided Costs'!H9</f>
        <v>11.346655686233667</v>
      </c>
      <c r="I15" s="262">
        <f>'[11]Avoided Costs'!I9</f>
        <v>12.732663448824141</v>
      </c>
      <c r="J15" s="260">
        <f>'[11]Avoided Costs'!J9</f>
        <v>20.042602130166781</v>
      </c>
      <c r="K15" s="260">
        <f>'[11]Avoided Costs'!K9</f>
        <v>18.591075177471712</v>
      </c>
      <c r="L15" s="261">
        <f>'[11]Avoided Costs'!L9</f>
        <v>13.967129640354223</v>
      </c>
      <c r="M15" s="262">
        <f>'[11]Avoided Costs'!M9</f>
        <v>11.954569622601714</v>
      </c>
      <c r="N15" s="260">
        <f>'[11]Avoided Costs'!N9</f>
        <v>12.683297172598106</v>
      </c>
      <c r="O15" s="261">
        <f>'[11]Avoided Costs'!O9</f>
        <v>14.427511437024373</v>
      </c>
    </row>
    <row r="16" spans="2:16" ht="12.75" customHeight="1">
      <c r="B16" s="271">
        <f>'[11]Avoided Costs'!B10</f>
        <v>2023</v>
      </c>
      <c r="C16" s="259">
        <f>'[11]Avoided Costs'!C10</f>
        <v>14.438731787686274</v>
      </c>
      <c r="D16" s="260">
        <f>'[11]Avoided Costs'!D10</f>
        <v>14.375007725818035</v>
      </c>
      <c r="E16" s="260">
        <f>'[11]Avoided Costs'!E10</f>
        <v>13.38359807174248</v>
      </c>
      <c r="F16" s="260">
        <f>'[11]Avoided Costs'!F10</f>
        <v>11.764345825379175</v>
      </c>
      <c r="G16" s="260">
        <f>'[11]Avoided Costs'!G10</f>
        <v>10.672481360444529</v>
      </c>
      <c r="H16" s="261">
        <f>'[11]Avoided Costs'!H10</f>
        <v>11.878606204516231</v>
      </c>
      <c r="I16" s="262">
        <f>'[11]Avoided Costs'!I10</f>
        <v>13.142440897830314</v>
      </c>
      <c r="J16" s="260">
        <f>'[11]Avoided Costs'!J10</f>
        <v>20.079431376855435</v>
      </c>
      <c r="K16" s="260">
        <f>'[11]Avoided Costs'!K10</f>
        <v>19.125283863715751</v>
      </c>
      <c r="L16" s="261">
        <f>'[11]Avoided Costs'!L10</f>
        <v>14.793854754861938</v>
      </c>
      <c r="M16" s="262">
        <f>'[11]Avoided Costs'!M10</f>
        <v>13.112177686559422</v>
      </c>
      <c r="N16" s="260">
        <f>'[11]Avoided Costs'!N10</f>
        <v>13.512012983080201</v>
      </c>
      <c r="O16" s="261">
        <f>'[11]Avoided Costs'!O10</f>
        <v>15.86729297742524</v>
      </c>
    </row>
    <row r="17" spans="2:15" ht="12.75" customHeight="1">
      <c r="B17" s="271">
        <f>'[11]Avoided Costs'!B11</f>
        <v>2024</v>
      </c>
      <c r="C17" s="259">
        <f>'[11]Avoided Costs'!C11</f>
        <v>3.5653733898160689</v>
      </c>
      <c r="D17" s="260">
        <f>'[11]Avoided Costs'!D11</f>
        <v>5.1144658498316389</v>
      </c>
      <c r="E17" s="260">
        <f>'[11]Avoided Costs'!E11</f>
        <v>2.8201296965849987</v>
      </c>
      <c r="F17" s="260">
        <f>'[11]Avoided Costs'!F11</f>
        <v>0.70904959870418616</v>
      </c>
      <c r="G17" s="260">
        <f>'[11]Avoided Costs'!G11</f>
        <v>-0.62072766212687869</v>
      </c>
      <c r="H17" s="261">
        <f>'[11]Avoided Costs'!H11</f>
        <v>2.8478024295484659</v>
      </c>
      <c r="I17" s="262">
        <f>'[11]Avoided Costs'!I11</f>
        <v>4.3571545990770941</v>
      </c>
      <c r="J17" s="260">
        <f>'[11]Avoided Costs'!J11</f>
        <v>7.1706627375320915</v>
      </c>
      <c r="K17" s="260">
        <f>'[11]Avoided Costs'!K11</f>
        <v>5.6667216897076749</v>
      </c>
      <c r="L17" s="261">
        <f>'[11]Avoided Costs'!L11</f>
        <v>4.2368770999412897</v>
      </c>
      <c r="M17" s="262">
        <f>'[11]Avoided Costs'!M11</f>
        <v>1.5881328191336386</v>
      </c>
      <c r="N17" s="260">
        <f>'[11]Avoided Costs'!N11</f>
        <v>3.1034102888060775</v>
      </c>
      <c r="O17" s="261">
        <f>'[11]Avoided Costs'!O11</f>
        <v>4.5333532886924894</v>
      </c>
    </row>
    <row r="18" spans="2:15" ht="12.75" customHeight="1">
      <c r="B18" s="271">
        <f>'[11]Avoided Costs'!B12</f>
        <v>2025</v>
      </c>
      <c r="C18" s="259">
        <f>'[11]Avoided Costs'!C12</f>
        <v>3.6635688617884172</v>
      </c>
      <c r="D18" s="260">
        <f>'[11]Avoided Costs'!D12</f>
        <v>5.3016601714086571</v>
      </c>
      <c r="E18" s="260">
        <f>'[11]Avoided Costs'!E12</f>
        <v>4.9874924556616493</v>
      </c>
      <c r="F18" s="260">
        <f>'[11]Avoided Costs'!F12</f>
        <v>0.99425129017488378</v>
      </c>
      <c r="G18" s="260">
        <f>'[11]Avoided Costs'!G12</f>
        <v>-0.51328124184520441</v>
      </c>
      <c r="H18" s="261">
        <f>'[11]Avoided Costs'!H12</f>
        <v>2.6076724727149942</v>
      </c>
      <c r="I18" s="262">
        <f>'[11]Avoided Costs'!I12</f>
        <v>4.3693205324671185</v>
      </c>
      <c r="J18" s="260">
        <f>'[11]Avoided Costs'!J12</f>
        <v>6.6160443327672551</v>
      </c>
      <c r="K18" s="260">
        <f>'[11]Avoided Costs'!K12</f>
        <v>5.5552977674962563</v>
      </c>
      <c r="L18" s="261">
        <f>'[11]Avoided Costs'!L12</f>
        <v>4.6834803912690299</v>
      </c>
      <c r="M18" s="262">
        <f>'[11]Avoided Costs'!M12</f>
        <v>1.5482633032881774</v>
      </c>
      <c r="N18" s="260">
        <f>'[11]Avoided Costs'!N12</f>
        <v>3.211095509848902</v>
      </c>
      <c r="O18" s="261">
        <f>'[11]Avoided Costs'!O12</f>
        <v>4.389314112349199</v>
      </c>
    </row>
    <row r="19" spans="2:15" ht="12.75" customHeight="1">
      <c r="B19" s="271">
        <f>'[11]Avoided Costs'!B13</f>
        <v>2026</v>
      </c>
      <c r="C19" s="259">
        <f>'[11]Avoided Costs'!C13</f>
        <v>4.5679821117753825</v>
      </c>
      <c r="D19" s="260">
        <f>'[11]Avoided Costs'!D13</f>
        <v>6.6646573412817123</v>
      </c>
      <c r="E19" s="260">
        <f>'[11]Avoided Costs'!E13</f>
        <v>2.7894935060856625</v>
      </c>
      <c r="F19" s="260">
        <f>'[11]Avoided Costs'!F13</f>
        <v>2.7653433266093304</v>
      </c>
      <c r="G19" s="260">
        <f>'[11]Avoided Costs'!G13</f>
        <v>4.5597588515347766E-2</v>
      </c>
      <c r="H19" s="261">
        <f>'[11]Avoided Costs'!H13</f>
        <v>3.2699748202493595</v>
      </c>
      <c r="I19" s="262">
        <f>'[11]Avoided Costs'!I13</f>
        <v>4.6132583921046342</v>
      </c>
      <c r="J19" s="260">
        <f>'[11]Avoided Costs'!J13</f>
        <v>8.2578597266831526</v>
      </c>
      <c r="K19" s="260">
        <f>'[11]Avoided Costs'!K13</f>
        <v>7.268482100082112</v>
      </c>
      <c r="L19" s="261">
        <f>'[11]Avoided Costs'!L13</f>
        <v>4.4774491362779161</v>
      </c>
      <c r="M19" s="262">
        <f>'[11]Avoided Costs'!M13</f>
        <v>3.0600842078941817</v>
      </c>
      <c r="N19" s="260">
        <f>'[11]Avoided Costs'!N13</f>
        <v>4.9113401731345352</v>
      </c>
      <c r="O19" s="261">
        <f>'[11]Avoided Costs'!O13</f>
        <v>6.6802499497419214</v>
      </c>
    </row>
    <row r="20" spans="2:15" ht="12.75" customHeight="1">
      <c r="B20" s="271">
        <f>'[11]Avoided Costs'!B14</f>
        <v>2027</v>
      </c>
      <c r="C20" s="259">
        <f>'[11]Avoided Costs'!C14</f>
        <v>5.4884840566162945</v>
      </c>
      <c r="D20" s="260">
        <f>'[11]Avoided Costs'!D14</f>
        <v>7.757869751981179</v>
      </c>
      <c r="E20" s="260">
        <f>'[11]Avoided Costs'!E14</f>
        <v>5.5960327943834773</v>
      </c>
      <c r="F20" s="260">
        <f>'[11]Avoided Costs'!F14</f>
        <v>4.196064972814419</v>
      </c>
      <c r="G20" s="260">
        <f>'[11]Avoided Costs'!G14</f>
        <v>0.74056833928058685</v>
      </c>
      <c r="H20" s="261">
        <f>'[11]Avoided Costs'!H14</f>
        <v>3.9997227483744067</v>
      </c>
      <c r="I20" s="262">
        <f>'[11]Avoided Costs'!I14</f>
        <v>5.6048602935006366</v>
      </c>
      <c r="J20" s="260">
        <f>'[11]Avoided Costs'!J14</f>
        <v>8.8697495453570845</v>
      </c>
      <c r="K20" s="260">
        <f>'[11]Avoided Costs'!K14</f>
        <v>7.8726075353172771</v>
      </c>
      <c r="L20" s="261">
        <f>'[11]Avoided Costs'!L14</f>
        <v>5.2361387637041625</v>
      </c>
      <c r="M20" s="262">
        <f>'[11]Avoided Costs'!M14</f>
        <v>4.1096660344439142</v>
      </c>
      <c r="N20" s="260">
        <f>'[11]Avoided Costs'!N14</f>
        <v>5.5121806262769217</v>
      </c>
      <c r="O20" s="261">
        <f>'[11]Avoided Costs'!O14</f>
        <v>7.0430582263127999</v>
      </c>
    </row>
    <row r="21" spans="2:15" ht="12.75" customHeight="1">
      <c r="B21" s="271">
        <f>'[11]Avoided Costs'!B15</f>
        <v>2028</v>
      </c>
      <c r="C21" s="259">
        <f>'[11]Avoided Costs'!C15</f>
        <v>7.4676220897770973</v>
      </c>
      <c r="D21" s="260">
        <f>'[11]Avoided Costs'!D15</f>
        <v>9.1467178330424819</v>
      </c>
      <c r="E21" s="260">
        <f>'[11]Avoided Costs'!E15</f>
        <v>7.6213652698780212</v>
      </c>
      <c r="F21" s="260">
        <f>'[11]Avoided Costs'!F15</f>
        <v>5.6114396185205413</v>
      </c>
      <c r="G21" s="260">
        <f>'[11]Avoided Costs'!G15</f>
        <v>2.2179334615741655</v>
      </c>
      <c r="H21" s="261">
        <f>'[11]Avoided Costs'!H15</f>
        <v>4.7043250839311819</v>
      </c>
      <c r="I21" s="262">
        <f>'[11]Avoided Costs'!I15</f>
        <v>7.9260900257497635</v>
      </c>
      <c r="J21" s="260">
        <f>'[11]Avoided Costs'!J15</f>
        <v>12.202987880995364</v>
      </c>
      <c r="K21" s="260">
        <f>'[11]Avoided Costs'!K15</f>
        <v>11.721456781187104</v>
      </c>
      <c r="L21" s="261">
        <f>'[11]Avoided Costs'!L15</f>
        <v>6.9760803648289995</v>
      </c>
      <c r="M21" s="262">
        <f>'[11]Avoided Costs'!M15</f>
        <v>5.4676688127499897</v>
      </c>
      <c r="N21" s="260">
        <f>'[11]Avoided Costs'!N15</f>
        <v>7.5952013491654702</v>
      </c>
      <c r="O21" s="261">
        <f>'[11]Avoided Costs'!O15</f>
        <v>7.9656312151594797</v>
      </c>
    </row>
    <row r="22" spans="2:15" ht="12.75" customHeight="1">
      <c r="B22" s="271">
        <f>'[11]Avoided Costs'!B16</f>
        <v>2029</v>
      </c>
      <c r="C22" s="259">
        <f>'[11]Avoided Costs'!C16</f>
        <v>8.8541793582118835</v>
      </c>
      <c r="D22" s="260">
        <f>'[11]Avoided Costs'!D16</f>
        <v>10.36725037340649</v>
      </c>
      <c r="E22" s="260">
        <f>'[11]Avoided Costs'!E16</f>
        <v>7.7733292564671572</v>
      </c>
      <c r="F22" s="260">
        <f>'[11]Avoided Costs'!F16</f>
        <v>6.448419805912482</v>
      </c>
      <c r="G22" s="260">
        <f>'[11]Avoided Costs'!G16</f>
        <v>3.5368492765740962</v>
      </c>
      <c r="H22" s="261">
        <f>'[11]Avoided Costs'!H16</f>
        <v>5.6544112357147034</v>
      </c>
      <c r="I22" s="262">
        <f>'[11]Avoided Costs'!I16</f>
        <v>7.1820549559599574</v>
      </c>
      <c r="J22" s="260">
        <f>'[11]Avoided Costs'!J16</f>
        <v>17.024134019601323</v>
      </c>
      <c r="K22" s="260">
        <f>'[11]Avoided Costs'!K16</f>
        <v>11.809428433200912</v>
      </c>
      <c r="L22" s="261">
        <f>'[11]Avoided Costs'!L16</f>
        <v>8.2132577378618787</v>
      </c>
      <c r="M22" s="262">
        <f>'[11]Avoided Costs'!M16</f>
        <v>5.8412147344543603</v>
      </c>
      <c r="N22" s="260">
        <f>'[11]Avoided Costs'!N16</f>
        <v>8.696832297003052</v>
      </c>
      <c r="O22" s="261">
        <f>'[11]Avoided Costs'!O16</f>
        <v>15.902099383066268</v>
      </c>
    </row>
    <row r="23" spans="2:15" ht="12.75" customHeight="1">
      <c r="B23" s="271">
        <f>'[11]Avoided Costs'!B17</f>
        <v>2030</v>
      </c>
      <c r="C23" s="259">
        <f>'[11]Avoided Costs'!C17</f>
        <v>5.4967194158307553</v>
      </c>
      <c r="D23" s="260">
        <f>'[11]Avoided Costs'!D17</f>
        <v>8.0153880972203417</v>
      </c>
      <c r="E23" s="260">
        <f>'[11]Avoided Costs'!E17</f>
        <v>5.1345498328298005</v>
      </c>
      <c r="F23" s="260">
        <f>'[11]Avoided Costs'!F17</f>
        <v>5.2325797413947521</v>
      </c>
      <c r="G23" s="260">
        <f>'[11]Avoided Costs'!G17</f>
        <v>3.8202225872961941</v>
      </c>
      <c r="H23" s="261">
        <f>'[11]Avoided Costs'!H17</f>
        <v>4.0100982079705227</v>
      </c>
      <c r="I23" s="262">
        <f>'[11]Avoided Costs'!I17</f>
        <v>5.2576541354923192</v>
      </c>
      <c r="J23" s="260">
        <f>'[11]Avoided Costs'!J17</f>
        <v>8.9920559854011248</v>
      </c>
      <c r="K23" s="260">
        <f>'[11]Avoided Costs'!K17</f>
        <v>6.7527328828533646</v>
      </c>
      <c r="L23" s="261">
        <f>'[11]Avoided Costs'!L17</f>
        <v>4.3958237353328959</v>
      </c>
      <c r="M23" s="262">
        <f>'[11]Avoided Costs'!M17</f>
        <v>5.1878242158559571</v>
      </c>
      <c r="N23" s="260">
        <f>'[11]Avoided Costs'!N17</f>
        <v>0.69234221963188913</v>
      </c>
      <c r="O23" s="261">
        <f>'[11]Avoided Costs'!O17</f>
        <v>8.9015149140129015</v>
      </c>
    </row>
    <row r="24" spans="2:15" ht="12.75" customHeight="1">
      <c r="B24" s="271">
        <f>'[11]Avoided Costs'!B18</f>
        <v>2031</v>
      </c>
      <c r="C24" s="259">
        <f>'[11]Avoided Costs'!C18</f>
        <v>8.2525002798002536</v>
      </c>
      <c r="D24" s="260">
        <f>'[11]Avoided Costs'!D18</f>
        <v>10.246149392196271</v>
      </c>
      <c r="E24" s="260">
        <f>'[11]Avoided Costs'!E18</f>
        <v>8.822951247930396</v>
      </c>
      <c r="F24" s="260">
        <f>'[11]Avoided Costs'!F18</f>
        <v>5.8088974298418199</v>
      </c>
      <c r="G24" s="260">
        <f>'[11]Avoided Costs'!G18</f>
        <v>6.555993870894687</v>
      </c>
      <c r="H24" s="261">
        <f>'[11]Avoided Costs'!H18</f>
        <v>5.4519651657025401</v>
      </c>
      <c r="I24" s="262">
        <f>'[11]Avoided Costs'!I18</f>
        <v>6.8951075667763808</v>
      </c>
      <c r="J24" s="260">
        <f>'[11]Avoided Costs'!J18</f>
        <v>13.297465225238712</v>
      </c>
      <c r="K24" s="260">
        <f>'[11]Avoided Costs'!K18</f>
        <v>11.599723633411504</v>
      </c>
      <c r="L24" s="261">
        <f>'[11]Avoided Costs'!L18</f>
        <v>6.9120104261155584</v>
      </c>
      <c r="M24" s="262">
        <f>'[11]Avoided Costs'!M18</f>
        <v>5.3480024246757987</v>
      </c>
      <c r="N24" s="260">
        <f>'[11]Avoided Costs'!N18</f>
        <v>8.938905719675514</v>
      </c>
      <c r="O24" s="261">
        <f>'[11]Avoided Costs'!O18</f>
        <v>10.628679738403365</v>
      </c>
    </row>
    <row r="25" spans="2:15" ht="12.75" customHeight="1">
      <c r="B25" s="271">
        <f>'[11]Avoided Costs'!B19</f>
        <v>2032</v>
      </c>
      <c r="C25" s="259">
        <f>'[11]Avoided Costs'!C19</f>
        <v>9.996686495200958</v>
      </c>
      <c r="D25" s="260">
        <f>'[11]Avoided Costs'!D19</f>
        <v>9.480180672855731</v>
      </c>
      <c r="E25" s="260">
        <f>'[11]Avoided Costs'!E19</f>
        <v>9.5709665496656662</v>
      </c>
      <c r="F25" s="260">
        <f>'[11]Avoided Costs'!F19</f>
        <v>6.5527805917445558</v>
      </c>
      <c r="G25" s="260">
        <f>'[11]Avoided Costs'!G19</f>
        <v>6.1165748159214335</v>
      </c>
      <c r="H25" s="261">
        <f>'[11]Avoided Costs'!H19</f>
        <v>6.221124426283736</v>
      </c>
      <c r="I25" s="262">
        <f>'[11]Avoided Costs'!I19</f>
        <v>9.688081209737355</v>
      </c>
      <c r="J25" s="260">
        <f>'[11]Avoided Costs'!J19</f>
        <v>16.851488235052152</v>
      </c>
      <c r="K25" s="260">
        <f>'[11]Avoided Costs'!K19</f>
        <v>13.926010351915384</v>
      </c>
      <c r="L25" s="261">
        <f>'[11]Avoided Costs'!L19</f>
        <v>10.173587377149186</v>
      </c>
      <c r="M25" s="262">
        <f>'[11]Avoided Costs'!M19</f>
        <v>8.9868227441844954</v>
      </c>
      <c r="N25" s="260">
        <f>'[11]Avoided Costs'!N19</f>
        <v>9.2193164576992324</v>
      </c>
      <c r="O25" s="261">
        <f>'[11]Avoided Costs'!O19</f>
        <v>11.914654807350088</v>
      </c>
    </row>
    <row r="26" spans="2:15" ht="12.75" customHeight="1">
      <c r="B26" s="271">
        <f>'[11]Avoided Costs'!B20</f>
        <v>2033</v>
      </c>
      <c r="C26" s="259">
        <f>'[11]Avoided Costs'!C20</f>
        <v>10.485104410032308</v>
      </c>
      <c r="D26" s="260">
        <f>'[11]Avoided Costs'!D20</f>
        <v>11.884752132850457</v>
      </c>
      <c r="E26" s="260">
        <f>'[11]Avoided Costs'!E20</f>
        <v>5.9381702254482214</v>
      </c>
      <c r="F26" s="260">
        <f>'[11]Avoided Costs'!F20</f>
        <v>7.2477869960606949</v>
      </c>
      <c r="G26" s="260">
        <f>'[11]Avoided Costs'!G20</f>
        <v>4.4021577991701122</v>
      </c>
      <c r="H26" s="261">
        <f>'[11]Avoided Costs'!H20</f>
        <v>5.6430519197776556</v>
      </c>
      <c r="I26" s="262">
        <f>'[11]Avoided Costs'!I20</f>
        <v>9.1258174610006257</v>
      </c>
      <c r="J26" s="260">
        <f>'[11]Avoided Costs'!J20</f>
        <v>15.381794526644677</v>
      </c>
      <c r="K26" s="260">
        <f>'[11]Avoided Costs'!K20</f>
        <v>15.834610752507635</v>
      </c>
      <c r="L26" s="261">
        <f>'[11]Avoided Costs'!L20</f>
        <v>12.277238333673843</v>
      </c>
      <c r="M26" s="262">
        <f>'[11]Avoided Costs'!M20</f>
        <v>12.094604689525607</v>
      </c>
      <c r="N26" s="260">
        <f>'[11]Avoided Costs'!N20</f>
        <v>14.800904984903097</v>
      </c>
      <c r="O26" s="261">
        <f>'[11]Avoided Costs'!O20</f>
        <v>11.346047806623886</v>
      </c>
    </row>
    <row r="27" spans="2:15" ht="12.75" customHeight="1">
      <c r="B27" s="271">
        <f>'[11]Avoided Costs'!B21</f>
        <v>2034</v>
      </c>
      <c r="C27" s="259">
        <f>'[11]Avoided Costs'!C21</f>
        <v>10.574859420151084</v>
      </c>
      <c r="D27" s="260">
        <f>'[11]Avoided Costs'!D21</f>
        <v>14.847659224876576</v>
      </c>
      <c r="E27" s="260">
        <f>'[11]Avoided Costs'!E21</f>
        <v>8.1375796815403518</v>
      </c>
      <c r="F27" s="260">
        <f>'[11]Avoided Costs'!F21</f>
        <v>8.3294609345041426</v>
      </c>
      <c r="G27" s="260">
        <f>'[11]Avoided Costs'!G21</f>
        <v>4.7858432033473273</v>
      </c>
      <c r="H27" s="261">
        <f>'[11]Avoided Costs'!H21</f>
        <v>5.5096880453052375</v>
      </c>
      <c r="I27" s="262">
        <f>'[11]Avoided Costs'!I21</f>
        <v>9.761973129383188</v>
      </c>
      <c r="J27" s="260">
        <f>'[11]Avoided Costs'!J21</f>
        <v>17.410841792836948</v>
      </c>
      <c r="K27" s="260">
        <f>'[11]Avoided Costs'!K21</f>
        <v>16.59468596743741</v>
      </c>
      <c r="L27" s="261">
        <f>'[11]Avoided Costs'!L21</f>
        <v>10.191266286665147</v>
      </c>
      <c r="M27" s="262">
        <f>'[11]Avoided Costs'!M21</f>
        <v>6.7156556812619925</v>
      </c>
      <c r="N27" s="260">
        <f>'[11]Avoided Costs'!N21</f>
        <v>13.673228669855561</v>
      </c>
      <c r="O27" s="261">
        <f>'[11]Avoided Costs'!O21</f>
        <v>12.205191279667343</v>
      </c>
    </row>
    <row r="28" spans="2:15" ht="12.75" customHeight="1">
      <c r="B28" s="271">
        <f>'[11]Avoided Costs'!B22</f>
        <v>2035</v>
      </c>
      <c r="C28" s="259">
        <f>'[11]Avoided Costs'!C22</f>
        <v>11.762861793701221</v>
      </c>
      <c r="D28" s="260">
        <f>'[11]Avoided Costs'!D22</f>
        <v>19.801354974212583</v>
      </c>
      <c r="E28" s="260">
        <f>'[11]Avoided Costs'!E22</f>
        <v>8.9418446851366724</v>
      </c>
      <c r="F28" s="260">
        <f>'[11]Avoided Costs'!F22</f>
        <v>10.973189997132911</v>
      </c>
      <c r="G28" s="260">
        <f>'[11]Avoided Costs'!G22</f>
        <v>5.8517206235914827</v>
      </c>
      <c r="H28" s="261">
        <f>'[11]Avoided Costs'!H22</f>
        <v>7.1797140932231311</v>
      </c>
      <c r="I28" s="262">
        <f>'[11]Avoided Costs'!I22</f>
        <v>10.569667739767883</v>
      </c>
      <c r="J28" s="260">
        <f>'[11]Avoided Costs'!J22</f>
        <v>16.063128237644865</v>
      </c>
      <c r="K28" s="260">
        <f>'[11]Avoided Costs'!K22</f>
        <v>17.367017247752234</v>
      </c>
      <c r="L28" s="261">
        <f>'[11]Avoided Costs'!L22</f>
        <v>12.326854893433049</v>
      </c>
      <c r="M28" s="262">
        <f>'[11]Avoided Costs'!M22</f>
        <v>10.214826654023797</v>
      </c>
      <c r="N28" s="260">
        <f>'[11]Avoided Costs'!N22</f>
        <v>10.579378867884516</v>
      </c>
      <c r="O28" s="261">
        <f>'[11]Avoided Costs'!O22</f>
        <v>13.271121941850121</v>
      </c>
    </row>
    <row r="29" spans="2:15" ht="12.75" customHeight="1">
      <c r="B29" s="271">
        <f>'[11]Avoided Costs'!B23</f>
        <v>2036</v>
      </c>
      <c r="C29" s="259">
        <f>'[11]Avoided Costs'!C23</f>
        <v>12.078537057597128</v>
      </c>
      <c r="D29" s="260">
        <f>'[11]Avoided Costs'!D23</f>
        <v>11.754808360634714</v>
      </c>
      <c r="E29" s="260">
        <f>'[11]Avoided Costs'!E23</f>
        <v>15.690843308399382</v>
      </c>
      <c r="F29" s="260">
        <f>'[11]Avoided Costs'!F23</f>
        <v>12.605084911802974</v>
      </c>
      <c r="G29" s="260">
        <f>'[11]Avoided Costs'!G23</f>
        <v>7.1116391241962198</v>
      </c>
      <c r="H29" s="261">
        <f>'[11]Avoided Costs'!H23</f>
        <v>7.5768309316247224</v>
      </c>
      <c r="I29" s="262">
        <f>'[11]Avoided Costs'!I23</f>
        <v>10.171553787828136</v>
      </c>
      <c r="J29" s="260">
        <f>'[11]Avoided Costs'!J23</f>
        <v>17.012826687035467</v>
      </c>
      <c r="K29" s="260">
        <f>'[11]Avoided Costs'!K23</f>
        <v>18.387075723827852</v>
      </c>
      <c r="L29" s="261">
        <f>'[11]Avoided Costs'!L23</f>
        <v>11.046914110233713</v>
      </c>
      <c r="M29" s="262">
        <f>'[11]Avoided Costs'!M23</f>
        <v>7.9118930314830402</v>
      </c>
      <c r="N29" s="260">
        <f>'[11]Avoided Costs'!N23</f>
        <v>13.000916547632412</v>
      </c>
      <c r="O29" s="261">
        <f>'[11]Avoided Costs'!O23</f>
        <v>15.917110024698628</v>
      </c>
    </row>
    <row r="30" spans="2:15" ht="12.75" customHeight="1">
      <c r="B30" s="272">
        <f>'[11]Avoided Costs'!B24</f>
        <v>2037</v>
      </c>
      <c r="C30" s="264">
        <f>'[11]Avoided Costs'!C24</f>
        <v>11.769596488448615</v>
      </c>
      <c r="D30" s="265">
        <f>'[11]Avoided Costs'!D24</f>
        <v>13.861762421886072</v>
      </c>
      <c r="E30" s="265">
        <f>'[11]Avoided Costs'!E24</f>
        <v>11.678017667965078</v>
      </c>
      <c r="F30" s="265">
        <f>'[11]Avoided Costs'!F24</f>
        <v>12.454632336226748</v>
      </c>
      <c r="G30" s="265">
        <f>'[11]Avoided Costs'!G24</f>
        <v>5.1721073658299739</v>
      </c>
      <c r="H30" s="266">
        <f>'[11]Avoided Costs'!H24</f>
        <v>6.7169453634344967</v>
      </c>
      <c r="I30" s="267">
        <f>'[11]Avoided Costs'!I24</f>
        <v>9.2744534698635075</v>
      </c>
      <c r="J30" s="265">
        <f>'[11]Avoided Costs'!J24</f>
        <v>18.789810966600417</v>
      </c>
      <c r="K30" s="265">
        <f>'[11]Avoided Costs'!K24</f>
        <v>19.748002677294274</v>
      </c>
      <c r="L30" s="266">
        <f>'[11]Avoided Costs'!L24</f>
        <v>8.9248332136000048</v>
      </c>
      <c r="M30" s="267">
        <f>'[11]Avoided Costs'!M24</f>
        <v>9.7635536930842068</v>
      </c>
      <c r="N30" s="265">
        <f>'[11]Avoided Costs'!N24</f>
        <v>14.061868835484267</v>
      </c>
      <c r="O30" s="266">
        <f>'[11]Avoided Costs'!O24</f>
        <v>12.099944818140964</v>
      </c>
    </row>
    <row r="31" spans="2:15" ht="12.75" hidden="1" customHeight="1">
      <c r="B31" s="15"/>
      <c r="C31" s="259"/>
      <c r="D31" s="260"/>
      <c r="E31" s="260"/>
      <c r="F31" s="260"/>
      <c r="G31" s="260"/>
      <c r="H31" s="261"/>
      <c r="I31" s="262"/>
      <c r="J31" s="260"/>
      <c r="K31" s="260"/>
      <c r="L31" s="261"/>
      <c r="M31" s="262"/>
      <c r="N31" s="260"/>
      <c r="O31" s="261"/>
    </row>
    <row r="32" spans="2:15" ht="12.75" hidden="1" customHeight="1">
      <c r="B32" s="263"/>
      <c r="C32" s="264"/>
      <c r="D32" s="265"/>
      <c r="E32" s="265"/>
      <c r="F32" s="265"/>
      <c r="G32" s="265"/>
      <c r="H32" s="266"/>
      <c r="I32" s="267"/>
      <c r="J32" s="265"/>
      <c r="K32" s="265"/>
      <c r="L32" s="266"/>
      <c r="M32" s="267"/>
      <c r="N32" s="265"/>
      <c r="O32" s="266"/>
    </row>
    <row r="33" spans="2:16" ht="12.75" customHeight="1">
      <c r="D33" s="10"/>
      <c r="E33" s="10"/>
      <c r="F33" s="10"/>
      <c r="M33" s="268"/>
    </row>
    <row r="34" spans="2:16">
      <c r="B34" s="269"/>
      <c r="D34" s="205"/>
      <c r="E34" s="205"/>
      <c r="F34" s="205"/>
      <c r="G34" s="205"/>
      <c r="H34" s="205"/>
      <c r="I34" s="205"/>
      <c r="J34" s="205"/>
      <c r="K34" s="205"/>
      <c r="L34" s="205"/>
      <c r="M34" s="205"/>
      <c r="N34" s="205"/>
      <c r="O34" s="205"/>
      <c r="P34" s="205"/>
    </row>
    <row r="38" spans="2:16" hidden="1">
      <c r="C38" s="270"/>
      <c r="D38" s="3">
        <v>31</v>
      </c>
      <c r="E38" s="3">
        <v>28</v>
      </c>
      <c r="F38" s="3">
        <v>31</v>
      </c>
      <c r="G38" s="3">
        <v>30</v>
      </c>
      <c r="H38" s="3">
        <v>31</v>
      </c>
      <c r="I38" s="3">
        <v>30</v>
      </c>
      <c r="J38" s="3">
        <v>31</v>
      </c>
      <c r="K38" s="3">
        <v>31</v>
      </c>
      <c r="L38" s="3">
        <v>30</v>
      </c>
      <c r="M38" s="3">
        <v>31</v>
      </c>
      <c r="N38" s="3">
        <v>30</v>
      </c>
      <c r="O38" s="3">
        <v>31</v>
      </c>
    </row>
    <row r="39" spans="2:16">
      <c r="C39" s="270"/>
    </row>
    <row r="40" spans="2:16">
      <c r="C40" s="270"/>
    </row>
    <row r="41" spans="2:16">
      <c r="C41" s="270"/>
    </row>
  </sheetData>
  <conditionalFormatting sqref="C29:O31">
    <cfRule type="cellIs" dxfId="0" priority="1" stopIfTrue="1" operator="equal">
      <formula>#REF!</formula>
    </cfRule>
  </conditionalFormatting>
  <printOptions horizontalCentered="1"/>
  <pageMargins left="0.25" right="0.25" top="0.75" bottom="0.75" header="0.3" footer="0.3"/>
  <pageSetup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pageSetUpPr fitToPage="1"/>
  </sheetPr>
  <dimension ref="B1:R345"/>
  <sheetViews>
    <sheetView view="pageBreakPreview" topLeftCell="A2" zoomScale="60" zoomScaleNormal="100" workbookViewId="0">
      <selection activeCell="C32" sqref="C32"/>
    </sheetView>
  </sheetViews>
  <sheetFormatPr defaultColWidth="9.33203125" defaultRowHeight="13.2"/>
  <cols>
    <col min="1" max="1" width="9.33203125" style="3"/>
    <col min="2" max="2" width="15" style="3" customWidth="1"/>
    <col min="3" max="4" width="27" style="3" customWidth="1"/>
    <col min="5" max="5" width="19.44140625" style="3" customWidth="1"/>
    <col min="6" max="6" width="17" style="3" customWidth="1"/>
    <col min="7" max="7" width="9.33203125" style="3" customWidth="1"/>
    <col min="8" max="8" width="15" style="46" hidden="1" customWidth="1"/>
    <col min="9" max="10" width="16.6640625" style="32" hidden="1" customWidth="1"/>
    <col min="11" max="11" width="11.109375" style="3" hidden="1" customWidth="1"/>
    <col min="12" max="12" width="9.33203125" style="3" hidden="1" customWidth="1"/>
    <col min="13" max="13" width="9.33203125" style="94" hidden="1" customWidth="1"/>
    <col min="14" max="14" width="10.33203125" style="94" hidden="1" customWidth="1"/>
    <col min="15" max="15" width="13.77734375" style="94" hidden="1" customWidth="1"/>
    <col min="16" max="16" width="12.77734375" style="3" hidden="1" customWidth="1"/>
    <col min="17" max="17" width="13.33203125" style="3" hidden="1" customWidth="1"/>
    <col min="18" max="18" width="9.33203125" style="3" hidden="1" customWidth="1"/>
    <col min="19" max="16384" width="9.33203125" style="3"/>
  </cols>
  <sheetData>
    <row r="1" spans="2:18" ht="15.6" hidden="1">
      <c r="B1" s="1" t="s">
        <v>35</v>
      </c>
      <c r="C1" s="1"/>
      <c r="D1" s="1"/>
      <c r="H1" s="29"/>
    </row>
    <row r="2" spans="2:18" ht="5.25" customHeight="1">
      <c r="B2" s="1"/>
      <c r="C2" s="1"/>
      <c r="D2" s="1"/>
      <c r="H2" s="29"/>
    </row>
    <row r="3" spans="2:18" ht="15.6">
      <c r="B3" s="1" t="s">
        <v>55</v>
      </c>
      <c r="C3" s="1"/>
      <c r="D3" s="1"/>
      <c r="H3" s="29"/>
    </row>
    <row r="4" spans="2:18" ht="15.6">
      <c r="B4" s="1" t="s">
        <v>30</v>
      </c>
      <c r="C4" s="1"/>
      <c r="D4" s="1"/>
      <c r="H4" s="95" t="s">
        <v>29</v>
      </c>
    </row>
    <row r="5" spans="2:18" ht="15.6">
      <c r="B5" s="1" t="str">
        <f ca="1">'Table 1'!$B$5</f>
        <v>QF - Sch37 - UT - Solar T - 10.0 MW and 32.2% CF</v>
      </c>
      <c r="C5" s="1"/>
      <c r="D5" s="1"/>
      <c r="H5" s="96">
        <v>43830</v>
      </c>
    </row>
    <row r="6" spans="2:18">
      <c r="B6" s="11"/>
      <c r="C6" s="11"/>
      <c r="D6" s="11"/>
      <c r="H6" s="29"/>
    </row>
    <row r="7" spans="2:18" ht="13.8">
      <c r="B7" s="21"/>
      <c r="C7" s="28" t="s">
        <v>26</v>
      </c>
      <c r="D7" s="229"/>
      <c r="H7" s="29"/>
    </row>
    <row r="8" spans="2:18">
      <c r="B8" s="22"/>
      <c r="C8" s="16" t="s">
        <v>27</v>
      </c>
      <c r="D8" s="16" t="s">
        <v>27</v>
      </c>
      <c r="E8" s="16" t="s">
        <v>27</v>
      </c>
      <c r="F8" s="16" t="s">
        <v>27</v>
      </c>
      <c r="H8" s="29"/>
    </row>
    <row r="9" spans="2:18">
      <c r="B9" s="22" t="s">
        <v>0</v>
      </c>
      <c r="C9" s="22" t="str">
        <f>O16</f>
        <v>IRP - Utah Greenfield</v>
      </c>
      <c r="D9" s="22" t="str">
        <f>R16</f>
        <v>Naughton</v>
      </c>
      <c r="E9" s="22" t="str">
        <f>P15</f>
        <v>IRP West Side</v>
      </c>
      <c r="F9" s="22" t="str">
        <f>Q16</f>
        <v>IRP - Wyo NE</v>
      </c>
      <c r="H9" s="29"/>
    </row>
    <row r="10" spans="2:18">
      <c r="B10" s="23"/>
      <c r="C10" s="24" t="s">
        <v>21</v>
      </c>
      <c r="D10" s="24" t="s">
        <v>21</v>
      </c>
      <c r="E10" s="24" t="s">
        <v>21</v>
      </c>
      <c r="F10" s="24" t="s">
        <v>21</v>
      </c>
      <c r="H10" s="97"/>
      <c r="I10" s="98"/>
      <c r="J10" s="98"/>
    </row>
    <row r="11" spans="2:18" hidden="1">
      <c r="C11" s="12"/>
      <c r="D11" s="12"/>
      <c r="H11" s="97"/>
      <c r="I11" s="98"/>
      <c r="J11" s="98"/>
    </row>
    <row r="12" spans="2:18" hidden="1">
      <c r="C12" s="25"/>
      <c r="D12" s="25"/>
      <c r="H12" s="97"/>
      <c r="I12" s="98"/>
      <c r="J12" s="98"/>
    </row>
    <row r="13" spans="2:18" ht="6" customHeight="1">
      <c r="H13" s="99"/>
      <c r="I13" s="100"/>
      <c r="J13" s="100"/>
    </row>
    <row r="14" spans="2:18">
      <c r="B14" s="26"/>
      <c r="C14" s="27"/>
      <c r="D14" s="27"/>
      <c r="E14" s="27"/>
      <c r="F14" s="27"/>
      <c r="H14" s="101"/>
      <c r="I14" s="33"/>
      <c r="J14" s="33"/>
    </row>
    <row r="15" spans="2:18" ht="13.8" thickBot="1">
      <c r="B15" s="26"/>
      <c r="C15" s="27"/>
      <c r="D15" s="27"/>
      <c r="E15" s="27"/>
      <c r="F15" s="27"/>
      <c r="H15" s="30"/>
      <c r="I15" s="34" t="s">
        <v>58</v>
      </c>
      <c r="J15" s="34"/>
      <c r="K15" s="3" t="s">
        <v>59</v>
      </c>
      <c r="L15" s="3" t="s">
        <v>60</v>
      </c>
      <c r="P15" s="3" t="s">
        <v>59</v>
      </c>
      <c r="R15" s="3" t="s">
        <v>147</v>
      </c>
    </row>
    <row r="16" spans="2:18" ht="13.8" thickBot="1">
      <c r="B16" s="26"/>
      <c r="C16" s="27"/>
      <c r="D16" s="27"/>
      <c r="E16" s="27"/>
      <c r="F16" s="27"/>
      <c r="H16" s="30" t="s">
        <v>28</v>
      </c>
      <c r="I16" s="34" t="s">
        <v>27</v>
      </c>
      <c r="J16" s="3" t="s">
        <v>146</v>
      </c>
      <c r="K16" s="34" t="s">
        <v>27</v>
      </c>
      <c r="L16" s="34" t="s">
        <v>27</v>
      </c>
      <c r="M16" s="102" t="s">
        <v>0</v>
      </c>
      <c r="O16" s="103" t="str">
        <f>IF(_30_Geo_West&gt;0,"IRP - Wyo NE",IF(_436_CCCT_WestMain&gt;0,"West Side","IRP - Utah Greenfield"))</f>
        <v>IRP - Utah Greenfield</v>
      </c>
      <c r="P16" s="103" t="s">
        <v>89</v>
      </c>
      <c r="Q16" s="103" t="s">
        <v>60</v>
      </c>
      <c r="R16" s="3" t="s">
        <v>146</v>
      </c>
    </row>
    <row r="17" spans="2:18" ht="13.8" thickBot="1">
      <c r="B17" s="26">
        <v>2019</v>
      </c>
      <c r="C17" s="27">
        <f t="shared" ref="C17:C38" si="0">ROUND(SUMIF($M$17:$M$340,$B17,$I$17:$I$340)/COUNTIF($M$17:$M$340,$B17),2)</f>
        <v>2.42</v>
      </c>
      <c r="D17" s="27">
        <f t="shared" ref="D17:D38" si="1">ROUND(SUMIF($M$17:$M$340,$B17,$J$17:$J$340)/COUNTIF($M$17:$M$340,$B17),2)</f>
        <v>2.4300000000000002</v>
      </c>
      <c r="E17" s="27">
        <f t="shared" ref="E17:E38" si="2">ROUND(SUMIF($M$17:$M$340,$B17,$K$17:$K$340)/COUNTIF($M$17:$M$340,$B17),2)</f>
        <v>4.3099999999999996</v>
      </c>
      <c r="F17" s="27">
        <f t="shared" ref="F17:F38" si="3">ROUND(SUMIF($M$17:$M$340,$B17,$L$17:$L$340)/COUNTIF($M$17:$M$340,$B17),2)</f>
        <v>2.09</v>
      </c>
      <c r="H17" s="31">
        <v>42370</v>
      </c>
      <c r="I17" s="35">
        <v>2.2763825364431489</v>
      </c>
      <c r="J17" s="35">
        <v>2.2724718011978848</v>
      </c>
      <c r="K17" s="35">
        <v>2.3748742653912789</v>
      </c>
      <c r="L17" s="35">
        <v>2.2757987901986261</v>
      </c>
      <c r="M17" s="104">
        <f t="shared" ref="M17:M64" si="4">YEAR(H17)</f>
        <v>2016</v>
      </c>
      <c r="O17" s="105">
        <v>47</v>
      </c>
      <c r="P17" s="105">
        <v>43</v>
      </c>
      <c r="Q17" s="105">
        <v>46</v>
      </c>
      <c r="R17" s="105">
        <v>42</v>
      </c>
    </row>
    <row r="18" spans="2:18">
      <c r="B18" s="26">
        <f t="shared" ref="B18:B38" si="5">B17+1</f>
        <v>2020</v>
      </c>
      <c r="C18" s="27">
        <f t="shared" si="0"/>
        <v>2.2400000000000002</v>
      </c>
      <c r="D18" s="27">
        <f t="shared" si="1"/>
        <v>2.25</v>
      </c>
      <c r="E18" s="27">
        <f t="shared" si="2"/>
        <v>2.35</v>
      </c>
      <c r="F18" s="27">
        <f t="shared" si="3"/>
        <v>1.84</v>
      </c>
      <c r="H18" s="31">
        <v>42401</v>
      </c>
      <c r="I18" s="35">
        <v>1.8452064945978397</v>
      </c>
      <c r="J18" s="35">
        <v>1.8414277116248936</v>
      </c>
      <c r="K18" s="35">
        <v>1.7746276302006363</v>
      </c>
      <c r="L18" s="35">
        <v>1.8289735727586562</v>
      </c>
      <c r="M18" s="104">
        <f t="shared" si="4"/>
        <v>2016</v>
      </c>
    </row>
    <row r="19" spans="2:18">
      <c r="B19" s="26">
        <f t="shared" si="5"/>
        <v>2021</v>
      </c>
      <c r="C19" s="27">
        <f t="shared" si="0"/>
        <v>2.19</v>
      </c>
      <c r="D19" s="27">
        <f t="shared" si="1"/>
        <v>2.2000000000000002</v>
      </c>
      <c r="E19" s="27">
        <f t="shared" si="2"/>
        <v>2.29</v>
      </c>
      <c r="F19" s="27">
        <f t="shared" si="3"/>
        <v>1.98</v>
      </c>
      <c r="H19" s="31">
        <v>42430</v>
      </c>
      <c r="I19" s="35">
        <v>1.5253593249607535</v>
      </c>
      <c r="J19" s="35">
        <v>1.5216784244226651</v>
      </c>
      <c r="K19" s="35">
        <v>1.4851256469456469</v>
      </c>
      <c r="L19" s="35">
        <v>1.5765269848510393</v>
      </c>
      <c r="M19" s="104">
        <f t="shared" si="4"/>
        <v>2016</v>
      </c>
    </row>
    <row r="20" spans="2:18">
      <c r="B20" s="26">
        <f t="shared" si="5"/>
        <v>2022</v>
      </c>
      <c r="C20" s="27">
        <f t="shared" si="0"/>
        <v>2.19</v>
      </c>
      <c r="D20" s="27">
        <f t="shared" si="1"/>
        <v>2.2000000000000002</v>
      </c>
      <c r="E20" s="27">
        <f t="shared" si="2"/>
        <v>2.27</v>
      </c>
      <c r="F20" s="27">
        <f t="shared" si="3"/>
        <v>2.0099999999999998</v>
      </c>
      <c r="H20" s="31">
        <v>42461</v>
      </c>
      <c r="I20" s="35">
        <v>1.6910448299319725</v>
      </c>
      <c r="J20" s="35">
        <v>1.6873132248631368</v>
      </c>
      <c r="K20" s="35">
        <v>1.4973848492599942</v>
      </c>
      <c r="L20" s="35">
        <v>1.7513146360624383</v>
      </c>
      <c r="M20" s="104">
        <f t="shared" si="4"/>
        <v>2016</v>
      </c>
    </row>
    <row r="21" spans="2:18">
      <c r="B21" s="26">
        <f t="shared" si="5"/>
        <v>2023</v>
      </c>
      <c r="C21" s="27">
        <f t="shared" si="0"/>
        <v>2.42</v>
      </c>
      <c r="D21" s="27">
        <f t="shared" si="1"/>
        <v>2.4300000000000002</v>
      </c>
      <c r="E21" s="27">
        <f t="shared" si="2"/>
        <v>2.48</v>
      </c>
      <c r="F21" s="27">
        <f t="shared" si="3"/>
        <v>2.2400000000000002</v>
      </c>
      <c r="H21" s="31">
        <v>42491</v>
      </c>
      <c r="I21" s="35">
        <v>1.7310108163265305</v>
      </c>
      <c r="J21" s="35">
        <v>1.7272669805161687</v>
      </c>
      <c r="K21" s="35">
        <v>1.5718715629148743</v>
      </c>
      <c r="L21" s="35">
        <v>1.8004724578470166</v>
      </c>
      <c r="M21" s="104">
        <f t="shared" si="4"/>
        <v>2016</v>
      </c>
    </row>
    <row r="22" spans="2:18">
      <c r="B22" s="26">
        <f t="shared" si="5"/>
        <v>2024</v>
      </c>
      <c r="C22" s="27">
        <f t="shared" si="0"/>
        <v>2.66</v>
      </c>
      <c r="D22" s="27">
        <f t="shared" si="1"/>
        <v>2.67</v>
      </c>
      <c r="E22" s="27">
        <f t="shared" si="2"/>
        <v>2.7</v>
      </c>
      <c r="F22" s="27">
        <f t="shared" si="3"/>
        <v>2.48</v>
      </c>
      <c r="H22" s="31">
        <v>42522</v>
      </c>
      <c r="I22" s="35">
        <v>2.3388150491307629</v>
      </c>
      <c r="J22" s="35">
        <v>2.3348852077406383</v>
      </c>
      <c r="K22" s="35">
        <v>2.1751230113991165</v>
      </c>
      <c r="L22" s="35">
        <v>2.3647654677733372</v>
      </c>
      <c r="M22" s="104">
        <f t="shared" si="4"/>
        <v>2016</v>
      </c>
    </row>
    <row r="23" spans="2:18">
      <c r="B23" s="26">
        <f t="shared" si="5"/>
        <v>2025</v>
      </c>
      <c r="C23" s="27">
        <f t="shared" si="0"/>
        <v>2.91</v>
      </c>
      <c r="D23" s="27">
        <f t="shared" si="1"/>
        <v>2.92</v>
      </c>
      <c r="E23" s="27">
        <f t="shared" si="2"/>
        <v>2.99</v>
      </c>
      <c r="F23" s="27">
        <f t="shared" si="3"/>
        <v>2.72</v>
      </c>
      <c r="H23" s="31">
        <v>42552</v>
      </c>
      <c r="I23" s="35">
        <v>2.58101081632653</v>
      </c>
      <c r="J23" s="35">
        <v>2.5770068560644699</v>
      </c>
      <c r="K23" s="35">
        <v>2.5037871798230165</v>
      </c>
      <c r="L23" s="35">
        <v>2.6063456138089238</v>
      </c>
      <c r="M23" s="104">
        <f t="shared" si="4"/>
        <v>2016</v>
      </c>
    </row>
    <row r="24" spans="2:18">
      <c r="B24" s="26">
        <f t="shared" si="5"/>
        <v>2026</v>
      </c>
      <c r="C24" s="27">
        <f t="shared" si="0"/>
        <v>3.08</v>
      </c>
      <c r="D24" s="27">
        <f t="shared" si="1"/>
        <v>3.09</v>
      </c>
      <c r="E24" s="27">
        <f t="shared" si="2"/>
        <v>3.02</v>
      </c>
      <c r="F24" s="27">
        <f t="shared" si="3"/>
        <v>2.89</v>
      </c>
      <c r="H24" s="31">
        <v>42583</v>
      </c>
      <c r="I24" s="35">
        <v>2.6353985714285706</v>
      </c>
      <c r="J24" s="35">
        <v>2.631377966948893</v>
      </c>
      <c r="K24" s="35">
        <v>2.6477537958754924</v>
      </c>
      <c r="L24" s="35">
        <v>2.6355990076984344</v>
      </c>
      <c r="M24" s="104">
        <f t="shared" si="4"/>
        <v>2016</v>
      </c>
    </row>
    <row r="25" spans="2:18">
      <c r="B25" s="26">
        <f t="shared" si="5"/>
        <v>2027</v>
      </c>
      <c r="C25" s="27">
        <f t="shared" si="0"/>
        <v>3.29</v>
      </c>
      <c r="D25" s="27">
        <f t="shared" si="1"/>
        <v>3.3</v>
      </c>
      <c r="E25" s="27">
        <f t="shared" si="2"/>
        <v>3.26</v>
      </c>
      <c r="F25" s="27">
        <f t="shared" si="3"/>
        <v>3.1</v>
      </c>
      <c r="H25" s="31">
        <v>42614</v>
      </c>
      <c r="I25" s="35">
        <v>2.7123373469387757</v>
      </c>
      <c r="J25" s="35">
        <v>2.7082931969805171</v>
      </c>
      <c r="K25" s="35">
        <v>2.7714741535603351</v>
      </c>
      <c r="L25" s="35">
        <v>2.7681537930798932</v>
      </c>
      <c r="M25" s="104">
        <f t="shared" si="4"/>
        <v>2016</v>
      </c>
    </row>
    <row r="26" spans="2:18">
      <c r="B26" s="26">
        <f t="shared" si="5"/>
        <v>2028</v>
      </c>
      <c r="C26" s="27">
        <f t="shared" si="0"/>
        <v>3.6</v>
      </c>
      <c r="D26" s="27">
        <f t="shared" si="1"/>
        <v>3.61</v>
      </c>
      <c r="E26" s="27">
        <f t="shared" si="2"/>
        <v>3.6</v>
      </c>
      <c r="F26" s="27">
        <f t="shared" si="3"/>
        <v>3.41</v>
      </c>
      <c r="H26" s="31">
        <v>42644</v>
      </c>
      <c r="I26" s="35">
        <v>2.6862698430141281</v>
      </c>
      <c r="J26" s="35">
        <v>2.6822336704619465</v>
      </c>
      <c r="K26" s="35">
        <v>2.6942040298820258</v>
      </c>
      <c r="L26" s="35">
        <v>2.7499682086675996</v>
      </c>
      <c r="M26" s="104">
        <f t="shared" si="4"/>
        <v>2016</v>
      </c>
    </row>
    <row r="27" spans="2:18">
      <c r="B27" s="26">
        <f t="shared" si="5"/>
        <v>2029</v>
      </c>
      <c r="C27" s="27">
        <f t="shared" si="0"/>
        <v>3.92</v>
      </c>
      <c r="D27" s="27">
        <f t="shared" si="1"/>
        <v>3.93</v>
      </c>
      <c r="E27" s="27">
        <f t="shared" si="2"/>
        <v>3.92</v>
      </c>
      <c r="F27" s="27">
        <f t="shared" si="3"/>
        <v>3.72</v>
      </c>
      <c r="H27" s="31">
        <v>42675</v>
      </c>
      <c r="I27" s="35">
        <v>2.269616258503401</v>
      </c>
      <c r="J27" s="35">
        <v>2.26570759393383</v>
      </c>
      <c r="K27" s="35">
        <v>2.2676824839611038</v>
      </c>
      <c r="L27" s="35">
        <v>2.3066994090924613</v>
      </c>
      <c r="M27" s="104">
        <f t="shared" si="4"/>
        <v>2016</v>
      </c>
    </row>
    <row r="28" spans="2:18">
      <c r="B28" s="26">
        <f t="shared" si="5"/>
        <v>2030</v>
      </c>
      <c r="C28" s="27">
        <f t="shared" si="0"/>
        <v>4.18</v>
      </c>
      <c r="D28" s="27">
        <f t="shared" si="1"/>
        <v>4.1900000000000004</v>
      </c>
      <c r="E28" s="27">
        <f t="shared" si="2"/>
        <v>4.1900000000000004</v>
      </c>
      <c r="F28" s="27">
        <f t="shared" si="3"/>
        <v>3.98</v>
      </c>
      <c r="H28" s="31">
        <v>42705</v>
      </c>
      <c r="I28" s="35">
        <v>3.5123636800526663</v>
      </c>
      <c r="J28" s="35">
        <v>3.5080746990223539</v>
      </c>
      <c r="K28" s="35">
        <v>3.8167860057158185</v>
      </c>
      <c r="L28" s="35">
        <v>3.5518748027461844</v>
      </c>
      <c r="M28" s="104">
        <f t="shared" si="4"/>
        <v>2016</v>
      </c>
    </row>
    <row r="29" spans="2:18">
      <c r="B29" s="26">
        <f t="shared" si="5"/>
        <v>2031</v>
      </c>
      <c r="C29" s="27">
        <f t="shared" si="0"/>
        <v>4.47</v>
      </c>
      <c r="D29" s="27">
        <f t="shared" si="1"/>
        <v>4.4800000000000004</v>
      </c>
      <c r="E29" s="27">
        <f t="shared" si="2"/>
        <v>4.46</v>
      </c>
      <c r="F29" s="27">
        <f t="shared" si="3"/>
        <v>4.26</v>
      </c>
      <c r="H29" s="31">
        <v>42736</v>
      </c>
      <c r="I29" s="35">
        <v>3.2524393877551017</v>
      </c>
      <c r="J29" s="35">
        <v>3.2626434693877546</v>
      </c>
      <c r="K29" s="35">
        <v>3.5318468800105713</v>
      </c>
      <c r="L29" s="35">
        <v>3.2192827656100813</v>
      </c>
      <c r="M29" s="104">
        <f t="shared" si="4"/>
        <v>2017</v>
      </c>
    </row>
    <row r="30" spans="2:18">
      <c r="B30" s="26">
        <f t="shared" si="5"/>
        <v>2032</v>
      </c>
      <c r="C30" s="27">
        <f t="shared" si="0"/>
        <v>4.7300000000000004</v>
      </c>
      <c r="D30" s="27">
        <f t="shared" si="1"/>
        <v>4.74</v>
      </c>
      <c r="E30" s="27">
        <f t="shared" si="2"/>
        <v>4.6900000000000004</v>
      </c>
      <c r="F30" s="27">
        <f t="shared" si="3"/>
        <v>4.5199999999999996</v>
      </c>
      <c r="H30" s="31">
        <v>42767</v>
      </c>
      <c r="I30" s="35">
        <v>2.6306099416909614</v>
      </c>
      <c r="J30" s="35">
        <v>2.6408140233236148</v>
      </c>
      <c r="K30" s="35">
        <v>2.6903633755419278</v>
      </c>
      <c r="L30" s="35">
        <v>2.6163905589309167</v>
      </c>
      <c r="M30" s="104">
        <f t="shared" si="4"/>
        <v>2017</v>
      </c>
    </row>
    <row r="31" spans="2:18">
      <c r="B31" s="26">
        <f t="shared" si="5"/>
        <v>2033</v>
      </c>
      <c r="C31" s="27">
        <f t="shared" si="0"/>
        <v>4.79</v>
      </c>
      <c r="D31" s="27">
        <f t="shared" si="1"/>
        <v>4.8</v>
      </c>
      <c r="E31" s="27">
        <f t="shared" si="2"/>
        <v>4.74</v>
      </c>
      <c r="F31" s="27">
        <f t="shared" si="3"/>
        <v>4.58</v>
      </c>
      <c r="H31" s="31">
        <v>42795</v>
      </c>
      <c r="I31" s="35">
        <v>2.5701319486504275</v>
      </c>
      <c r="J31" s="35">
        <v>2.5803360302830809</v>
      </c>
      <c r="K31" s="35">
        <v>2.5432095807524639</v>
      </c>
      <c r="L31" s="35">
        <v>2.568842349667122</v>
      </c>
      <c r="M31" s="104">
        <f t="shared" si="4"/>
        <v>2017</v>
      </c>
    </row>
    <row r="32" spans="2:18">
      <c r="B32" s="26">
        <f t="shared" si="5"/>
        <v>2034</v>
      </c>
      <c r="C32" s="27">
        <f t="shared" si="0"/>
        <v>5.03</v>
      </c>
      <c r="D32" s="27">
        <f t="shared" si="1"/>
        <v>5.04</v>
      </c>
      <c r="E32" s="27">
        <f t="shared" si="2"/>
        <v>5.04</v>
      </c>
      <c r="F32" s="27">
        <f t="shared" si="3"/>
        <v>4.82</v>
      </c>
      <c r="H32" s="31">
        <v>42826</v>
      </c>
      <c r="I32" s="35">
        <v>2.7337319047619042</v>
      </c>
      <c r="J32" s="35">
        <v>2.7439359863945576</v>
      </c>
      <c r="K32" s="35">
        <v>2.7294485434555877</v>
      </c>
      <c r="L32" s="35">
        <v>2.7630022897935822</v>
      </c>
      <c r="M32" s="104">
        <f t="shared" si="4"/>
        <v>2017</v>
      </c>
    </row>
    <row r="33" spans="2:13">
      <c r="B33" s="26">
        <f t="shared" si="5"/>
        <v>2035</v>
      </c>
      <c r="C33" s="27">
        <f t="shared" si="0"/>
        <v>5.23</v>
      </c>
      <c r="D33" s="27">
        <f t="shared" si="1"/>
        <v>5.24</v>
      </c>
      <c r="E33" s="27">
        <f t="shared" si="2"/>
        <v>5.19</v>
      </c>
      <c r="F33" s="27">
        <f t="shared" si="3"/>
        <v>5.0199999999999996</v>
      </c>
      <c r="H33" s="31">
        <v>42856</v>
      </c>
      <c r="I33" s="35">
        <v>2.793469670836076</v>
      </c>
      <c r="J33" s="35">
        <v>2.8036737524687294</v>
      </c>
      <c r="K33" s="35">
        <v>2.7211925722904748</v>
      </c>
      <c r="L33" s="35">
        <v>2.7948345482925934</v>
      </c>
      <c r="M33" s="104">
        <f t="shared" si="4"/>
        <v>2017</v>
      </c>
    </row>
    <row r="34" spans="2:13">
      <c r="B34" s="26">
        <f t="shared" si="5"/>
        <v>2036</v>
      </c>
      <c r="C34" s="27">
        <f t="shared" si="0"/>
        <v>5.29</v>
      </c>
      <c r="D34" s="27">
        <f t="shared" si="1"/>
        <v>5.3</v>
      </c>
      <c r="E34" s="27">
        <f t="shared" si="2"/>
        <v>5.19</v>
      </c>
      <c r="F34" s="27">
        <f t="shared" si="3"/>
        <v>5.07</v>
      </c>
      <c r="H34" s="31">
        <v>42887</v>
      </c>
      <c r="I34" s="35">
        <v>2.8754985714285715</v>
      </c>
      <c r="J34" s="35">
        <v>2.8713045200448848</v>
      </c>
      <c r="K34" s="35">
        <v>2.8528564316455696</v>
      </c>
      <c r="L34" s="35">
        <v>2.9027304231990985</v>
      </c>
      <c r="M34" s="104">
        <f t="shared" si="4"/>
        <v>2017</v>
      </c>
    </row>
    <row r="35" spans="2:13">
      <c r="B35" s="26">
        <f t="shared" si="5"/>
        <v>2037</v>
      </c>
      <c r="C35" s="27">
        <f t="shared" si="0"/>
        <v>5.64</v>
      </c>
      <c r="D35" s="27">
        <f t="shared" si="1"/>
        <v>5.65</v>
      </c>
      <c r="E35" s="27">
        <f t="shared" si="2"/>
        <v>5.55</v>
      </c>
      <c r="F35" s="27">
        <f t="shared" si="3"/>
        <v>5.43</v>
      </c>
      <c r="H35" s="31">
        <v>42917</v>
      </c>
      <c r="I35" s="35">
        <v>2.6189359863945567</v>
      </c>
      <c r="J35" s="35">
        <v>2.6291400680272097</v>
      </c>
      <c r="K35" s="35">
        <v>2.4945553517572598</v>
      </c>
      <c r="L35" s="35">
        <v>2.6362978437052949</v>
      </c>
      <c r="M35" s="104">
        <f t="shared" si="4"/>
        <v>2017</v>
      </c>
    </row>
    <row r="36" spans="2:13">
      <c r="B36" s="26">
        <f t="shared" si="5"/>
        <v>2038</v>
      </c>
      <c r="C36" s="27">
        <f t="shared" si="0"/>
        <v>5.91</v>
      </c>
      <c r="D36" s="27">
        <f t="shared" si="1"/>
        <v>5.92</v>
      </c>
      <c r="E36" s="27">
        <f t="shared" si="2"/>
        <v>5.8</v>
      </c>
      <c r="F36" s="27">
        <f t="shared" si="3"/>
        <v>5.69</v>
      </c>
      <c r="H36" s="31">
        <v>42948</v>
      </c>
      <c r="I36" s="35">
        <v>2.6204058600583098</v>
      </c>
      <c r="J36" s="35">
        <v>2.6306099416909632</v>
      </c>
      <c r="K36" s="35">
        <v>2.6662174520070065</v>
      </c>
      <c r="L36" s="35">
        <v>2.5882317308036979</v>
      </c>
      <c r="M36" s="104">
        <f t="shared" si="4"/>
        <v>2017</v>
      </c>
    </row>
    <row r="37" spans="2:13">
      <c r="B37" s="26">
        <f t="shared" si="5"/>
        <v>2039</v>
      </c>
      <c r="C37" s="27">
        <f t="shared" si="0"/>
        <v>6.01</v>
      </c>
      <c r="D37" s="27">
        <f t="shared" si="1"/>
        <v>6.02</v>
      </c>
      <c r="E37" s="27">
        <f t="shared" si="2"/>
        <v>5.89</v>
      </c>
      <c r="F37" s="27">
        <f t="shared" si="3"/>
        <v>5.79</v>
      </c>
      <c r="H37" s="31">
        <v>42979</v>
      </c>
      <c r="I37" s="35">
        <v>2.6225484658691061</v>
      </c>
      <c r="J37" s="35">
        <v>2.6327525475017595</v>
      </c>
      <c r="K37" s="35">
        <v>2.6887120624951599</v>
      </c>
      <c r="L37" s="35">
        <v>2.6331911977640843</v>
      </c>
      <c r="M37" s="104">
        <f t="shared" si="4"/>
        <v>2017</v>
      </c>
    </row>
    <row r="38" spans="2:13">
      <c r="B38" s="26">
        <f t="shared" si="5"/>
        <v>2040</v>
      </c>
      <c r="C38" s="27">
        <f t="shared" si="0"/>
        <v>6.28</v>
      </c>
      <c r="D38" s="27">
        <f t="shared" si="1"/>
        <v>6.29</v>
      </c>
      <c r="E38" s="27">
        <f t="shared" si="2"/>
        <v>6.14</v>
      </c>
      <c r="F38" s="27">
        <f t="shared" si="3"/>
        <v>6.06</v>
      </c>
      <c r="H38" s="31">
        <v>43009</v>
      </c>
      <c r="I38" s="35">
        <v>2.5740380272108854</v>
      </c>
      <c r="J38" s="35">
        <v>2.5842421088435388</v>
      </c>
      <c r="K38" s="35">
        <v>2.6534093301860455</v>
      </c>
      <c r="L38" s="35">
        <v>2.5597179350146151</v>
      </c>
      <c r="M38" s="104">
        <f t="shared" si="4"/>
        <v>2017</v>
      </c>
    </row>
    <row r="39" spans="2:13">
      <c r="B39" s="26"/>
      <c r="C39" s="27"/>
      <c r="D39" s="27"/>
      <c r="E39" s="27"/>
      <c r="F39" s="27"/>
      <c r="H39" s="31">
        <v>43040</v>
      </c>
      <c r="I39" s="35">
        <v>2.7398543537414972</v>
      </c>
      <c r="J39" s="35">
        <v>2.7500584353741506</v>
      </c>
      <c r="K39" s="35">
        <v>2.7910689165539582</v>
      </c>
      <c r="L39" s="35">
        <v>2.7286553860659333</v>
      </c>
      <c r="M39" s="104">
        <f t="shared" si="4"/>
        <v>2017</v>
      </c>
    </row>
    <row r="40" spans="2:13">
      <c r="B40" s="26"/>
      <c r="C40" s="27"/>
      <c r="D40" s="27"/>
      <c r="E40" s="27"/>
      <c r="F40" s="27"/>
      <c r="H40" s="31">
        <v>43070</v>
      </c>
      <c r="I40" s="35">
        <v>2.5383676300197497</v>
      </c>
      <c r="J40" s="35">
        <v>2.5485717116524031</v>
      </c>
      <c r="K40" s="35">
        <v>2.822493172147158</v>
      </c>
      <c r="L40" s="35">
        <v>2.5087189745461411</v>
      </c>
      <c r="M40" s="104">
        <f t="shared" si="4"/>
        <v>2017</v>
      </c>
    </row>
    <row r="41" spans="2:13">
      <c r="B41" s="26"/>
      <c r="C41" s="27"/>
      <c r="D41" s="27"/>
      <c r="E41" s="27"/>
      <c r="F41" s="27"/>
      <c r="H41" s="31">
        <v>43101</v>
      </c>
      <c r="I41" s="35">
        <v>2.9365659189280224</v>
      </c>
      <c r="J41" s="35">
        <v>2.9467048218987211</v>
      </c>
      <c r="K41" s="35">
        <v>2.8135887402859616</v>
      </c>
      <c r="L41" s="35">
        <v>3.0826510126176525</v>
      </c>
      <c r="M41" s="104">
        <f t="shared" si="4"/>
        <v>2018</v>
      </c>
    </row>
    <row r="42" spans="2:13">
      <c r="B42" s="26"/>
      <c r="C42" s="27"/>
      <c r="D42" s="27"/>
      <c r="E42" s="27"/>
      <c r="F42" s="27"/>
      <c r="H42" s="31">
        <v>43132</v>
      </c>
      <c r="I42" s="35">
        <v>2.2424949344592338</v>
      </c>
      <c r="J42" s="35">
        <v>2.2526338374299324</v>
      </c>
      <c r="K42" s="35">
        <v>2.2559061081726517</v>
      </c>
      <c r="L42" s="35">
        <v>2.2490598127356938</v>
      </c>
      <c r="M42" s="104">
        <f t="shared" si="4"/>
        <v>2018</v>
      </c>
    </row>
    <row r="43" spans="2:13">
      <c r="H43" s="31">
        <v>43160</v>
      </c>
      <c r="I43" s="35">
        <v>2.1136794713706815</v>
      </c>
      <c r="J43" s="35">
        <v>2.1238183743413801</v>
      </c>
      <c r="K43" s="35">
        <v>2.1843639754367272</v>
      </c>
      <c r="L43" s="35">
        <v>2.1613389321133352</v>
      </c>
      <c r="M43" s="104">
        <f t="shared" si="4"/>
        <v>2018</v>
      </c>
    </row>
    <row r="44" spans="2:13">
      <c r="B44" s="106" t="str">
        <f>"Official Forward Price Curve Forecast dated   "&amp;TEXT(H5,"MMM dd, YYYY")</f>
        <v>Official Forward Price Curve Forecast dated   Dec 31, 2019</v>
      </c>
      <c r="H44" s="31">
        <v>43191</v>
      </c>
      <c r="I44" s="35">
        <v>1.9776764449626556</v>
      </c>
      <c r="J44" s="35">
        <v>1.987815347933354</v>
      </c>
      <c r="K44" s="35">
        <v>2.02262576128114</v>
      </c>
      <c r="L44" s="35">
        <v>2.0694667469637662</v>
      </c>
      <c r="M44" s="104">
        <f t="shared" si="4"/>
        <v>2018</v>
      </c>
    </row>
    <row r="45" spans="2:13">
      <c r="H45" s="31">
        <v>43221</v>
      </c>
      <c r="I45" s="35">
        <v>1.7831839406645238</v>
      </c>
      <c r="J45" s="35">
        <v>1.7933228436352224</v>
      </c>
      <c r="K45" s="35">
        <v>1.5708405984016238</v>
      </c>
      <c r="L45" s="35">
        <v>1.8794896381126289</v>
      </c>
      <c r="M45" s="104">
        <f t="shared" si="4"/>
        <v>2018</v>
      </c>
    </row>
    <row r="46" spans="2:13">
      <c r="H46" s="31">
        <v>43252</v>
      </c>
      <c r="I46" s="35">
        <v>2.1436406304949229</v>
      </c>
      <c r="J46" s="35">
        <v>2.153779533465622</v>
      </c>
      <c r="K46" s="35">
        <v>1.8484832971560308</v>
      </c>
      <c r="L46" s="35">
        <v>2.2503948014550383</v>
      </c>
      <c r="M46" s="104">
        <f t="shared" si="4"/>
        <v>2018</v>
      </c>
    </row>
    <row r="47" spans="2:13">
      <c r="H47" s="31">
        <v>43282</v>
      </c>
      <c r="I47" s="35">
        <v>2.421637499285668</v>
      </c>
      <c r="J47" s="35">
        <v>2.4317764022563666</v>
      </c>
      <c r="K47" s="35">
        <v>2.353571484540065</v>
      </c>
      <c r="L47" s="35">
        <v>2.4674716230698741</v>
      </c>
      <c r="M47" s="104">
        <f t="shared" si="4"/>
        <v>2018</v>
      </c>
    </row>
    <row r="48" spans="2:13">
      <c r="H48" s="31">
        <v>43313</v>
      </c>
      <c r="I48" s="35">
        <v>2.4788435090089065</v>
      </c>
      <c r="J48" s="35">
        <v>2.4889824119796051</v>
      </c>
      <c r="K48" s="35">
        <v>2.5401507418632927</v>
      </c>
      <c r="L48" s="35">
        <v>2.4624530543656684</v>
      </c>
      <c r="M48" s="104">
        <f t="shared" si="4"/>
        <v>2018</v>
      </c>
    </row>
    <row r="49" spans="8:15">
      <c r="H49" s="31">
        <v>43344</v>
      </c>
      <c r="I49" s="35">
        <v>2.2194892808138165</v>
      </c>
      <c r="J49" s="35">
        <v>2.2296281837845155</v>
      </c>
      <c r="K49" s="35">
        <v>2.3919118237202426</v>
      </c>
      <c r="L49" s="35">
        <v>2.224504673004402</v>
      </c>
      <c r="M49" s="104">
        <f t="shared" si="4"/>
        <v>2018</v>
      </c>
      <c r="N49" s="3"/>
      <c r="O49" s="3"/>
    </row>
    <row r="50" spans="8:15">
      <c r="H50" s="31">
        <v>43374</v>
      </c>
      <c r="I50" s="35">
        <v>2.9128539684320356</v>
      </c>
      <c r="J50" s="35">
        <v>2.9229928714027342</v>
      </c>
      <c r="K50" s="35">
        <v>4.6218921162427922</v>
      </c>
      <c r="L50" s="35">
        <v>2.9275610507263972</v>
      </c>
      <c r="M50" s="104">
        <f t="shared" si="4"/>
        <v>2018</v>
      </c>
      <c r="N50" s="3"/>
      <c r="O50" s="3"/>
    </row>
    <row r="51" spans="8:15">
      <c r="H51" s="31">
        <v>43405</v>
      </c>
      <c r="I51" s="35">
        <v>3.9745333850417399</v>
      </c>
      <c r="J51" s="35">
        <v>3.984672288012439</v>
      </c>
      <c r="K51" s="35">
        <v>8.6680488460990404</v>
      </c>
      <c r="L51" s="35">
        <v>3.8702964836561957</v>
      </c>
      <c r="M51" s="104">
        <f t="shared" si="4"/>
        <v>2018</v>
      </c>
      <c r="N51" s="3"/>
      <c r="O51" s="3"/>
    </row>
    <row r="52" spans="8:15">
      <c r="H52" s="31">
        <v>43435</v>
      </c>
      <c r="I52" s="35">
        <v>3.9079382357981771</v>
      </c>
      <c r="J52" s="35">
        <v>3.9180771387688758</v>
      </c>
      <c r="K52" s="35">
        <v>5.443905271233902</v>
      </c>
      <c r="L52" s="35">
        <v>3.5768990853253793</v>
      </c>
      <c r="M52" s="104">
        <f t="shared" si="4"/>
        <v>2018</v>
      </c>
      <c r="N52" s="3"/>
      <c r="O52" s="3"/>
    </row>
    <row r="53" spans="8:15">
      <c r="H53" s="31">
        <v>43466</v>
      </c>
      <c r="I53" s="35">
        <v>3.1877490634924275</v>
      </c>
      <c r="J53" s="35">
        <v>3.1978879664631261</v>
      </c>
      <c r="K53" s="35">
        <v>3.6245487172817223</v>
      </c>
      <c r="L53" s="35">
        <v>2.9303131690480573</v>
      </c>
      <c r="M53" s="104">
        <f t="shared" si="4"/>
        <v>2019</v>
      </c>
      <c r="N53" s="3"/>
      <c r="O53" s="3"/>
    </row>
    <row r="54" spans="8:15">
      <c r="H54" s="31">
        <v>43497</v>
      </c>
      <c r="I54" s="35">
        <v>4.6376436365125295</v>
      </c>
      <c r="J54" s="35">
        <v>4.6477825394832282</v>
      </c>
      <c r="K54" s="35">
        <v>13.248679181072774</v>
      </c>
      <c r="L54" s="35">
        <v>2.6293956266758434</v>
      </c>
      <c r="M54" s="104">
        <f t="shared" si="4"/>
        <v>2019</v>
      </c>
      <c r="N54" s="3"/>
      <c r="O54" s="3"/>
    </row>
    <row r="55" spans="8:15">
      <c r="H55" s="31">
        <v>43525</v>
      </c>
      <c r="I55" s="35">
        <v>2.8840796764808312</v>
      </c>
      <c r="J55" s="35">
        <v>2.8942185794515303</v>
      </c>
      <c r="K55" s="35">
        <v>13.147581543206581</v>
      </c>
      <c r="L55" s="35">
        <v>3.1561599255175179</v>
      </c>
      <c r="M55" s="104">
        <f t="shared" si="4"/>
        <v>2019</v>
      </c>
      <c r="N55" s="3"/>
      <c r="O55" s="3"/>
    </row>
    <row r="56" spans="8:15">
      <c r="H56" s="31">
        <v>43556</v>
      </c>
      <c r="I56" s="35">
        <v>1.8441808891817904</v>
      </c>
      <c r="J56" s="35">
        <v>1.854319792152489</v>
      </c>
      <c r="K56" s="35">
        <v>2.0841590546952737</v>
      </c>
      <c r="L56" s="35">
        <v>1.8712332831476464</v>
      </c>
      <c r="M56" s="104">
        <f t="shared" si="4"/>
        <v>2019</v>
      </c>
      <c r="N56" s="3"/>
      <c r="O56" s="3"/>
    </row>
    <row r="57" spans="8:15">
      <c r="H57" s="31">
        <v>43586</v>
      </c>
      <c r="I57" s="35">
        <v>1.8428726436371847</v>
      </c>
      <c r="J57" s="35">
        <v>1.8530115466078831</v>
      </c>
      <c r="K57" s="35">
        <v>1.8681647506266397</v>
      </c>
      <c r="L57" s="35">
        <v>1.9058775961379686</v>
      </c>
      <c r="M57" s="104">
        <f t="shared" si="4"/>
        <v>2019</v>
      </c>
      <c r="N57" s="3"/>
      <c r="O57" s="3"/>
    </row>
    <row r="58" spans="8:15">
      <c r="H58" s="31">
        <v>43617</v>
      </c>
      <c r="I58" s="35">
        <v>1.5244433419272609</v>
      </c>
      <c r="J58" s="35">
        <v>1.5345822448979596</v>
      </c>
      <c r="K58" s="35">
        <v>1.6387854906922903</v>
      </c>
      <c r="L58" s="35">
        <v>1.5109717440243182</v>
      </c>
      <c r="M58" s="104">
        <f t="shared" si="4"/>
        <v>2019</v>
      </c>
      <c r="N58" s="3"/>
      <c r="O58" s="3"/>
    </row>
    <row r="59" spans="8:15">
      <c r="H59" s="31">
        <v>43647</v>
      </c>
      <c r="I59" s="35">
        <v>1.9034544757797212</v>
      </c>
      <c r="J59" s="35">
        <v>1.9135933787504196</v>
      </c>
      <c r="K59" s="35">
        <v>2.0858127114969753</v>
      </c>
      <c r="L59" s="35">
        <v>1.8424169854267236</v>
      </c>
      <c r="M59" s="104">
        <f t="shared" si="4"/>
        <v>2019</v>
      </c>
      <c r="N59" s="3"/>
      <c r="O59" s="3"/>
    </row>
    <row r="60" spans="8:15">
      <c r="H60" s="31">
        <v>43678</v>
      </c>
      <c r="I60" s="35">
        <v>1.7590141042279228</v>
      </c>
      <c r="J60" s="35">
        <v>1.7691530071986215</v>
      </c>
      <c r="K60" s="35">
        <v>1.9418276445205909</v>
      </c>
      <c r="L60" s="35">
        <v>1.6795563365096018</v>
      </c>
      <c r="M60" s="104">
        <f t="shared" si="4"/>
        <v>2019</v>
      </c>
      <c r="N60" s="3"/>
      <c r="O60" s="3"/>
    </row>
    <row r="61" spans="8:15">
      <c r="H61" s="31">
        <v>43709</v>
      </c>
      <c r="I61" s="35">
        <v>1.9970154635919499</v>
      </c>
      <c r="J61" s="35">
        <v>2.0071543665626486</v>
      </c>
      <c r="K61" s="35">
        <v>2.3396128394159437</v>
      </c>
      <c r="L61" s="35">
        <v>1.7999696075479277</v>
      </c>
      <c r="M61" s="104">
        <f t="shared" si="4"/>
        <v>2019</v>
      </c>
      <c r="N61" s="3"/>
      <c r="O61" s="3"/>
    </row>
    <row r="62" spans="8:15">
      <c r="H62" s="31">
        <v>43739</v>
      </c>
      <c r="I62" s="35">
        <v>2.0297228135455749</v>
      </c>
      <c r="J62" s="35">
        <v>2.0398617165162736</v>
      </c>
      <c r="K62" s="35">
        <v>2.9082981752924701</v>
      </c>
      <c r="L62" s="35">
        <v>1.6259709738937289</v>
      </c>
      <c r="M62" s="104">
        <f t="shared" si="4"/>
        <v>2019</v>
      </c>
      <c r="N62" s="3"/>
      <c r="O62" s="3"/>
    </row>
    <row r="63" spans="8:15">
      <c r="H63" s="31">
        <v>43770</v>
      </c>
      <c r="I63" s="35">
        <v>2.6988904096116801</v>
      </c>
      <c r="J63" s="35">
        <v>2.7090293125823788</v>
      </c>
      <c r="K63" s="35">
        <v>3.6123940613958183</v>
      </c>
      <c r="L63" s="35">
        <v>2.2203583793368793</v>
      </c>
      <c r="M63" s="104">
        <f t="shared" si="4"/>
        <v>2019</v>
      </c>
      <c r="N63" s="3"/>
      <c r="O63" s="3"/>
    </row>
    <row r="64" spans="8:15">
      <c r="H64" s="31">
        <v>43800</v>
      </c>
      <c r="I64" s="35">
        <v>2.6968626290175401</v>
      </c>
      <c r="J64" s="35">
        <v>2.7070015319882388</v>
      </c>
      <c r="K64" s="35">
        <v>3.1833230161006094</v>
      </c>
      <c r="L64" s="35">
        <v>1.9343701152328134</v>
      </c>
      <c r="M64" s="104">
        <f t="shared" si="4"/>
        <v>2019</v>
      </c>
      <c r="N64" s="3"/>
      <c r="O64" s="3"/>
    </row>
    <row r="65" spans="8:15">
      <c r="H65" s="31">
        <v>43831</v>
      </c>
      <c r="I65" s="35">
        <v>3.2585578535942412</v>
      </c>
      <c r="J65" s="35">
        <v>3.2686967565649399</v>
      </c>
      <c r="K65" s="35">
        <v>3.344512795256307</v>
      </c>
      <c r="L65" s="35">
        <v>1.8611961457392352</v>
      </c>
      <c r="M65" s="104">
        <f t="shared" ref="M65:M112" si="6">YEAR(H65)</f>
        <v>2020</v>
      </c>
      <c r="N65" s="3"/>
      <c r="O65" s="3"/>
    </row>
    <row r="66" spans="8:15">
      <c r="H66" s="31">
        <v>43862</v>
      </c>
      <c r="I66" s="35">
        <v>2.8165016840717834</v>
      </c>
      <c r="J66" s="35">
        <v>2.8266405870424824</v>
      </c>
      <c r="K66" s="35">
        <v>2.8968645583150523</v>
      </c>
      <c r="L66" s="35">
        <v>1.9279431095051691</v>
      </c>
      <c r="M66" s="104">
        <f t="shared" si="6"/>
        <v>2020</v>
      </c>
      <c r="N66" s="3"/>
      <c r="O66" s="3"/>
    </row>
    <row r="67" spans="8:15">
      <c r="H67" s="31">
        <v>43891</v>
      </c>
      <c r="I67" s="35">
        <v>2.1716674551353541</v>
      </c>
      <c r="J67" s="35">
        <v>2.1818063581060532</v>
      </c>
      <c r="K67" s="35">
        <v>2.2550369242043704</v>
      </c>
      <c r="L67" s="35">
        <v>1.7161595101876943</v>
      </c>
      <c r="M67" s="104">
        <f t="shared" si="6"/>
        <v>2020</v>
      </c>
      <c r="N67" s="3"/>
      <c r="O67" s="3"/>
    </row>
    <row r="68" spans="8:15">
      <c r="H68" s="31">
        <v>43922</v>
      </c>
      <c r="I68" s="35">
        <v>1.7138959860083143</v>
      </c>
      <c r="J68" s="35">
        <v>1.7240348889790127</v>
      </c>
      <c r="K68" s="35">
        <v>1.8534739308579937</v>
      </c>
      <c r="L68" s="35">
        <v>1.5465318879855465</v>
      </c>
      <c r="M68" s="104">
        <f t="shared" si="6"/>
        <v>2020</v>
      </c>
      <c r="N68" s="3"/>
      <c r="O68" s="3"/>
    </row>
    <row r="69" spans="8:15">
      <c r="H69" s="31">
        <v>43952</v>
      </c>
      <c r="I69" s="35">
        <v>1.6520486778870527</v>
      </c>
      <c r="J69" s="35">
        <v>1.6621875808577513</v>
      </c>
      <c r="K69" s="35">
        <v>1.6330414791912591</v>
      </c>
      <c r="L69" s="35">
        <v>1.4853053497942386</v>
      </c>
      <c r="M69" s="104">
        <f t="shared" si="6"/>
        <v>2020</v>
      </c>
      <c r="N69" s="3"/>
      <c r="O69" s="3"/>
    </row>
    <row r="70" spans="8:15">
      <c r="H70" s="31">
        <v>43983</v>
      </c>
      <c r="I70" s="35">
        <v>1.7792919101693196</v>
      </c>
      <c r="J70" s="35">
        <v>1.7894308131400183</v>
      </c>
      <c r="K70" s="35">
        <v>1.7571609498619576</v>
      </c>
      <c r="L70" s="35">
        <v>1.6137807086219009</v>
      </c>
      <c r="M70" s="104">
        <f t="shared" si="6"/>
        <v>2020</v>
      </c>
      <c r="N70" s="3"/>
      <c r="O70" s="3"/>
    </row>
    <row r="71" spans="8:15">
      <c r="H71" s="31">
        <v>44013</v>
      </c>
      <c r="I71" s="35">
        <v>2.1894105353340767</v>
      </c>
      <c r="J71" s="35">
        <v>2.1995494383047758</v>
      </c>
      <c r="K71" s="35">
        <v>2.1275516773160685</v>
      </c>
      <c r="L71" s="35">
        <v>1.9394858175248417</v>
      </c>
      <c r="M71" s="104">
        <f t="shared" si="6"/>
        <v>2020</v>
      </c>
      <c r="N71" s="3"/>
      <c r="O71" s="3"/>
    </row>
    <row r="72" spans="8:15">
      <c r="H72" s="31">
        <v>44044</v>
      </c>
      <c r="I72" s="35">
        <v>2.2563272949406872</v>
      </c>
      <c r="J72" s="35">
        <v>2.2664661979113858</v>
      </c>
      <c r="K72" s="35">
        <v>2.2191525716074603</v>
      </c>
      <c r="L72" s="35">
        <v>1.9605638060825052</v>
      </c>
      <c r="M72" s="104">
        <f t="shared" si="6"/>
        <v>2020</v>
      </c>
      <c r="N72" s="3"/>
      <c r="O72" s="3"/>
    </row>
    <row r="73" spans="8:15">
      <c r="H73" s="31">
        <v>44075</v>
      </c>
      <c r="I73" s="35">
        <v>2.0378339359221331</v>
      </c>
      <c r="J73" s="35">
        <v>2.0479728388928318</v>
      </c>
      <c r="K73" s="35">
        <v>2.0891818284353896</v>
      </c>
      <c r="L73" s="35">
        <v>1.8145234567901234</v>
      </c>
      <c r="M73" s="104">
        <f t="shared" si="6"/>
        <v>2020</v>
      </c>
      <c r="N73" s="3"/>
      <c r="O73" s="3"/>
    </row>
    <row r="74" spans="8:15">
      <c r="H74" s="31">
        <v>44105</v>
      </c>
      <c r="I74" s="35">
        <v>1.9187018260164252</v>
      </c>
      <c r="J74" s="35">
        <v>1.9288407289871239</v>
      </c>
      <c r="K74" s="35">
        <v>2.0587862801318018</v>
      </c>
      <c r="L74" s="35">
        <v>1.704114945297601</v>
      </c>
      <c r="M74" s="104">
        <f t="shared" si="6"/>
        <v>2020</v>
      </c>
      <c r="N74" s="3"/>
      <c r="O74" s="3"/>
    </row>
    <row r="75" spans="8:15">
      <c r="H75" s="31">
        <v>44136</v>
      </c>
      <c r="I75" s="35">
        <v>2.2821814975159684</v>
      </c>
      <c r="J75" s="35">
        <v>2.2923204004866675</v>
      </c>
      <c r="K75" s="35">
        <v>2.7064134055712774</v>
      </c>
      <c r="L75" s="35">
        <v>2.0689648900933451</v>
      </c>
      <c r="M75" s="104">
        <f t="shared" si="6"/>
        <v>2020</v>
      </c>
      <c r="N75" s="3"/>
      <c r="O75" s="3"/>
    </row>
    <row r="76" spans="8:15">
      <c r="H76" s="31">
        <v>44166</v>
      </c>
      <c r="I76" s="35">
        <v>2.7495849244651729</v>
      </c>
      <c r="J76" s="35">
        <v>2.759723827435872</v>
      </c>
      <c r="K76" s="35">
        <v>3.2026323823911782</v>
      </c>
      <c r="L76" s="35">
        <v>2.3986848539596504</v>
      </c>
      <c r="M76" s="104">
        <f t="shared" si="6"/>
        <v>2020</v>
      </c>
      <c r="N76" s="3"/>
      <c r="O76" s="3"/>
    </row>
    <row r="77" spans="8:15">
      <c r="H77" s="31">
        <v>44197</v>
      </c>
      <c r="I77" s="35">
        <v>2.8251197515968776</v>
      </c>
      <c r="J77" s="35">
        <v>2.8352586545675762</v>
      </c>
      <c r="K77" s="35">
        <v>3.1555115153447302</v>
      </c>
      <c r="L77" s="35">
        <v>2.4458593997791831</v>
      </c>
      <c r="M77" s="104">
        <f t="shared" si="6"/>
        <v>2021</v>
      </c>
      <c r="N77" s="3"/>
      <c r="O77" s="3"/>
    </row>
    <row r="78" spans="8:15">
      <c r="H78" s="31">
        <v>44228</v>
      </c>
      <c r="I78" s="35">
        <v>2.6923001226807259</v>
      </c>
      <c r="J78" s="35">
        <v>2.7024390256514246</v>
      </c>
      <c r="K78" s="35">
        <v>2.9188715566609211</v>
      </c>
      <c r="L78" s="35">
        <v>2.3595400180668471</v>
      </c>
      <c r="M78" s="104">
        <f t="shared" si="6"/>
        <v>2021</v>
      </c>
      <c r="N78" s="3"/>
      <c r="O78" s="3"/>
    </row>
    <row r="79" spans="8:15">
      <c r="H79" s="31">
        <v>44256</v>
      </c>
      <c r="I79" s="35">
        <v>2.3343968478150665</v>
      </c>
      <c r="J79" s="35">
        <v>2.3445357507857656</v>
      </c>
      <c r="K79" s="35">
        <v>2.5882487697471088</v>
      </c>
      <c r="L79" s="35">
        <v>2.0428683328314765</v>
      </c>
      <c r="M79" s="104">
        <f t="shared" si="6"/>
        <v>2021</v>
      </c>
      <c r="N79" s="3"/>
      <c r="O79" s="3"/>
    </row>
    <row r="80" spans="8:15">
      <c r="H80" s="31">
        <v>44287</v>
      </c>
      <c r="I80" s="35">
        <v>1.7681391169015515</v>
      </c>
      <c r="J80" s="35">
        <v>1.7782780198722501</v>
      </c>
      <c r="K80" s="35">
        <v>1.7580412297957924</v>
      </c>
      <c r="L80" s="35">
        <v>1.7056205159088629</v>
      </c>
      <c r="M80" s="104">
        <f t="shared" si="6"/>
        <v>2021</v>
      </c>
      <c r="N80" s="3"/>
      <c r="O80" s="3"/>
    </row>
    <row r="81" spans="8:15">
      <c r="H81" s="31">
        <v>44317</v>
      </c>
      <c r="I81" s="35">
        <v>1.736708517692386</v>
      </c>
      <c r="J81" s="35">
        <v>1.7468474206630844</v>
      </c>
      <c r="K81" s="35">
        <v>1.7214319407827827</v>
      </c>
      <c r="L81" s="35">
        <v>1.5891897219712936</v>
      </c>
      <c r="M81" s="104">
        <f t="shared" si="6"/>
        <v>2021</v>
      </c>
      <c r="N81" s="3"/>
      <c r="O81" s="3"/>
    </row>
    <row r="82" spans="8:15">
      <c r="H82" s="31">
        <v>44348</v>
      </c>
      <c r="I82" s="35">
        <v>1.7838544165061343</v>
      </c>
      <c r="J82" s="35">
        <v>1.7939933194768329</v>
      </c>
      <c r="K82" s="35">
        <v>1.7469600588639904</v>
      </c>
      <c r="L82" s="35">
        <v>1.6584459700893304</v>
      </c>
      <c r="M82" s="104">
        <f t="shared" si="6"/>
        <v>2021</v>
      </c>
      <c r="N82" s="3"/>
      <c r="O82" s="3"/>
    </row>
    <row r="83" spans="8:15">
      <c r="H83" s="31">
        <v>44378</v>
      </c>
      <c r="I83" s="35">
        <v>2.0819381638446721</v>
      </c>
      <c r="J83" s="35">
        <v>2.0920770668153708</v>
      </c>
      <c r="K83" s="35">
        <v>1.9821501447156011</v>
      </c>
      <c r="L83" s="35">
        <v>1.8882964167419451</v>
      </c>
      <c r="M83" s="104">
        <f t="shared" si="6"/>
        <v>2021</v>
      </c>
      <c r="N83" s="3"/>
      <c r="O83" s="3"/>
    </row>
    <row r="84" spans="8:15">
      <c r="H84" s="31">
        <v>44409</v>
      </c>
      <c r="I84" s="35">
        <v>2.0875145604785565</v>
      </c>
      <c r="J84" s="35">
        <v>2.0976534634492552</v>
      </c>
      <c r="K84" s="35">
        <v>2.001464522087387</v>
      </c>
      <c r="L84" s="35">
        <v>1.8913075579644685</v>
      </c>
      <c r="M84" s="104">
        <f t="shared" si="6"/>
        <v>2021</v>
      </c>
      <c r="N84" s="3"/>
      <c r="O84" s="3"/>
    </row>
    <row r="85" spans="8:15">
      <c r="H85" s="31">
        <v>44440</v>
      </c>
      <c r="I85" s="35">
        <v>2.0616603579032748</v>
      </c>
      <c r="J85" s="35">
        <v>2.0717992608739739</v>
      </c>
      <c r="K85" s="35">
        <v>1.9957685931037501</v>
      </c>
      <c r="L85" s="35">
        <v>1.8983335541503563</v>
      </c>
      <c r="M85" s="104">
        <f t="shared" si="6"/>
        <v>2021</v>
      </c>
      <c r="N85" s="3"/>
      <c r="O85" s="3"/>
    </row>
    <row r="86" spans="8:15">
      <c r="H86" s="31">
        <v>44470</v>
      </c>
      <c r="I86" s="35">
        <v>1.9161671002737504</v>
      </c>
      <c r="J86" s="35">
        <v>1.926306003244449</v>
      </c>
      <c r="K86" s="35">
        <v>1.9681692281194023</v>
      </c>
      <c r="L86" s="35">
        <v>1.8095048880859177</v>
      </c>
      <c r="M86" s="104">
        <f t="shared" si="6"/>
        <v>2021</v>
      </c>
      <c r="N86" s="3"/>
      <c r="O86" s="3"/>
    </row>
    <row r="87" spans="8:15">
      <c r="H87" s="31">
        <v>44501</v>
      </c>
      <c r="I87" s="35">
        <v>2.3014454131602959</v>
      </c>
      <c r="J87" s="35">
        <v>2.311584316130995</v>
      </c>
      <c r="K87" s="35">
        <v>2.6335572957533078</v>
      </c>
      <c r="L87" s="35">
        <v>2.0604333232961962</v>
      </c>
      <c r="M87" s="104">
        <f t="shared" si="6"/>
        <v>2021</v>
      </c>
      <c r="N87" s="3"/>
      <c r="O87" s="3"/>
    </row>
    <row r="88" spans="8:15">
      <c r="H88" s="31">
        <v>44531</v>
      </c>
      <c r="I88" s="35">
        <v>2.6765848230761433</v>
      </c>
      <c r="J88" s="35">
        <v>2.686723726046842</v>
      </c>
      <c r="K88" s="35">
        <v>3.0037926796896843</v>
      </c>
      <c r="L88" s="35">
        <v>2.4016959951821741</v>
      </c>
      <c r="M88" s="104">
        <f t="shared" si="6"/>
        <v>2021</v>
      </c>
      <c r="N88" s="3"/>
      <c r="O88" s="3"/>
    </row>
    <row r="89" spans="8:15">
      <c r="H89" s="31">
        <v>44562</v>
      </c>
      <c r="I89" s="35">
        <v>2.7429946375342187</v>
      </c>
      <c r="J89" s="35">
        <v>2.7531335405049173</v>
      </c>
      <c r="K89" s="35">
        <v>3.0068995500443947</v>
      </c>
      <c r="L89" s="35">
        <v>2.4850042356719859</v>
      </c>
      <c r="M89" s="104">
        <f t="shared" si="6"/>
        <v>2022</v>
      </c>
      <c r="N89" s="3"/>
      <c r="O89" s="3"/>
    </row>
    <row r="90" spans="8:15">
      <c r="H90" s="31">
        <v>44593</v>
      </c>
      <c r="I90" s="35">
        <v>2.6857098357497717</v>
      </c>
      <c r="J90" s="35">
        <v>2.6958487387204708</v>
      </c>
      <c r="K90" s="35">
        <v>2.8661583229759935</v>
      </c>
      <c r="L90" s="35">
        <v>2.4282944093144634</v>
      </c>
      <c r="M90" s="104">
        <f t="shared" si="6"/>
        <v>2022</v>
      </c>
      <c r="N90" s="3"/>
      <c r="O90" s="3"/>
    </row>
    <row r="91" spans="8:15">
      <c r="H91" s="31">
        <v>44621</v>
      </c>
      <c r="I91" s="35">
        <v>2.3455496410828345</v>
      </c>
      <c r="J91" s="35">
        <v>2.3556885440535336</v>
      </c>
      <c r="K91" s="35">
        <v>2.5828117466263647</v>
      </c>
      <c r="L91" s="35">
        <v>2.1316969988959147</v>
      </c>
      <c r="M91" s="104">
        <f t="shared" si="6"/>
        <v>2022</v>
      </c>
      <c r="N91" s="3"/>
      <c r="O91" s="3"/>
    </row>
    <row r="92" spans="8:15">
      <c r="H92" s="31">
        <v>44652</v>
      </c>
      <c r="I92" s="35">
        <v>1.7777710747237152</v>
      </c>
      <c r="J92" s="35">
        <v>1.7879099776944136</v>
      </c>
      <c r="K92" s="35">
        <v>1.7556075146846022</v>
      </c>
      <c r="L92" s="35">
        <v>1.7251929338552643</v>
      </c>
      <c r="M92" s="104">
        <f t="shared" si="6"/>
        <v>2022</v>
      </c>
      <c r="N92" s="3"/>
      <c r="O92" s="3"/>
    </row>
    <row r="93" spans="8:15">
      <c r="H93" s="31">
        <v>44682</v>
      </c>
      <c r="I93" s="35">
        <v>1.7701668974956912</v>
      </c>
      <c r="J93" s="35">
        <v>1.7803058004663896</v>
      </c>
      <c r="K93" s="35">
        <v>1.7122148920638072</v>
      </c>
      <c r="L93" s="35">
        <v>1.6649701094047977</v>
      </c>
      <c r="M93" s="104">
        <f t="shared" si="6"/>
        <v>2022</v>
      </c>
      <c r="N93" s="3"/>
      <c r="O93" s="3"/>
    </row>
    <row r="94" spans="8:15">
      <c r="H94" s="31">
        <v>44713</v>
      </c>
      <c r="I94" s="35">
        <v>1.8654725854202578</v>
      </c>
      <c r="J94" s="35">
        <v>1.8756114883909563</v>
      </c>
      <c r="K94" s="35">
        <v>1.7992590431682896</v>
      </c>
      <c r="L94" s="35">
        <v>1.7693563384522732</v>
      </c>
      <c r="M94" s="104">
        <f t="shared" si="6"/>
        <v>2022</v>
      </c>
      <c r="N94" s="3"/>
      <c r="O94" s="3"/>
    </row>
    <row r="95" spans="8:15">
      <c r="H95" s="31">
        <v>44743</v>
      </c>
      <c r="I95" s="35">
        <v>2.05811174186353</v>
      </c>
      <c r="J95" s="35">
        <v>2.068250644834229</v>
      </c>
      <c r="K95" s="35">
        <v>1.9558970902182946</v>
      </c>
      <c r="L95" s="35">
        <v>1.87474628124059</v>
      </c>
      <c r="M95" s="104">
        <f t="shared" si="6"/>
        <v>2022</v>
      </c>
      <c r="N95" s="3"/>
      <c r="O95" s="3"/>
    </row>
    <row r="96" spans="8:15">
      <c r="H96" s="31">
        <v>44774</v>
      </c>
      <c r="I96" s="35">
        <v>2.0702784254283686</v>
      </c>
      <c r="J96" s="35">
        <v>2.0804173283990672</v>
      </c>
      <c r="K96" s="35">
        <v>1.9773862768383776</v>
      </c>
      <c r="L96" s="35">
        <v>1.8867908461306835</v>
      </c>
      <c r="M96" s="104">
        <f t="shared" si="6"/>
        <v>2022</v>
      </c>
      <c r="N96" s="3"/>
      <c r="O96" s="3"/>
    </row>
    <row r="97" spans="8:15">
      <c r="H97" s="31">
        <v>44805</v>
      </c>
      <c r="I97" s="35">
        <v>2.0423964422589473</v>
      </c>
      <c r="J97" s="35">
        <v>2.0525353452296464</v>
      </c>
      <c r="K97" s="35">
        <v>1.9728295336514687</v>
      </c>
      <c r="L97" s="35">
        <v>1.869225855665964</v>
      </c>
      <c r="M97" s="104">
        <f t="shared" si="6"/>
        <v>2022</v>
      </c>
      <c r="N97" s="3"/>
      <c r="O97" s="3"/>
    </row>
    <row r="98" spans="8:15">
      <c r="H98" s="31">
        <v>44835</v>
      </c>
      <c r="I98" s="35">
        <v>1.9278268386900539</v>
      </c>
      <c r="J98" s="35">
        <v>1.9379657416607525</v>
      </c>
      <c r="K98" s="35">
        <v>1.9710171926112208</v>
      </c>
      <c r="L98" s="35">
        <v>1.8361033022182072</v>
      </c>
      <c r="M98" s="104">
        <f t="shared" si="6"/>
        <v>2022</v>
      </c>
      <c r="N98" s="3"/>
      <c r="O98" s="3"/>
    </row>
    <row r="99" spans="8:15">
      <c r="H99" s="31">
        <v>44866</v>
      </c>
      <c r="I99" s="35">
        <v>2.3521399280137887</v>
      </c>
      <c r="J99" s="35">
        <v>2.3622788309844873</v>
      </c>
      <c r="K99" s="35">
        <v>2.6413244716400857</v>
      </c>
      <c r="L99" s="35">
        <v>2.0880354511693264</v>
      </c>
      <c r="M99" s="104">
        <f t="shared" si="6"/>
        <v>2022</v>
      </c>
      <c r="N99" s="3"/>
      <c r="O99" s="3"/>
    </row>
    <row r="100" spans="8:15">
      <c r="H100" s="31">
        <v>44896</v>
      </c>
      <c r="I100" s="35">
        <v>2.6765848230761433</v>
      </c>
      <c r="J100" s="35">
        <v>2.686723726046842</v>
      </c>
      <c r="K100" s="35">
        <v>2.9953523485593867</v>
      </c>
      <c r="L100" s="35">
        <v>2.3766031516611461</v>
      </c>
      <c r="M100" s="104">
        <f t="shared" si="6"/>
        <v>2022</v>
      </c>
      <c r="N100" s="3"/>
      <c r="O100" s="3"/>
    </row>
    <row r="101" spans="8:15">
      <c r="H101" s="31">
        <v>44927</v>
      </c>
      <c r="I101" s="35">
        <v>2.7911544266450372</v>
      </c>
      <c r="J101" s="35">
        <v>2.8012933296157358</v>
      </c>
      <c r="K101" s="35">
        <v>3.0412304674639499</v>
      </c>
      <c r="L101" s="35">
        <v>2.5452270601224529</v>
      </c>
      <c r="M101" s="104">
        <f t="shared" si="6"/>
        <v>2023</v>
      </c>
      <c r="N101" s="3"/>
      <c r="O101" s="3"/>
    </row>
    <row r="102" spans="8:15">
      <c r="H102" s="31">
        <v>44958</v>
      </c>
      <c r="I102" s="35">
        <v>2.6737459302443476</v>
      </c>
      <c r="J102" s="35">
        <v>2.6838848332150462</v>
      </c>
      <c r="K102" s="35">
        <v>2.7870366912760236</v>
      </c>
      <c r="L102" s="35">
        <v>2.4164505871725384</v>
      </c>
      <c r="M102" s="104">
        <f t="shared" si="6"/>
        <v>2023</v>
      </c>
      <c r="N102" s="3"/>
      <c r="O102" s="3"/>
    </row>
    <row r="103" spans="8:15">
      <c r="H103" s="31">
        <v>44986</v>
      </c>
      <c r="I103" s="35">
        <v>2.4719817611274459</v>
      </c>
      <c r="J103" s="35">
        <v>2.482120664098145</v>
      </c>
      <c r="K103" s="35">
        <v>2.5612189976611242</v>
      </c>
      <c r="L103" s="35">
        <v>2.2568601023788015</v>
      </c>
      <c r="M103" s="104">
        <f t="shared" si="6"/>
        <v>2023</v>
      </c>
      <c r="N103" s="3"/>
      <c r="O103" s="3"/>
    </row>
    <row r="104" spans="8:15">
      <c r="H104" s="31">
        <v>45017</v>
      </c>
      <c r="I104" s="35">
        <v>2.0930909571124405</v>
      </c>
      <c r="J104" s="35">
        <v>2.1032298600831396</v>
      </c>
      <c r="K104" s="35">
        <v>2.0667087995363147</v>
      </c>
      <c r="L104" s="35">
        <v>2.0373479072568506</v>
      </c>
      <c r="M104" s="104">
        <f t="shared" si="6"/>
        <v>2023</v>
      </c>
      <c r="N104" s="3"/>
      <c r="O104" s="3"/>
    </row>
    <row r="105" spans="8:15">
      <c r="H105" s="31">
        <v>45047</v>
      </c>
      <c r="I105" s="35">
        <v>2.0956256828551152</v>
      </c>
      <c r="J105" s="35">
        <v>2.1057645858258138</v>
      </c>
      <c r="K105" s="35">
        <v>2.0482747020983636</v>
      </c>
      <c r="L105" s="35">
        <v>1.9871622202147947</v>
      </c>
      <c r="M105" s="104">
        <f t="shared" si="6"/>
        <v>2023</v>
      </c>
      <c r="N105" s="3"/>
      <c r="O105" s="3"/>
    </row>
    <row r="106" spans="8:15">
      <c r="H106" s="31">
        <v>45078</v>
      </c>
      <c r="I106" s="35">
        <v>2.1496660356889383</v>
      </c>
      <c r="J106" s="35">
        <v>2.159804938659637</v>
      </c>
      <c r="K106" s="35">
        <v>2.0982435336366301</v>
      </c>
      <c r="L106" s="35">
        <v>2.0506973000100372</v>
      </c>
      <c r="M106" s="104">
        <f t="shared" si="6"/>
        <v>2023</v>
      </c>
      <c r="N106" s="3"/>
      <c r="O106" s="3"/>
    </row>
    <row r="107" spans="8:15">
      <c r="H107" s="31">
        <v>45108</v>
      </c>
      <c r="I107" s="35">
        <v>2.3156398773192737</v>
      </c>
      <c r="J107" s="35">
        <v>2.3257787802899728</v>
      </c>
      <c r="K107" s="35">
        <v>2.1992168201647324</v>
      </c>
      <c r="L107" s="35">
        <v>2.1296895714142328</v>
      </c>
      <c r="M107" s="104">
        <f t="shared" si="6"/>
        <v>2023</v>
      </c>
      <c r="N107" s="3"/>
      <c r="O107" s="3"/>
    </row>
    <row r="108" spans="8:15">
      <c r="H108" s="31">
        <v>45139</v>
      </c>
      <c r="I108" s="35">
        <v>2.3406829676568996</v>
      </c>
      <c r="J108" s="35">
        <v>2.3508218706275983</v>
      </c>
      <c r="K108" s="35">
        <v>2.2455091884499239</v>
      </c>
      <c r="L108" s="35">
        <v>2.1544813008130079</v>
      </c>
      <c r="M108" s="104">
        <f t="shared" si="6"/>
        <v>2023</v>
      </c>
      <c r="N108" s="3"/>
      <c r="O108" s="3"/>
    </row>
    <row r="109" spans="8:15">
      <c r="H109" s="31">
        <v>45170</v>
      </c>
      <c r="I109" s="35">
        <v>2.3330787904288757</v>
      </c>
      <c r="J109" s="35">
        <v>2.3432176933995743</v>
      </c>
      <c r="K109" s="35">
        <v>2.2335477375842867</v>
      </c>
      <c r="L109" s="35">
        <v>2.1569905851651106</v>
      </c>
      <c r="M109" s="104">
        <f t="shared" si="6"/>
        <v>2023</v>
      </c>
      <c r="N109" s="3"/>
      <c r="O109" s="3"/>
    </row>
    <row r="110" spans="8:15">
      <c r="H110" s="31">
        <v>45200</v>
      </c>
      <c r="I110" s="35">
        <v>2.2948551262293422</v>
      </c>
      <c r="J110" s="35">
        <v>2.3049940292000408</v>
      </c>
      <c r="K110" s="35">
        <v>2.2715033370843378</v>
      </c>
      <c r="L110" s="35">
        <v>2.1994476764026896</v>
      </c>
      <c r="M110" s="104">
        <f t="shared" si="6"/>
        <v>2023</v>
      </c>
      <c r="N110" s="3"/>
      <c r="O110" s="3"/>
    </row>
    <row r="111" spans="8:15">
      <c r="H111" s="31">
        <v>45231</v>
      </c>
      <c r="I111" s="35">
        <v>2.6399833833519213</v>
      </c>
      <c r="J111" s="35">
        <v>2.6501222863226199</v>
      </c>
      <c r="K111" s="35">
        <v>2.9010070521213338</v>
      </c>
      <c r="L111" s="35">
        <v>2.3729897821941184</v>
      </c>
      <c r="M111" s="104">
        <f t="shared" si="6"/>
        <v>2023</v>
      </c>
      <c r="N111" s="3"/>
      <c r="O111" s="3"/>
    </row>
    <row r="112" spans="8:15">
      <c r="H112" s="31">
        <v>45261</v>
      </c>
      <c r="I112" s="35">
        <v>2.8782476031633379</v>
      </c>
      <c r="J112" s="35">
        <v>2.8883865061340366</v>
      </c>
      <c r="K112" s="35">
        <v>3.2559669901470474</v>
      </c>
      <c r="L112" s="35">
        <v>2.5762418147144435</v>
      </c>
      <c r="M112" s="104">
        <f t="shared" si="6"/>
        <v>2023</v>
      </c>
      <c r="N112" s="3"/>
      <c r="O112" s="3"/>
    </row>
    <row r="113" spans="8:15">
      <c r="H113" s="31">
        <v>45292</v>
      </c>
      <c r="I113" s="35">
        <v>2.9451643627699484</v>
      </c>
      <c r="J113" s="35">
        <v>2.9553032657406471</v>
      </c>
      <c r="K113" s="35">
        <v>3.2596434534001224</v>
      </c>
      <c r="L113" s="35">
        <v>2.697691177356218</v>
      </c>
      <c r="M113" s="104">
        <f t="shared" ref="M113:M159" si="7">YEAR(H113)</f>
        <v>2024</v>
      </c>
      <c r="N113" s="3"/>
      <c r="O113" s="3"/>
    </row>
    <row r="114" spans="8:15">
      <c r="H114" s="31">
        <v>45323</v>
      </c>
      <c r="I114" s="35">
        <v>2.661782024738923</v>
      </c>
      <c r="J114" s="35">
        <v>2.6719209277096221</v>
      </c>
      <c r="K114" s="35">
        <v>2.7078114972308978</v>
      </c>
      <c r="L114" s="35">
        <v>2.4046067650306133</v>
      </c>
      <c r="M114" s="104">
        <f t="shared" si="7"/>
        <v>2024</v>
      </c>
      <c r="N114" s="3"/>
      <c r="O114" s="3"/>
    </row>
    <row r="115" spans="8:15">
      <c r="H115" s="31">
        <v>45352</v>
      </c>
      <c r="I115" s="35">
        <v>2.5985152702017644</v>
      </c>
      <c r="J115" s="35">
        <v>2.6086541731724631</v>
      </c>
      <c r="K115" s="35">
        <v>2.5395744675233054</v>
      </c>
      <c r="L115" s="35">
        <v>2.3821235772357725</v>
      </c>
      <c r="M115" s="104">
        <f t="shared" si="7"/>
        <v>2024</v>
      </c>
      <c r="N115" s="3"/>
      <c r="O115" s="3"/>
    </row>
    <row r="116" spans="8:15">
      <c r="H116" s="31">
        <v>45383</v>
      </c>
      <c r="I116" s="35">
        <v>2.4084108395011663</v>
      </c>
      <c r="J116" s="35">
        <v>2.4185497424718649</v>
      </c>
      <c r="K116" s="35">
        <v>2.3778618655606056</v>
      </c>
      <c r="L116" s="35">
        <v>2.3495028806584362</v>
      </c>
      <c r="M116" s="104">
        <f t="shared" si="7"/>
        <v>2024</v>
      </c>
      <c r="N116" s="3"/>
      <c r="O116" s="3"/>
    </row>
    <row r="117" spans="8:15">
      <c r="H117" s="31">
        <v>45413</v>
      </c>
      <c r="I117" s="35">
        <v>2.4210844682145392</v>
      </c>
      <c r="J117" s="35">
        <v>2.4312233711852378</v>
      </c>
      <c r="K117" s="35">
        <v>2.38433451213292</v>
      </c>
      <c r="L117" s="35">
        <v>2.3093543310247915</v>
      </c>
      <c r="M117" s="104">
        <f t="shared" si="7"/>
        <v>2024</v>
      </c>
      <c r="N117" s="3"/>
      <c r="O117" s="3"/>
    </row>
    <row r="118" spans="8:15">
      <c r="H118" s="31">
        <v>45444</v>
      </c>
      <c r="I118" s="35">
        <v>2.4337580969279125</v>
      </c>
      <c r="J118" s="35">
        <v>2.4438969998986111</v>
      </c>
      <c r="K118" s="35">
        <v>2.3972798052775484</v>
      </c>
      <c r="L118" s="35">
        <v>2.3319378901937164</v>
      </c>
      <c r="M118" s="104">
        <f t="shared" si="7"/>
        <v>2024</v>
      </c>
      <c r="N118" s="3"/>
      <c r="O118" s="3"/>
    </row>
    <row r="119" spans="8:15">
      <c r="H119" s="31">
        <v>45474</v>
      </c>
      <c r="I119" s="35">
        <v>2.5731680127750174</v>
      </c>
      <c r="J119" s="35">
        <v>2.5833069157457165</v>
      </c>
      <c r="K119" s="35">
        <v>2.4425883312837486</v>
      </c>
      <c r="L119" s="35">
        <v>2.3846328615878751</v>
      </c>
      <c r="M119" s="104">
        <f t="shared" si="7"/>
        <v>2024</v>
      </c>
      <c r="N119" s="3"/>
      <c r="O119" s="3"/>
    </row>
    <row r="120" spans="8:15">
      <c r="H120" s="31">
        <v>45505</v>
      </c>
      <c r="I120" s="35">
        <v>2.6111888989151373</v>
      </c>
      <c r="J120" s="35">
        <v>2.6213278018858359</v>
      </c>
      <c r="K120" s="35">
        <v>2.5136838812340483</v>
      </c>
      <c r="L120" s="35">
        <v>2.4222721268694167</v>
      </c>
      <c r="M120" s="104">
        <f t="shared" si="7"/>
        <v>2024</v>
      </c>
      <c r="N120" s="3"/>
      <c r="O120" s="3"/>
    </row>
    <row r="121" spans="8:15">
      <c r="H121" s="31">
        <v>45536</v>
      </c>
      <c r="I121" s="35">
        <v>2.6238625276285106</v>
      </c>
      <c r="J121" s="35">
        <v>2.6340014305992097</v>
      </c>
      <c r="K121" s="35">
        <v>2.4943177226896838</v>
      </c>
      <c r="L121" s="35">
        <v>2.4448556860383421</v>
      </c>
      <c r="M121" s="104">
        <f t="shared" si="7"/>
        <v>2024</v>
      </c>
      <c r="N121" s="3"/>
      <c r="O121" s="3"/>
    </row>
    <row r="122" spans="8:15">
      <c r="H122" s="31">
        <v>45566</v>
      </c>
      <c r="I122" s="35">
        <v>2.661782024738923</v>
      </c>
      <c r="J122" s="35">
        <v>2.6719209277096221</v>
      </c>
      <c r="K122" s="35">
        <v>2.5719377003848769</v>
      </c>
      <c r="L122" s="35">
        <v>2.5626916792130885</v>
      </c>
      <c r="M122" s="104">
        <f t="shared" si="7"/>
        <v>2024</v>
      </c>
      <c r="N122" s="3"/>
      <c r="O122" s="3"/>
    </row>
    <row r="123" spans="8:15">
      <c r="H123" s="31">
        <v>45597</v>
      </c>
      <c r="I123" s="35">
        <v>2.9278268386900539</v>
      </c>
      <c r="J123" s="35">
        <v>2.9379657416607525</v>
      </c>
      <c r="K123" s="35">
        <v>3.1607414137751602</v>
      </c>
      <c r="L123" s="35">
        <v>2.6579441132189099</v>
      </c>
      <c r="M123" s="104">
        <f t="shared" si="7"/>
        <v>2024</v>
      </c>
      <c r="N123" s="3"/>
      <c r="O123" s="3"/>
    </row>
    <row r="124" spans="8:15">
      <c r="H124" s="31">
        <v>45627</v>
      </c>
      <c r="I124" s="35">
        <v>3.0799103832505321</v>
      </c>
      <c r="J124" s="35">
        <v>3.0900492862212308</v>
      </c>
      <c r="K124" s="35">
        <v>3.5165816317347089</v>
      </c>
      <c r="L124" s="35">
        <v>2.7758804777677404</v>
      </c>
      <c r="M124" s="104">
        <f t="shared" si="7"/>
        <v>2024</v>
      </c>
      <c r="N124" s="3"/>
      <c r="O124" s="3"/>
    </row>
    <row r="125" spans="8:15">
      <c r="H125" s="31">
        <v>45658</v>
      </c>
      <c r="I125" s="35">
        <v>3.0991742988948596</v>
      </c>
      <c r="J125" s="35">
        <v>3.1093132018655583</v>
      </c>
      <c r="K125" s="35">
        <v>3.4781082205088731</v>
      </c>
      <c r="L125" s="35">
        <v>2.8501552945899831</v>
      </c>
      <c r="M125" s="104">
        <f t="shared" si="7"/>
        <v>2025</v>
      </c>
      <c r="N125" s="3"/>
      <c r="O125" s="3"/>
    </row>
    <row r="126" spans="8:15">
      <c r="H126" s="31">
        <v>45689</v>
      </c>
      <c r="I126" s="35">
        <v>3.0991742988948596</v>
      </c>
      <c r="J126" s="35">
        <v>3.1093132018655583</v>
      </c>
      <c r="K126" s="35">
        <v>3.2927834038503709</v>
      </c>
      <c r="L126" s="35">
        <v>2.8376088728294691</v>
      </c>
      <c r="M126" s="104">
        <f t="shared" si="7"/>
        <v>2025</v>
      </c>
      <c r="N126" s="3"/>
      <c r="O126" s="3"/>
    </row>
    <row r="127" spans="8:15">
      <c r="H127" s="31">
        <v>45717</v>
      </c>
      <c r="I127" s="35">
        <v>2.9566213231268375</v>
      </c>
      <c r="J127" s="35">
        <v>2.9667602260975365</v>
      </c>
      <c r="K127" s="35">
        <v>3.0677424278241485</v>
      </c>
      <c r="L127" s="35">
        <v>2.736635270500853</v>
      </c>
      <c r="M127" s="104">
        <f t="shared" si="7"/>
        <v>2025</v>
      </c>
      <c r="N127" s="3"/>
      <c r="O127" s="3"/>
    </row>
    <row r="128" spans="8:15">
      <c r="H128" s="31">
        <v>45748</v>
      </c>
      <c r="I128" s="35">
        <v>2.6325819841833114</v>
      </c>
      <c r="J128" s="35">
        <v>2.64272088715401</v>
      </c>
      <c r="K128" s="35">
        <v>2.6904130232445169</v>
      </c>
      <c r="L128" s="35">
        <v>2.5714239887584061</v>
      </c>
      <c r="M128" s="104">
        <f t="shared" si="7"/>
        <v>2025</v>
      </c>
      <c r="N128" s="3"/>
      <c r="O128" s="3"/>
    </row>
    <row r="129" spans="8:15">
      <c r="H129" s="31">
        <v>45778</v>
      </c>
      <c r="I129" s="35">
        <v>2.6325819841833114</v>
      </c>
      <c r="J129" s="35">
        <v>2.64272088715401</v>
      </c>
      <c r="K129" s="35">
        <v>2.6507486450493749</v>
      </c>
      <c r="L129" s="35">
        <v>2.5187290173642478</v>
      </c>
      <c r="M129" s="104">
        <f t="shared" si="7"/>
        <v>2025</v>
      </c>
      <c r="N129" s="3"/>
      <c r="O129" s="3"/>
    </row>
    <row r="130" spans="8:15">
      <c r="H130" s="31">
        <v>45809</v>
      </c>
      <c r="I130" s="35">
        <v>2.7363029615735579</v>
      </c>
      <c r="J130" s="35">
        <v>2.7464418645442565</v>
      </c>
      <c r="K130" s="35">
        <v>2.716924983604716</v>
      </c>
      <c r="L130" s="35">
        <v>2.6314460704607043</v>
      </c>
      <c r="M130" s="104">
        <f t="shared" si="7"/>
        <v>2025</v>
      </c>
      <c r="N130" s="3"/>
      <c r="O130" s="3"/>
    </row>
    <row r="131" spans="8:15">
      <c r="H131" s="31">
        <v>45839</v>
      </c>
      <c r="I131" s="35">
        <v>2.8788559373415796</v>
      </c>
      <c r="J131" s="35">
        <v>2.8889948403122787</v>
      </c>
      <c r="K131" s="35">
        <v>2.7499613717098077</v>
      </c>
      <c r="L131" s="35">
        <v>2.6872525544514705</v>
      </c>
      <c r="M131" s="104">
        <f t="shared" si="7"/>
        <v>2025</v>
      </c>
      <c r="N131" s="3"/>
      <c r="O131" s="3"/>
    </row>
    <row r="132" spans="8:15">
      <c r="H132" s="31">
        <v>45870</v>
      </c>
      <c r="I132" s="35">
        <v>2.9436435273243435</v>
      </c>
      <c r="J132" s="35">
        <v>2.9537824302950422</v>
      </c>
      <c r="K132" s="35">
        <v>2.8294454716178272</v>
      </c>
      <c r="L132" s="35">
        <v>2.7513898624912172</v>
      </c>
      <c r="M132" s="104">
        <f t="shared" si="7"/>
        <v>2025</v>
      </c>
      <c r="N132" s="3"/>
      <c r="O132" s="3"/>
    </row>
    <row r="133" spans="8:15">
      <c r="H133" s="31">
        <v>45901</v>
      </c>
      <c r="I133" s="35">
        <v>2.7881127557538274</v>
      </c>
      <c r="J133" s="35">
        <v>2.7982516587245261</v>
      </c>
      <c r="K133" s="35">
        <v>2.6176086945991264</v>
      </c>
      <c r="L133" s="35">
        <v>2.6074573120546019</v>
      </c>
      <c r="M133" s="104">
        <f t="shared" si="7"/>
        <v>2025</v>
      </c>
      <c r="N133" s="3"/>
      <c r="O133" s="3"/>
    </row>
    <row r="134" spans="8:15">
      <c r="H134" s="31">
        <v>45931</v>
      </c>
      <c r="I134" s="35">
        <v>2.8140683473588157</v>
      </c>
      <c r="J134" s="35">
        <v>2.8242072503295144</v>
      </c>
      <c r="K134" s="35">
        <v>2.7566411429724362</v>
      </c>
      <c r="L134" s="35">
        <v>2.7134494830874236</v>
      </c>
      <c r="M134" s="104">
        <f t="shared" si="7"/>
        <v>2025</v>
      </c>
      <c r="N134" s="3"/>
      <c r="O134" s="3"/>
    </row>
    <row r="135" spans="8:15">
      <c r="H135" s="31">
        <v>45962</v>
      </c>
      <c r="I135" s="35">
        <v>3.0602409114873774</v>
      </c>
      <c r="J135" s="35">
        <v>3.0703798144580761</v>
      </c>
      <c r="K135" s="35">
        <v>3.3258197919554631</v>
      </c>
      <c r="L135" s="35">
        <v>2.7890291277727592</v>
      </c>
      <c r="M135" s="104">
        <f t="shared" si="7"/>
        <v>2025</v>
      </c>
      <c r="N135" s="3"/>
      <c r="O135" s="3"/>
    </row>
    <row r="136" spans="8:15">
      <c r="H136" s="31">
        <v>45992</v>
      </c>
      <c r="I136" s="35">
        <v>3.2417272746628814</v>
      </c>
      <c r="J136" s="35">
        <v>3.2518661776335804</v>
      </c>
      <c r="K136" s="35">
        <v>3.676637236174896</v>
      </c>
      <c r="L136" s="35">
        <v>2.9360731908059821</v>
      </c>
      <c r="M136" s="104">
        <f t="shared" si="7"/>
        <v>2025</v>
      </c>
      <c r="N136" s="3"/>
      <c r="O136" s="3"/>
    </row>
    <row r="137" spans="8:15">
      <c r="H137" s="31">
        <v>46023</v>
      </c>
      <c r="I137" s="35">
        <v>3.2635259160498835</v>
      </c>
      <c r="J137" s="35">
        <v>3.2736648190205822</v>
      </c>
      <c r="K137" s="35">
        <v>3.4563083468533189</v>
      </c>
      <c r="L137" s="35">
        <v>3.0128572919803269</v>
      </c>
      <c r="M137" s="104">
        <f t="shared" ref="M137:M148" si="8">YEAR(H137)</f>
        <v>2026</v>
      </c>
      <c r="N137" s="3"/>
      <c r="O137" s="3"/>
    </row>
    <row r="138" spans="8:15">
      <c r="H138" s="31">
        <v>46054</v>
      </c>
      <c r="I138" s="35">
        <v>3.2899884528034069</v>
      </c>
      <c r="J138" s="35">
        <v>3.3001273557741055</v>
      </c>
      <c r="K138" s="35">
        <v>3.3750636870776298</v>
      </c>
      <c r="L138" s="35">
        <v>3.0265077988557665</v>
      </c>
      <c r="M138" s="104">
        <f t="shared" si="8"/>
        <v>2026</v>
      </c>
      <c r="N138" s="3"/>
      <c r="O138" s="3"/>
    </row>
    <row r="139" spans="8:15">
      <c r="H139" s="31">
        <v>46082</v>
      </c>
      <c r="I139" s="35">
        <v>3.0513186768731622</v>
      </c>
      <c r="J139" s="35">
        <v>3.0614575798438608</v>
      </c>
      <c r="K139" s="35">
        <v>3.0229517135437343</v>
      </c>
      <c r="L139" s="35">
        <v>2.8303821338954127</v>
      </c>
      <c r="M139" s="104">
        <f t="shared" si="8"/>
        <v>2026</v>
      </c>
      <c r="N139" s="3"/>
      <c r="O139" s="3"/>
    </row>
    <row r="140" spans="8:15">
      <c r="H140" s="31">
        <v>46113</v>
      </c>
      <c r="I140" s="35">
        <v>2.7729044012977795</v>
      </c>
      <c r="J140" s="35">
        <v>2.7830433042684781</v>
      </c>
      <c r="K140" s="35">
        <v>2.5692450794107939</v>
      </c>
      <c r="L140" s="35">
        <v>2.7103379704908162</v>
      </c>
      <c r="M140" s="104">
        <f t="shared" si="8"/>
        <v>2026</v>
      </c>
      <c r="N140" s="3"/>
      <c r="O140" s="3"/>
    </row>
    <row r="141" spans="8:15">
      <c r="H141" s="31">
        <v>46143</v>
      </c>
      <c r="I141" s="35">
        <v>2.7861863641893949</v>
      </c>
      <c r="J141" s="35">
        <v>2.7963252671600936</v>
      </c>
      <c r="K141" s="35">
        <v>2.5760284130185789</v>
      </c>
      <c r="L141" s="35">
        <v>2.6707916491016763</v>
      </c>
      <c r="M141" s="104">
        <f t="shared" si="8"/>
        <v>2026</v>
      </c>
      <c r="N141" s="3"/>
      <c r="O141" s="3"/>
    </row>
    <row r="142" spans="8:15">
      <c r="H142" s="31">
        <v>46174</v>
      </c>
      <c r="I142" s="35">
        <v>2.8922392892629016</v>
      </c>
      <c r="J142" s="35">
        <v>2.9023781922336007</v>
      </c>
      <c r="K142" s="35">
        <v>2.7791659530440898</v>
      </c>
      <c r="L142" s="35">
        <v>2.7858172438020676</v>
      </c>
      <c r="M142" s="104">
        <f t="shared" si="8"/>
        <v>2026</v>
      </c>
      <c r="N142" s="3"/>
      <c r="O142" s="3"/>
    </row>
    <row r="143" spans="8:15">
      <c r="H143" s="31">
        <v>46204</v>
      </c>
      <c r="I143" s="35">
        <v>2.9982922143364088</v>
      </c>
      <c r="J143" s="35">
        <v>3.0084311173071079</v>
      </c>
      <c r="K143" s="35">
        <v>2.8198141735182234</v>
      </c>
      <c r="L143" s="35">
        <v>2.8054900331225534</v>
      </c>
      <c r="M143" s="104">
        <f t="shared" si="8"/>
        <v>2026</v>
      </c>
      <c r="N143" s="3"/>
      <c r="O143" s="3"/>
    </row>
    <row r="144" spans="8:15">
      <c r="H144" s="31">
        <v>46235</v>
      </c>
      <c r="I144" s="35">
        <v>3.0381381030112542</v>
      </c>
      <c r="J144" s="35">
        <v>3.0482770059819528</v>
      </c>
      <c r="K144" s="35">
        <v>2.8875439472509199</v>
      </c>
      <c r="L144" s="35">
        <v>2.8449359831376091</v>
      </c>
      <c r="M144" s="104">
        <f t="shared" si="8"/>
        <v>2026</v>
      </c>
      <c r="N144" s="3"/>
      <c r="O144" s="3"/>
    </row>
    <row r="145" spans="8:15">
      <c r="H145" s="31">
        <v>46266</v>
      </c>
      <c r="I145" s="35">
        <v>3.0646006397647776</v>
      </c>
      <c r="J145" s="35">
        <v>3.0747395427354762</v>
      </c>
      <c r="K145" s="35">
        <v>2.7927326202596605</v>
      </c>
      <c r="L145" s="35">
        <v>2.8811700491819732</v>
      </c>
      <c r="M145" s="104">
        <f t="shared" si="8"/>
        <v>2026</v>
      </c>
      <c r="N145" s="3"/>
      <c r="O145" s="3"/>
    </row>
    <row r="146" spans="8:15">
      <c r="H146" s="31">
        <v>46296</v>
      </c>
      <c r="I146" s="35">
        <v>3.0778826026563926</v>
      </c>
      <c r="J146" s="35">
        <v>3.0880215056270917</v>
      </c>
      <c r="K146" s="35">
        <v>2.9552219398110378</v>
      </c>
      <c r="L146" s="35">
        <v>2.9746157984542805</v>
      </c>
      <c r="M146" s="104">
        <f t="shared" si="8"/>
        <v>2026</v>
      </c>
      <c r="N146" s="3"/>
      <c r="O146" s="3"/>
    </row>
    <row r="147" spans="8:15">
      <c r="H147" s="31">
        <v>46327</v>
      </c>
      <c r="I147" s="35">
        <v>3.2502439531582681</v>
      </c>
      <c r="J147" s="35">
        <v>3.2603828561289672</v>
      </c>
      <c r="K147" s="35">
        <v>3.3411470190387029</v>
      </c>
      <c r="L147" s="35">
        <v>2.9771250828063835</v>
      </c>
      <c r="M147" s="104">
        <f t="shared" si="8"/>
        <v>2026</v>
      </c>
      <c r="N147" s="3"/>
      <c r="O147" s="3"/>
    </row>
    <row r="148" spans="8:15">
      <c r="H148" s="31">
        <v>46357</v>
      </c>
      <c r="I148" s="35">
        <v>3.4623498033052824</v>
      </c>
      <c r="J148" s="35">
        <v>3.4724887062759811</v>
      </c>
      <c r="K148" s="35">
        <v>3.6932589925725989</v>
      </c>
      <c r="L148" s="35">
        <v>3.1544813008130079</v>
      </c>
      <c r="M148" s="104">
        <f t="shared" si="8"/>
        <v>2026</v>
      </c>
      <c r="N148" s="3"/>
      <c r="O148" s="3"/>
    </row>
    <row r="149" spans="8:15">
      <c r="H149" s="31">
        <v>46388</v>
      </c>
      <c r="I149" s="35">
        <v>3.4880012278211501</v>
      </c>
      <c r="J149" s="35">
        <v>3.4981401307918487</v>
      </c>
      <c r="K149" s="35">
        <v>3.7295058133775587</v>
      </c>
      <c r="L149" s="35">
        <v>3.2350795142025492</v>
      </c>
      <c r="M149" s="104">
        <f t="shared" si="7"/>
        <v>2027</v>
      </c>
      <c r="N149" s="3"/>
      <c r="O149" s="3"/>
    </row>
    <row r="150" spans="8:15">
      <c r="H150" s="31">
        <v>46419</v>
      </c>
      <c r="I150" s="35">
        <v>3.4744150978404136</v>
      </c>
      <c r="J150" s="35">
        <v>3.4845540008111122</v>
      </c>
      <c r="K150" s="35">
        <v>3.6048167498084966</v>
      </c>
      <c r="L150" s="35">
        <v>3.2090833283147644</v>
      </c>
      <c r="M150" s="104">
        <f t="shared" si="7"/>
        <v>2027</v>
      </c>
      <c r="N150" s="3"/>
      <c r="O150" s="3"/>
    </row>
    <row r="151" spans="8:15">
      <c r="H151" s="31">
        <v>46447</v>
      </c>
      <c r="I151" s="35">
        <v>3.2845134451992295</v>
      </c>
      <c r="J151" s="35">
        <v>3.2946523481699281</v>
      </c>
      <c r="K151" s="35">
        <v>3.2723298406818579</v>
      </c>
      <c r="L151" s="35">
        <v>3.0612362942888685</v>
      </c>
      <c r="M151" s="104">
        <f t="shared" si="7"/>
        <v>2027</v>
      </c>
      <c r="N151" s="3"/>
      <c r="O151" s="3"/>
    </row>
    <row r="152" spans="8:15">
      <c r="H152" s="31">
        <v>46478</v>
      </c>
      <c r="I152" s="35">
        <v>2.9726407898205416</v>
      </c>
      <c r="J152" s="35">
        <v>2.9827796927912402</v>
      </c>
      <c r="K152" s="35">
        <v>2.8290312222371989</v>
      </c>
      <c r="L152" s="35">
        <v>2.9080695774365153</v>
      </c>
      <c r="M152" s="104">
        <f t="shared" si="7"/>
        <v>2027</v>
      </c>
      <c r="N152" s="3"/>
      <c r="O152" s="3"/>
    </row>
    <row r="153" spans="8:15">
      <c r="H153" s="31">
        <v>46508</v>
      </c>
      <c r="I153" s="35">
        <v>2.9861255307715706</v>
      </c>
      <c r="J153" s="35">
        <v>2.9962644337422693</v>
      </c>
      <c r="K153" s="35">
        <v>2.8152056491587354</v>
      </c>
      <c r="L153" s="35">
        <v>2.8687239987955433</v>
      </c>
      <c r="M153" s="104">
        <f t="shared" si="7"/>
        <v>2027</v>
      </c>
      <c r="N153" s="3"/>
      <c r="O153" s="3"/>
    </row>
    <row r="154" spans="8:15">
      <c r="H154" s="31">
        <v>46539</v>
      </c>
      <c r="I154" s="35">
        <v>3.0539547916455438</v>
      </c>
      <c r="J154" s="35">
        <v>3.0640936946162429</v>
      </c>
      <c r="K154" s="35">
        <v>2.9467816086807401</v>
      </c>
      <c r="L154" s="35">
        <v>2.9459095854662247</v>
      </c>
      <c r="M154" s="104">
        <f t="shared" si="7"/>
        <v>2027</v>
      </c>
      <c r="N154" s="3"/>
      <c r="O154" s="3"/>
    </row>
    <row r="155" spans="8:15">
      <c r="H155" s="31">
        <v>46569</v>
      </c>
      <c r="I155" s="35">
        <v>3.257442574267464</v>
      </c>
      <c r="J155" s="35">
        <v>3.2675814772381631</v>
      </c>
      <c r="K155" s="35">
        <v>3.0645319951242813</v>
      </c>
      <c r="L155" s="35">
        <v>3.062039265281542</v>
      </c>
      <c r="M155" s="104">
        <f t="shared" si="7"/>
        <v>2027</v>
      </c>
      <c r="N155" s="3"/>
      <c r="O155" s="3"/>
    </row>
    <row r="156" spans="8:15">
      <c r="H156" s="31">
        <v>46600</v>
      </c>
      <c r="I156" s="35">
        <v>3.2845134451992295</v>
      </c>
      <c r="J156" s="35">
        <v>3.2946523481699281</v>
      </c>
      <c r="K156" s="35">
        <v>3.1407020999872755</v>
      </c>
      <c r="L156" s="35">
        <v>3.0888384221619996</v>
      </c>
      <c r="M156" s="104">
        <f t="shared" si="7"/>
        <v>2027</v>
      </c>
      <c r="N156" s="3"/>
      <c r="O156" s="3"/>
    </row>
    <row r="157" spans="8:15">
      <c r="H157" s="31">
        <v>46631</v>
      </c>
      <c r="I157" s="35">
        <v>3.2438564442867284</v>
      </c>
      <c r="J157" s="35">
        <v>3.253995347257427</v>
      </c>
      <c r="K157" s="35">
        <v>2.9952487862142294</v>
      </c>
      <c r="L157" s="35">
        <v>3.0586266385626821</v>
      </c>
      <c r="M157" s="104">
        <f t="shared" si="7"/>
        <v>2027</v>
      </c>
      <c r="N157" s="3"/>
      <c r="O157" s="3"/>
    </row>
    <row r="158" spans="8:15">
      <c r="H158" s="31">
        <v>46661</v>
      </c>
      <c r="I158" s="35">
        <v>3.2710287042482005</v>
      </c>
      <c r="J158" s="35">
        <v>3.2811676072188996</v>
      </c>
      <c r="K158" s="35">
        <v>3.168456808489359</v>
      </c>
      <c r="L158" s="35">
        <v>3.1658232660845127</v>
      </c>
      <c r="M158" s="104">
        <f t="shared" si="7"/>
        <v>2027</v>
      </c>
      <c r="N158" s="3"/>
      <c r="O158" s="3"/>
    </row>
    <row r="159" spans="8:15">
      <c r="H159" s="31">
        <v>46692</v>
      </c>
      <c r="I159" s="35">
        <v>3.4608289678596775</v>
      </c>
      <c r="J159" s="35">
        <v>3.4709678708303766</v>
      </c>
      <c r="K159" s="35">
        <v>3.590991176730034</v>
      </c>
      <c r="L159" s="35">
        <v>3.1855964267790826</v>
      </c>
      <c r="M159" s="104">
        <f t="shared" si="7"/>
        <v>2027</v>
      </c>
      <c r="N159" s="3"/>
      <c r="O159" s="3"/>
    </row>
    <row r="160" spans="8:15">
      <c r="H160" s="31">
        <v>46722</v>
      </c>
      <c r="I160" s="35">
        <v>3.6779028804623342</v>
      </c>
      <c r="J160" s="35">
        <v>3.6880417834330328</v>
      </c>
      <c r="K160" s="35">
        <v>3.9927095135941459</v>
      </c>
      <c r="L160" s="35">
        <v>3.3678708421158285</v>
      </c>
      <c r="M160" s="104">
        <f t="shared" ref="M160:M223" si="9">YEAR(H160)</f>
        <v>2027</v>
      </c>
      <c r="N160" s="3"/>
      <c r="O160" s="3"/>
    </row>
    <row r="161" spans="8:15">
      <c r="H161" s="31">
        <v>46753</v>
      </c>
      <c r="I161" s="35">
        <v>3.7210946071175099</v>
      </c>
      <c r="J161" s="35">
        <v>3.7312335100882086</v>
      </c>
      <c r="K161" s="35">
        <v>4.0488920858418336</v>
      </c>
      <c r="L161" s="35">
        <v>3.4658333032219213</v>
      </c>
      <c r="M161" s="104">
        <f t="shared" si="9"/>
        <v>2028</v>
      </c>
      <c r="N161" s="3"/>
      <c r="O161" s="3"/>
    </row>
    <row r="162" spans="8:15">
      <c r="H162" s="31">
        <v>46784</v>
      </c>
      <c r="I162" s="35">
        <v>3.6517445107979318</v>
      </c>
      <c r="J162" s="35">
        <v>3.6618834137686305</v>
      </c>
      <c r="K162" s="35">
        <v>3.9355430990674662</v>
      </c>
      <c r="L162" s="35">
        <v>3.3846328615878751</v>
      </c>
      <c r="M162" s="104">
        <f t="shared" si="9"/>
        <v>2028</v>
      </c>
      <c r="N162" s="3"/>
      <c r="O162" s="3"/>
    </row>
    <row r="163" spans="8:15">
      <c r="H163" s="31">
        <v>46813</v>
      </c>
      <c r="I163" s="35">
        <v>3.5407235232687824</v>
      </c>
      <c r="J163" s="35">
        <v>3.5508624262394815</v>
      </c>
      <c r="K163" s="35">
        <v>3.6166228571563983</v>
      </c>
      <c r="L163" s="35">
        <v>3.3148747565994179</v>
      </c>
      <c r="M163" s="104">
        <f t="shared" si="9"/>
        <v>2028</v>
      </c>
      <c r="N163" s="3"/>
      <c r="O163" s="3"/>
    </row>
    <row r="164" spans="8:15">
      <c r="H164" s="31">
        <v>46844</v>
      </c>
      <c r="I164" s="35">
        <v>3.3325718452803406</v>
      </c>
      <c r="J164" s="35">
        <v>3.3427107482510396</v>
      </c>
      <c r="K164" s="35">
        <v>3.1773113890002844</v>
      </c>
      <c r="L164" s="35">
        <v>3.2643879554351098</v>
      </c>
      <c r="M164" s="104">
        <f t="shared" si="9"/>
        <v>2028</v>
      </c>
      <c r="N164" s="3"/>
      <c r="O164" s="3"/>
    </row>
    <row r="165" spans="8:15">
      <c r="H165" s="31">
        <v>46874</v>
      </c>
      <c r="I165" s="35">
        <v>3.3464621423501977</v>
      </c>
      <c r="J165" s="35">
        <v>3.3566010453208963</v>
      </c>
      <c r="K165" s="35">
        <v>3.1773113890002849</v>
      </c>
      <c r="L165" s="35">
        <v>3.2254438622904749</v>
      </c>
      <c r="M165" s="104">
        <f t="shared" si="9"/>
        <v>2028</v>
      </c>
      <c r="N165" s="3"/>
      <c r="O165" s="3"/>
    </row>
    <row r="166" spans="8:15">
      <c r="H166" s="31">
        <v>46905</v>
      </c>
      <c r="I166" s="35">
        <v>3.5129429291290686</v>
      </c>
      <c r="J166" s="35">
        <v>3.5230818320997672</v>
      </c>
      <c r="K166" s="35">
        <v>3.2835663551313958</v>
      </c>
      <c r="L166" s="35">
        <v>3.4002907959449962</v>
      </c>
      <c r="M166" s="104">
        <f t="shared" si="9"/>
        <v>2028</v>
      </c>
      <c r="N166" s="3"/>
      <c r="O166" s="3"/>
    </row>
    <row r="167" spans="8:15">
      <c r="H167" s="31">
        <v>46935</v>
      </c>
      <c r="I167" s="35">
        <v>3.5129429291290686</v>
      </c>
      <c r="J167" s="35">
        <v>3.5230818320997672</v>
      </c>
      <c r="K167" s="35">
        <v>3.3190364583476777</v>
      </c>
      <c r="L167" s="35">
        <v>3.314975127973502</v>
      </c>
      <c r="M167" s="104">
        <f t="shared" si="9"/>
        <v>2028</v>
      </c>
      <c r="N167" s="3"/>
      <c r="O167" s="3"/>
    </row>
    <row r="168" spans="8:15">
      <c r="H168" s="31">
        <v>46966</v>
      </c>
      <c r="I168" s="35">
        <v>3.4852637240190614</v>
      </c>
      <c r="J168" s="35">
        <v>3.49540262698976</v>
      </c>
      <c r="K168" s="35">
        <v>3.389873102435085</v>
      </c>
      <c r="L168" s="35">
        <v>3.2875737428485396</v>
      </c>
      <c r="M168" s="104">
        <f t="shared" si="9"/>
        <v>2028</v>
      </c>
      <c r="N168" s="3"/>
      <c r="O168" s="3"/>
    </row>
    <row r="169" spans="8:15">
      <c r="H169" s="31">
        <v>46997</v>
      </c>
      <c r="I169" s="35">
        <v>3.5129429291290686</v>
      </c>
      <c r="J169" s="35">
        <v>3.5230818320997672</v>
      </c>
      <c r="K169" s="35">
        <v>3.2198237316872449</v>
      </c>
      <c r="L169" s="35">
        <v>3.325012265381913</v>
      </c>
      <c r="M169" s="104">
        <f t="shared" si="9"/>
        <v>2028</v>
      </c>
      <c r="N169" s="3"/>
      <c r="O169" s="3"/>
    </row>
    <row r="170" spans="8:15">
      <c r="H170" s="31">
        <v>47027</v>
      </c>
      <c r="I170" s="35">
        <v>3.6517445107979318</v>
      </c>
      <c r="J170" s="35">
        <v>3.6618834137686305</v>
      </c>
      <c r="K170" s="35">
        <v>3.5174101304959651</v>
      </c>
      <c r="L170" s="35">
        <v>3.5427177757703503</v>
      </c>
      <c r="M170" s="104">
        <f t="shared" si="9"/>
        <v>2028</v>
      </c>
      <c r="N170" s="3"/>
      <c r="O170" s="3"/>
    </row>
    <row r="171" spans="8:15">
      <c r="H171" s="31">
        <v>47058</v>
      </c>
      <c r="I171" s="35">
        <v>3.8598961887863736</v>
      </c>
      <c r="J171" s="35">
        <v>3.8700350917570723</v>
      </c>
      <c r="K171" s="35">
        <v>4.0134737637981299</v>
      </c>
      <c r="L171" s="35">
        <v>3.5806581551741443</v>
      </c>
      <c r="M171" s="104">
        <f t="shared" si="9"/>
        <v>2028</v>
      </c>
      <c r="N171" s="3"/>
      <c r="O171" s="3"/>
    </row>
    <row r="172" spans="8:15">
      <c r="H172" s="31">
        <v>47088</v>
      </c>
      <c r="I172" s="35">
        <v>4.1096173689546793</v>
      </c>
      <c r="J172" s="35">
        <v>4.119756271925378</v>
      </c>
      <c r="K172" s="35">
        <v>4.474067293884012</v>
      </c>
      <c r="L172" s="35">
        <v>3.7952521529659737</v>
      </c>
      <c r="M172" s="104">
        <f t="shared" si="9"/>
        <v>2028</v>
      </c>
      <c r="N172" s="3"/>
      <c r="O172" s="3"/>
    </row>
    <row r="173" spans="8:15">
      <c r="H173" s="31">
        <v>47119</v>
      </c>
      <c r="I173" s="35">
        <v>4.2328050400486665</v>
      </c>
      <c r="J173" s="35">
        <v>4.2429439430193652</v>
      </c>
      <c r="K173" s="35">
        <v>4.5767493591072057</v>
      </c>
      <c r="L173" s="35">
        <v>3.9724076282244303</v>
      </c>
      <c r="M173" s="104">
        <f t="shared" si="9"/>
        <v>2029</v>
      </c>
      <c r="N173" s="3"/>
      <c r="O173" s="3"/>
    </row>
    <row r="174" spans="8:15">
      <c r="H174" s="31">
        <v>47150</v>
      </c>
      <c r="I174" s="35">
        <v>4.161832719253777</v>
      </c>
      <c r="J174" s="35">
        <v>4.1719716222244756</v>
      </c>
      <c r="K174" s="35">
        <v>4.511505081658278</v>
      </c>
      <c r="L174" s="35">
        <v>3.8896012446050388</v>
      </c>
      <c r="M174" s="104">
        <f t="shared" si="9"/>
        <v>2029</v>
      </c>
      <c r="N174" s="3"/>
      <c r="O174" s="3"/>
    </row>
    <row r="175" spans="8:15">
      <c r="H175" s="31">
        <v>47178</v>
      </c>
      <c r="I175" s="35">
        <v>4.0056936135050183</v>
      </c>
      <c r="J175" s="35">
        <v>4.0158325164757178</v>
      </c>
      <c r="K175" s="35">
        <v>4.0548469206883633</v>
      </c>
      <c r="L175" s="35">
        <v>3.7751778781491518</v>
      </c>
      <c r="M175" s="104">
        <f t="shared" si="9"/>
        <v>2029</v>
      </c>
      <c r="N175" s="3"/>
      <c r="O175" s="3"/>
    </row>
    <row r="176" spans="8:15">
      <c r="H176" s="31">
        <v>47209</v>
      </c>
      <c r="I176" s="35">
        <v>3.6934154020075027</v>
      </c>
      <c r="J176" s="35">
        <v>3.7035543049782018</v>
      </c>
      <c r="K176" s="35">
        <v>3.6126357068678527</v>
      </c>
      <c r="L176" s="35">
        <v>3.6216096758004617</v>
      </c>
      <c r="M176" s="104">
        <f t="shared" si="9"/>
        <v>2029</v>
      </c>
      <c r="N176" s="3"/>
      <c r="O176" s="3"/>
    </row>
    <row r="177" spans="8:15">
      <c r="H177" s="31">
        <v>47239</v>
      </c>
      <c r="I177" s="35">
        <v>3.7218043303254591</v>
      </c>
      <c r="J177" s="35">
        <v>3.7319432332961577</v>
      </c>
      <c r="K177" s="35">
        <v>3.5908876143848767</v>
      </c>
      <c r="L177" s="35">
        <v>3.5970186891498543</v>
      </c>
      <c r="M177" s="104">
        <f t="shared" si="9"/>
        <v>2029</v>
      </c>
      <c r="N177" s="3"/>
      <c r="O177" s="3"/>
    </row>
    <row r="178" spans="8:15">
      <c r="H178" s="31">
        <v>47270</v>
      </c>
      <c r="I178" s="35">
        <v>3.8921379002331951</v>
      </c>
      <c r="J178" s="35">
        <v>3.9022768032038937</v>
      </c>
      <c r="K178" s="35">
        <v>3.7576229900876918</v>
      </c>
      <c r="L178" s="35">
        <v>3.7756797350195725</v>
      </c>
      <c r="M178" s="104">
        <f t="shared" si="9"/>
        <v>2029</v>
      </c>
      <c r="N178" s="3"/>
      <c r="O178" s="3"/>
    </row>
    <row r="179" spans="8:15">
      <c r="H179" s="31">
        <v>47300</v>
      </c>
      <c r="I179" s="35">
        <v>3.6934154020075027</v>
      </c>
      <c r="J179" s="35">
        <v>3.7035543049782018</v>
      </c>
      <c r="K179" s="35">
        <v>3.4966458802919811</v>
      </c>
      <c r="L179" s="35">
        <v>3.4936361738432198</v>
      </c>
      <c r="M179" s="104">
        <f t="shared" si="9"/>
        <v>2029</v>
      </c>
      <c r="N179" s="3"/>
      <c r="O179" s="3"/>
    </row>
    <row r="180" spans="8:15">
      <c r="H180" s="31">
        <v>47331</v>
      </c>
      <c r="I180" s="35">
        <v>3.608248617053635</v>
      </c>
      <c r="J180" s="35">
        <v>3.6183875200243336</v>
      </c>
      <c r="K180" s="35">
        <v>3.5328927010969413</v>
      </c>
      <c r="L180" s="35">
        <v>3.4093242196125662</v>
      </c>
      <c r="M180" s="104">
        <f t="shared" si="9"/>
        <v>2029</v>
      </c>
      <c r="N180" s="3"/>
      <c r="O180" s="3"/>
    </row>
    <row r="181" spans="8:15">
      <c r="H181" s="31">
        <v>47362</v>
      </c>
      <c r="I181" s="35">
        <v>3.7643877228023928</v>
      </c>
      <c r="J181" s="35">
        <v>3.7745266257730914</v>
      </c>
      <c r="K181" s="35">
        <v>3.4241522386820615</v>
      </c>
      <c r="L181" s="35">
        <v>3.5739332731105087</v>
      </c>
      <c r="M181" s="104">
        <f t="shared" si="9"/>
        <v>2029</v>
      </c>
      <c r="N181" s="3"/>
      <c r="O181" s="3"/>
    </row>
    <row r="182" spans="8:15">
      <c r="H182" s="31">
        <v>47392</v>
      </c>
      <c r="I182" s="35">
        <v>3.9347212927101287</v>
      </c>
      <c r="J182" s="35">
        <v>3.9448601956808278</v>
      </c>
      <c r="K182" s="35">
        <v>3.6923787126387642</v>
      </c>
      <c r="L182" s="35">
        <v>3.8228542808391048</v>
      </c>
      <c r="M182" s="104">
        <f t="shared" si="9"/>
        <v>2029</v>
      </c>
      <c r="N182" s="3"/>
      <c r="O182" s="3"/>
    </row>
    <row r="183" spans="8:15">
      <c r="H183" s="31">
        <v>47423</v>
      </c>
      <c r="I183" s="35">
        <v>4.062471470140931</v>
      </c>
      <c r="J183" s="35">
        <v>4.0726103731116297</v>
      </c>
      <c r="K183" s="35">
        <v>4.170836747264234</v>
      </c>
      <c r="L183" s="35">
        <v>3.7812001605941985</v>
      </c>
      <c r="M183" s="104">
        <f t="shared" si="9"/>
        <v>2029</v>
      </c>
      <c r="N183" s="3"/>
      <c r="O183" s="3"/>
    </row>
    <row r="184" spans="8:15">
      <c r="H184" s="31">
        <v>47453</v>
      </c>
      <c r="I184" s="35">
        <v>4.303777360843557</v>
      </c>
      <c r="J184" s="35">
        <v>4.3139162638142547</v>
      </c>
      <c r="K184" s="35">
        <v>4.6202455440731578</v>
      </c>
      <c r="L184" s="35">
        <v>3.9874633343370469</v>
      </c>
      <c r="M184" s="104">
        <f t="shared" si="9"/>
        <v>2029</v>
      </c>
      <c r="N184" s="3"/>
      <c r="O184" s="3"/>
    </row>
    <row r="185" spans="8:15">
      <c r="H185" s="31">
        <v>47484</v>
      </c>
      <c r="I185" s="35">
        <v>4.3551815989049985</v>
      </c>
      <c r="J185" s="35">
        <v>4.3653205018756971</v>
      </c>
      <c r="K185" s="35">
        <v>4.6698001262307969</v>
      </c>
      <c r="L185" s="35">
        <v>4.0935558767439524</v>
      </c>
      <c r="M185" s="104">
        <f t="shared" si="9"/>
        <v>2030</v>
      </c>
      <c r="N185" s="3"/>
      <c r="O185" s="3"/>
    </row>
    <row r="186" spans="8:15">
      <c r="H186" s="31">
        <v>47515</v>
      </c>
      <c r="I186" s="35">
        <v>4.3551815989049985</v>
      </c>
      <c r="J186" s="35">
        <v>4.3653205018756971</v>
      </c>
      <c r="K186" s="35">
        <v>4.6623954185520686</v>
      </c>
      <c r="L186" s="35">
        <v>4.0810094549834384</v>
      </c>
      <c r="M186" s="104">
        <f t="shared" si="9"/>
        <v>2030</v>
      </c>
      <c r="N186" s="3"/>
      <c r="O186" s="3"/>
    </row>
    <row r="187" spans="8:15">
      <c r="H187" s="31">
        <v>47543</v>
      </c>
      <c r="I187" s="35">
        <v>4.1376007411538076</v>
      </c>
      <c r="J187" s="35">
        <v>4.1477396441245054</v>
      </c>
      <c r="K187" s="35">
        <v>4.2030964177806496</v>
      </c>
      <c r="L187" s="35">
        <v>3.9057610358325805</v>
      </c>
      <c r="M187" s="104">
        <f t="shared" si="9"/>
        <v>2030</v>
      </c>
      <c r="N187" s="3"/>
      <c r="O187" s="3"/>
    </row>
    <row r="188" spans="8:15">
      <c r="H188" s="31">
        <v>47574</v>
      </c>
      <c r="I188" s="35">
        <v>3.876422600628612</v>
      </c>
      <c r="J188" s="35">
        <v>3.8865615035993106</v>
      </c>
      <c r="K188" s="35">
        <v>3.6696467778767969</v>
      </c>
      <c r="L188" s="35">
        <v>3.8027800060222825</v>
      </c>
      <c r="M188" s="104">
        <f t="shared" si="9"/>
        <v>2030</v>
      </c>
      <c r="N188" s="3"/>
      <c r="O188" s="3"/>
    </row>
    <row r="189" spans="8:15">
      <c r="H189" s="31">
        <v>47604</v>
      </c>
      <c r="I189" s="35">
        <v>3.8909212318767108</v>
      </c>
      <c r="J189" s="35">
        <v>3.9010601348474099</v>
      </c>
      <c r="K189" s="35">
        <v>3.691860900912979</v>
      </c>
      <c r="L189" s="35">
        <v>3.7644381411221519</v>
      </c>
      <c r="M189" s="104">
        <f t="shared" si="9"/>
        <v>2030</v>
      </c>
      <c r="N189" s="3"/>
      <c r="O189" s="3"/>
    </row>
    <row r="190" spans="8:15">
      <c r="H190" s="31">
        <v>47635</v>
      </c>
      <c r="I190" s="35">
        <v>3.9490171458988139</v>
      </c>
      <c r="J190" s="35">
        <v>3.9591560488695126</v>
      </c>
      <c r="K190" s="35">
        <v>3.8326539091539589</v>
      </c>
      <c r="L190" s="35">
        <v>3.8319880758807585</v>
      </c>
      <c r="M190" s="104">
        <f t="shared" si="9"/>
        <v>2030</v>
      </c>
      <c r="N190" s="3"/>
      <c r="O190" s="3"/>
    </row>
    <row r="191" spans="8:15">
      <c r="H191" s="31">
        <v>47665</v>
      </c>
      <c r="I191" s="35">
        <v>4.1376007411538076</v>
      </c>
      <c r="J191" s="35">
        <v>4.1477396441245054</v>
      </c>
      <c r="K191" s="35">
        <v>3.9733951362223605</v>
      </c>
      <c r="L191" s="35">
        <v>3.9333631637057107</v>
      </c>
      <c r="M191" s="104">
        <f t="shared" si="9"/>
        <v>2030</v>
      </c>
      <c r="N191" s="3"/>
      <c r="O191" s="3"/>
    </row>
    <row r="192" spans="8:15">
      <c r="H192" s="31">
        <v>47696</v>
      </c>
      <c r="I192" s="35">
        <v>4.1955952661462028</v>
      </c>
      <c r="J192" s="35">
        <v>4.2057341691169015</v>
      </c>
      <c r="K192" s="35">
        <v>4.0697081172183971</v>
      </c>
      <c r="L192" s="35">
        <v>3.9907755896818227</v>
      </c>
      <c r="M192" s="104">
        <f t="shared" si="9"/>
        <v>2030</v>
      </c>
      <c r="N192" s="3"/>
      <c r="O192" s="3"/>
    </row>
    <row r="193" spans="8:15">
      <c r="H193" s="31">
        <v>47727</v>
      </c>
      <c r="I193" s="35">
        <v>4.1955952661462028</v>
      </c>
      <c r="J193" s="35">
        <v>4.2057341691169015</v>
      </c>
      <c r="K193" s="35">
        <v>3.8844868629050513</v>
      </c>
      <c r="L193" s="35">
        <v>4.0008127270902341</v>
      </c>
      <c r="M193" s="104">
        <f t="shared" si="9"/>
        <v>2030</v>
      </c>
      <c r="N193" s="3"/>
      <c r="O193" s="3"/>
    </row>
    <row r="194" spans="8:15">
      <c r="H194" s="31">
        <v>47757</v>
      </c>
      <c r="I194" s="35">
        <v>4.1955952661462028</v>
      </c>
      <c r="J194" s="35">
        <v>4.2057341691169015</v>
      </c>
      <c r="K194" s="35">
        <v>3.9363715978287228</v>
      </c>
      <c r="L194" s="35">
        <v>4.0811098263575225</v>
      </c>
      <c r="M194" s="104">
        <f t="shared" si="9"/>
        <v>2030</v>
      </c>
      <c r="N194" s="3"/>
      <c r="O194" s="3"/>
    </row>
    <row r="195" spans="8:15">
      <c r="H195" s="31">
        <v>47788</v>
      </c>
      <c r="I195" s="35">
        <v>4.2825870536347965</v>
      </c>
      <c r="J195" s="35">
        <v>4.2927259566054952</v>
      </c>
      <c r="K195" s="35">
        <v>4.4994400684474849</v>
      </c>
      <c r="L195" s="35">
        <v>3.9991064137308037</v>
      </c>
      <c r="M195" s="104">
        <f t="shared" si="9"/>
        <v>2030</v>
      </c>
      <c r="N195" s="3"/>
      <c r="O195" s="3"/>
    </row>
    <row r="196" spans="8:15">
      <c r="H196" s="31">
        <v>47818</v>
      </c>
      <c r="I196" s="35">
        <v>4.5437651941599917</v>
      </c>
      <c r="J196" s="35">
        <v>4.5539040971306903</v>
      </c>
      <c r="K196" s="35">
        <v>5.1439603235322497</v>
      </c>
      <c r="L196" s="35">
        <v>4.2250423767941383</v>
      </c>
      <c r="M196" s="104">
        <f t="shared" si="9"/>
        <v>2030</v>
      </c>
      <c r="N196" s="3"/>
      <c r="O196" s="3"/>
    </row>
    <row r="197" spans="8:15">
      <c r="H197" s="31">
        <v>47849</v>
      </c>
      <c r="I197" s="35">
        <v>4.5994277714691272</v>
      </c>
      <c r="J197" s="35">
        <v>4.6095666744398249</v>
      </c>
      <c r="K197" s="35">
        <v>5.188751037812664</v>
      </c>
      <c r="L197" s="35">
        <v>4.3353505169125759</v>
      </c>
      <c r="M197" s="104">
        <f t="shared" si="9"/>
        <v>2031</v>
      </c>
      <c r="N197" s="3"/>
      <c r="O197" s="3"/>
    </row>
    <row r="198" spans="8:15">
      <c r="H198" s="31">
        <v>47880</v>
      </c>
      <c r="I198" s="35">
        <v>4.5698221747946874</v>
      </c>
      <c r="J198" s="35">
        <v>4.5799610777653861</v>
      </c>
      <c r="K198" s="35">
        <v>5.143390730633886</v>
      </c>
      <c r="L198" s="35">
        <v>4.2934956539195026</v>
      </c>
      <c r="M198" s="104">
        <f t="shared" si="9"/>
        <v>2031</v>
      </c>
      <c r="N198" s="3"/>
      <c r="O198" s="3"/>
    </row>
    <row r="199" spans="8:15">
      <c r="H199" s="31">
        <v>47908</v>
      </c>
      <c r="I199" s="35">
        <v>4.3622788309844882</v>
      </c>
      <c r="J199" s="35">
        <v>4.372417733955186</v>
      </c>
      <c r="K199" s="35">
        <v>4.4694587695245254</v>
      </c>
      <c r="L199" s="35">
        <v>4.1281840008029702</v>
      </c>
      <c r="M199" s="104">
        <f t="shared" si="9"/>
        <v>2031</v>
      </c>
      <c r="N199" s="3"/>
      <c r="O199" s="3"/>
    </row>
    <row r="200" spans="8:15">
      <c r="H200" s="31">
        <v>47939</v>
      </c>
      <c r="I200" s="35">
        <v>4.0806201064584817</v>
      </c>
      <c r="J200" s="35">
        <v>4.0907590094291804</v>
      </c>
      <c r="K200" s="35">
        <v>3.8864545474630345</v>
      </c>
      <c r="L200" s="35">
        <v>4.0049279534276829</v>
      </c>
      <c r="M200" s="104">
        <f t="shared" si="9"/>
        <v>2031</v>
      </c>
      <c r="N200" s="3"/>
      <c r="O200" s="3"/>
    </row>
    <row r="201" spans="8:15">
      <c r="H201" s="31">
        <v>47969</v>
      </c>
      <c r="I201" s="35">
        <v>4.1991438821859477</v>
      </c>
      <c r="J201" s="35">
        <v>4.2092827851566454</v>
      </c>
      <c r="K201" s="35">
        <v>3.8788944962665721</v>
      </c>
      <c r="L201" s="35">
        <v>4.0695671183378499</v>
      </c>
      <c r="M201" s="104">
        <f t="shared" si="9"/>
        <v>2031</v>
      </c>
      <c r="N201" s="3"/>
      <c r="O201" s="3"/>
    </row>
    <row r="202" spans="8:15">
      <c r="H202" s="31">
        <v>48000</v>
      </c>
      <c r="I202" s="35">
        <v>4.2288508678900945</v>
      </c>
      <c r="J202" s="35">
        <v>4.2389897708607922</v>
      </c>
      <c r="K202" s="35">
        <v>4.0000624401002947</v>
      </c>
      <c r="L202" s="35">
        <v>4.1090130683529056</v>
      </c>
      <c r="M202" s="104">
        <f t="shared" si="9"/>
        <v>2031</v>
      </c>
      <c r="N202" s="3"/>
      <c r="O202" s="3"/>
    </row>
    <row r="203" spans="8:15">
      <c r="H203" s="31">
        <v>48030</v>
      </c>
      <c r="I203" s="35">
        <v>4.4809039957416612</v>
      </c>
      <c r="J203" s="35">
        <v>4.4910428987123598</v>
      </c>
      <c r="K203" s="35">
        <v>4.1893226258747633</v>
      </c>
      <c r="L203" s="35">
        <v>4.2732206363545115</v>
      </c>
      <c r="M203" s="104">
        <f t="shared" si="9"/>
        <v>2031</v>
      </c>
      <c r="N203" s="3"/>
      <c r="O203" s="3"/>
    </row>
    <row r="204" spans="8:15">
      <c r="H204" s="31">
        <v>48061</v>
      </c>
      <c r="I204" s="35">
        <v>4.5698221747946874</v>
      </c>
      <c r="J204" s="35">
        <v>4.5799610777653861</v>
      </c>
      <c r="K204" s="35">
        <v>4.325610672101412</v>
      </c>
      <c r="L204" s="35">
        <v>4.361246331426277</v>
      </c>
      <c r="M204" s="104">
        <f t="shared" si="9"/>
        <v>2031</v>
      </c>
      <c r="N204" s="3"/>
      <c r="O204" s="3"/>
    </row>
    <row r="205" spans="8:15">
      <c r="H205" s="31">
        <v>48092</v>
      </c>
      <c r="I205" s="35">
        <v>4.5105095924161009</v>
      </c>
      <c r="J205" s="35">
        <v>4.5206484953867987</v>
      </c>
      <c r="K205" s="35">
        <v>4.090938397975588</v>
      </c>
      <c r="L205" s="35">
        <v>4.312566214995484</v>
      </c>
      <c r="M205" s="104">
        <f t="shared" si="9"/>
        <v>2031</v>
      </c>
      <c r="N205" s="3"/>
      <c r="O205" s="3"/>
    </row>
    <row r="206" spans="8:15">
      <c r="H206" s="31">
        <v>48122</v>
      </c>
      <c r="I206" s="35">
        <v>4.4511970100375144</v>
      </c>
      <c r="J206" s="35">
        <v>4.4613359130082131</v>
      </c>
      <c r="K206" s="35">
        <v>4.1969344582438053</v>
      </c>
      <c r="L206" s="35">
        <v>4.3341460604235671</v>
      </c>
      <c r="M206" s="104">
        <f t="shared" si="9"/>
        <v>2031</v>
      </c>
      <c r="N206" s="3"/>
      <c r="O206" s="3"/>
    </row>
    <row r="207" spans="8:15">
      <c r="H207" s="31">
        <v>48153</v>
      </c>
      <c r="I207" s="35">
        <v>4.6439375555104938</v>
      </c>
      <c r="J207" s="35">
        <v>4.6540764584811916</v>
      </c>
      <c r="K207" s="35">
        <v>4.8555909734425038</v>
      </c>
      <c r="L207" s="35">
        <v>4.3568299909665757</v>
      </c>
      <c r="M207" s="104">
        <f t="shared" si="9"/>
        <v>2031</v>
      </c>
      <c r="N207" s="3"/>
      <c r="O207" s="3"/>
    </row>
    <row r="208" spans="8:15">
      <c r="H208" s="31">
        <v>48183</v>
      </c>
      <c r="I208" s="35">
        <v>4.8959906833620606</v>
      </c>
      <c r="J208" s="35">
        <v>4.9061295863327592</v>
      </c>
      <c r="K208" s="35">
        <v>5.2493867909021041</v>
      </c>
      <c r="L208" s="35">
        <v>4.5737325303623404</v>
      </c>
      <c r="M208" s="104">
        <f t="shared" si="9"/>
        <v>2031</v>
      </c>
      <c r="N208" s="3"/>
      <c r="O208" s="3"/>
    </row>
    <row r="209" spans="8:15">
      <c r="H209" s="31">
        <v>48214</v>
      </c>
      <c r="I209" s="35">
        <v>4.928131005779175</v>
      </c>
      <c r="J209" s="35">
        <v>4.9382699087498736</v>
      </c>
      <c r="K209" s="35">
        <v>5.3027213986579733</v>
      </c>
      <c r="L209" s="35">
        <v>4.6607545116932654</v>
      </c>
      <c r="M209" s="104">
        <f t="shared" si="9"/>
        <v>2032</v>
      </c>
      <c r="N209" s="3"/>
      <c r="O209" s="3"/>
    </row>
    <row r="210" spans="8:15">
      <c r="H210" s="31">
        <v>48245</v>
      </c>
      <c r="I210" s="35">
        <v>4.8523934005880562</v>
      </c>
      <c r="J210" s="35">
        <v>4.8625323035587549</v>
      </c>
      <c r="K210" s="35">
        <v>5.1943951856237227</v>
      </c>
      <c r="L210" s="35">
        <v>4.5732306734919197</v>
      </c>
      <c r="M210" s="104">
        <f t="shared" si="9"/>
        <v>2032</v>
      </c>
      <c r="N210" s="3"/>
      <c r="O210" s="3"/>
    </row>
    <row r="211" spans="8:15">
      <c r="H211" s="31">
        <v>48274</v>
      </c>
      <c r="I211" s="35">
        <v>4.7312335100882086</v>
      </c>
      <c r="J211" s="35">
        <v>4.7413724130589063</v>
      </c>
      <c r="K211" s="35">
        <v>4.8306842294322401</v>
      </c>
      <c r="L211" s="35">
        <v>4.4934354310950511</v>
      </c>
      <c r="M211" s="104">
        <f t="shared" si="9"/>
        <v>2032</v>
      </c>
      <c r="N211" s="3"/>
      <c r="O211" s="3"/>
    </row>
    <row r="212" spans="8:15">
      <c r="H212" s="31">
        <v>48305</v>
      </c>
      <c r="I212" s="35">
        <v>4.3827594149852995</v>
      </c>
      <c r="J212" s="35">
        <v>4.3928983179559973</v>
      </c>
      <c r="K212" s="35">
        <v>4.1497618100247795</v>
      </c>
      <c r="L212" s="35">
        <v>4.3040346481983338</v>
      </c>
      <c r="M212" s="104">
        <f t="shared" si="9"/>
        <v>2032</v>
      </c>
      <c r="N212" s="3"/>
      <c r="O212" s="3"/>
    </row>
    <row r="213" spans="8:15">
      <c r="H213" s="31">
        <v>48335</v>
      </c>
      <c r="I213" s="35">
        <v>4.3978663804116396</v>
      </c>
      <c r="J213" s="35">
        <v>4.4080052833823382</v>
      </c>
      <c r="K213" s="35">
        <v>4.1497100288522004</v>
      </c>
      <c r="L213" s="35">
        <v>4.2662950115427085</v>
      </c>
      <c r="M213" s="104">
        <f t="shared" si="9"/>
        <v>2032</v>
      </c>
      <c r="N213" s="3"/>
      <c r="O213" s="3"/>
    </row>
    <row r="214" spans="8:15">
      <c r="H214" s="31">
        <v>48366</v>
      </c>
      <c r="I214" s="35">
        <v>4.4281817002940285</v>
      </c>
      <c r="J214" s="35">
        <v>4.4383206032647262</v>
      </c>
      <c r="K214" s="35">
        <v>4.2812859883742052</v>
      </c>
      <c r="L214" s="35">
        <v>4.3063431898022682</v>
      </c>
      <c r="M214" s="104">
        <f t="shared" si="9"/>
        <v>2032</v>
      </c>
      <c r="N214" s="3"/>
      <c r="O214" s="3"/>
    </row>
    <row r="215" spans="8:15">
      <c r="H215" s="31">
        <v>48396</v>
      </c>
      <c r="I215" s="35">
        <v>4.6402875504410428</v>
      </c>
      <c r="J215" s="35">
        <v>4.6504264534117405</v>
      </c>
      <c r="K215" s="35">
        <v>4.4438270890981597</v>
      </c>
      <c r="L215" s="35">
        <v>4.4310044364147343</v>
      </c>
      <c r="M215" s="104">
        <f t="shared" si="9"/>
        <v>2032</v>
      </c>
      <c r="N215" s="3"/>
      <c r="O215" s="3"/>
    </row>
    <row r="216" spans="8:15">
      <c r="H216" s="31">
        <v>48427</v>
      </c>
      <c r="I216" s="35">
        <v>4.7160251556321606</v>
      </c>
      <c r="J216" s="35">
        <v>4.7261640586028593</v>
      </c>
      <c r="K216" s="35">
        <v>4.4824558438417315</v>
      </c>
      <c r="L216" s="35">
        <v>4.5059818528555651</v>
      </c>
      <c r="M216" s="104">
        <f t="shared" si="9"/>
        <v>2032</v>
      </c>
      <c r="N216" s="3"/>
      <c r="O216" s="3"/>
    </row>
    <row r="217" spans="8:15">
      <c r="H217" s="31">
        <v>48458</v>
      </c>
      <c r="I217" s="35">
        <v>4.7463404755145486</v>
      </c>
      <c r="J217" s="35">
        <v>4.7564793784852473</v>
      </c>
      <c r="K217" s="35">
        <v>4.3973275961226541</v>
      </c>
      <c r="L217" s="35">
        <v>4.5460300311151256</v>
      </c>
      <c r="M217" s="104">
        <f t="shared" si="9"/>
        <v>2032</v>
      </c>
      <c r="N217" s="3"/>
      <c r="O217" s="3"/>
    </row>
    <row r="218" spans="8:15">
      <c r="H218" s="31">
        <v>48488</v>
      </c>
      <c r="I218" s="35">
        <v>4.7766557953969384</v>
      </c>
      <c r="J218" s="35">
        <v>4.786794698367637</v>
      </c>
      <c r="K218" s="35">
        <v>4.474740449127534</v>
      </c>
      <c r="L218" s="35">
        <v>4.6563381712335641</v>
      </c>
      <c r="M218" s="104">
        <f t="shared" si="9"/>
        <v>2032</v>
      </c>
      <c r="N218" s="3"/>
      <c r="O218" s="3"/>
    </row>
    <row r="219" spans="8:15">
      <c r="H219" s="31">
        <v>48519</v>
      </c>
      <c r="I219" s="35">
        <v>4.9736546801176118</v>
      </c>
      <c r="J219" s="35">
        <v>4.9837935830883096</v>
      </c>
      <c r="K219" s="35">
        <v>5.1402320791065961</v>
      </c>
      <c r="L219" s="35">
        <v>4.6832376994881066</v>
      </c>
      <c r="M219" s="104">
        <f t="shared" si="9"/>
        <v>2032</v>
      </c>
      <c r="N219" s="3"/>
      <c r="O219" s="3"/>
    </row>
    <row r="220" spans="8:15">
      <c r="H220" s="31">
        <v>48549</v>
      </c>
      <c r="I220" s="35">
        <v>5.1403382449558954</v>
      </c>
      <c r="J220" s="35">
        <v>5.1504771479265941</v>
      </c>
      <c r="K220" s="35">
        <v>5.4420127528941764</v>
      </c>
      <c r="L220" s="35">
        <v>4.8156275419050489</v>
      </c>
      <c r="M220" s="104">
        <f t="shared" si="9"/>
        <v>2032</v>
      </c>
      <c r="N220" s="3"/>
      <c r="O220" s="3"/>
    </row>
    <row r="221" spans="8:15">
      <c r="H221" s="31">
        <v>48580</v>
      </c>
      <c r="I221" s="35">
        <v>4.8926448453817297</v>
      </c>
      <c r="J221" s="35">
        <v>4.9027837483524284</v>
      </c>
      <c r="K221" s="35">
        <v>5.1768413681196064</v>
      </c>
      <c r="L221" s="35">
        <v>4.625624530763826</v>
      </c>
      <c r="M221" s="104">
        <f t="shared" si="9"/>
        <v>2033</v>
      </c>
      <c r="N221" s="3"/>
      <c r="O221" s="3"/>
    </row>
    <row r="222" spans="8:15">
      <c r="H222" s="31">
        <v>48611</v>
      </c>
      <c r="I222" s="35">
        <v>4.8463100588056376</v>
      </c>
      <c r="J222" s="35">
        <v>4.8564489617763353</v>
      </c>
      <c r="K222" s="35">
        <v>5.0978232987647933</v>
      </c>
      <c r="L222" s="35">
        <v>4.567208391046873</v>
      </c>
      <c r="M222" s="104">
        <f t="shared" si="9"/>
        <v>2033</v>
      </c>
      <c r="N222" s="3"/>
      <c r="O222" s="3"/>
    </row>
    <row r="223" spans="8:15">
      <c r="H223" s="31">
        <v>48639</v>
      </c>
      <c r="I223" s="35">
        <v>4.6451542238669781</v>
      </c>
      <c r="J223" s="35">
        <v>4.6552931268376767</v>
      </c>
      <c r="K223" s="35">
        <v>4.7265005102042696</v>
      </c>
      <c r="L223" s="35">
        <v>4.4082201344976415</v>
      </c>
      <c r="M223" s="104">
        <f t="shared" si="9"/>
        <v>2033</v>
      </c>
      <c r="N223" s="3"/>
      <c r="O223" s="3"/>
    </row>
    <row r="224" spans="8:15">
      <c r="H224" s="31">
        <v>48670</v>
      </c>
      <c r="I224" s="35">
        <v>4.4130747348676875</v>
      </c>
      <c r="J224" s="35">
        <v>4.4232136378383862</v>
      </c>
      <c r="K224" s="35">
        <v>4.284082171693445</v>
      </c>
      <c r="L224" s="35">
        <v>4.334045689049483</v>
      </c>
      <c r="M224" s="104">
        <f t="shared" ref="M224:M311" si="10">YEAR(H224)</f>
        <v>2033</v>
      </c>
      <c r="N224" s="3"/>
      <c r="O224" s="3"/>
    </row>
    <row r="225" spans="8:15">
      <c r="H225" s="31">
        <v>48700</v>
      </c>
      <c r="I225" s="35">
        <v>4.4439983889283177</v>
      </c>
      <c r="J225" s="35">
        <v>4.4541372918990163</v>
      </c>
      <c r="K225" s="35">
        <v>4.276159652288932</v>
      </c>
      <c r="L225" s="35">
        <v>4.3119639867509783</v>
      </c>
      <c r="M225" s="104">
        <f t="shared" si="10"/>
        <v>2033</v>
      </c>
      <c r="N225" s="3"/>
      <c r="O225" s="3"/>
    </row>
    <row r="226" spans="8:15">
      <c r="H226" s="31">
        <v>48731</v>
      </c>
      <c r="I226" s="35">
        <v>4.4750234320186557</v>
      </c>
      <c r="J226" s="35">
        <v>4.4851623349893535</v>
      </c>
      <c r="K226" s="35">
        <v>4.3235912063708506</v>
      </c>
      <c r="L226" s="35">
        <v>4.3527147646291269</v>
      </c>
      <c r="M226" s="104">
        <f t="shared" si="10"/>
        <v>2033</v>
      </c>
      <c r="N226" s="3"/>
      <c r="O226" s="3"/>
    </row>
    <row r="227" spans="8:15">
      <c r="H227" s="31">
        <v>48761</v>
      </c>
      <c r="I227" s="35">
        <v>4.6915903994727772</v>
      </c>
      <c r="J227" s="35">
        <v>4.7017293024434759</v>
      </c>
      <c r="K227" s="35">
        <v>4.4894980833124105</v>
      </c>
      <c r="L227" s="35">
        <v>4.4817923517012943</v>
      </c>
      <c r="M227" s="104">
        <f t="shared" si="10"/>
        <v>2033</v>
      </c>
      <c r="N227" s="3"/>
      <c r="O227" s="3"/>
    </row>
    <row r="228" spans="8:15">
      <c r="H228" s="31">
        <v>48792</v>
      </c>
      <c r="I228" s="35">
        <v>4.7534377075940384</v>
      </c>
      <c r="J228" s="35">
        <v>4.763576610564737</v>
      </c>
      <c r="K228" s="35">
        <v>4.5131620791807912</v>
      </c>
      <c r="L228" s="35">
        <v>4.5430188898926023</v>
      </c>
      <c r="M228" s="104">
        <f t="shared" si="10"/>
        <v>2033</v>
      </c>
      <c r="N228" s="3"/>
      <c r="O228" s="3"/>
    </row>
    <row r="229" spans="8:15">
      <c r="H229" s="31">
        <v>48823</v>
      </c>
      <c r="I229" s="35">
        <v>4.7843613616546694</v>
      </c>
      <c r="J229" s="35">
        <v>4.7945002646253672</v>
      </c>
      <c r="K229" s="35">
        <v>4.4262732715940443</v>
      </c>
      <c r="L229" s="35">
        <v>4.5836692963966676</v>
      </c>
      <c r="M229" s="104">
        <f t="shared" si="10"/>
        <v>2033</v>
      </c>
      <c r="N229" s="3"/>
      <c r="O229" s="3"/>
    </row>
    <row r="230" spans="8:15">
      <c r="H230" s="31">
        <v>48853</v>
      </c>
      <c r="I230" s="35">
        <v>4.7998738831998375</v>
      </c>
      <c r="J230" s="35">
        <v>4.8100127861705362</v>
      </c>
      <c r="K230" s="35">
        <v>4.4737048256759628</v>
      </c>
      <c r="L230" s="35">
        <v>4.6793232158988252</v>
      </c>
      <c r="M230" s="104">
        <f t="shared" si="10"/>
        <v>2033</v>
      </c>
      <c r="N230" s="3"/>
      <c r="O230" s="3"/>
    </row>
    <row r="231" spans="8:15">
      <c r="H231" s="31">
        <v>48884</v>
      </c>
      <c r="I231" s="35">
        <v>5.1092118128358512</v>
      </c>
      <c r="J231" s="35">
        <v>5.1193507158065499</v>
      </c>
      <c r="K231" s="35">
        <v>5.2637819568789315</v>
      </c>
      <c r="L231" s="35">
        <v>4.8174342266385626</v>
      </c>
      <c r="M231" s="104">
        <f t="shared" si="10"/>
        <v>2033</v>
      </c>
      <c r="N231" s="3"/>
      <c r="O231" s="3"/>
    </row>
    <row r="232" spans="8:15">
      <c r="H232" s="31">
        <v>48914</v>
      </c>
      <c r="I232" s="35">
        <v>5.5733707908344323</v>
      </c>
      <c r="J232" s="35">
        <v>5.5835096938051301</v>
      </c>
      <c r="K232" s="35">
        <v>5.8879004299677611</v>
      </c>
      <c r="L232" s="35">
        <v>5.2443136806182871</v>
      </c>
      <c r="M232" s="104">
        <f t="shared" si="10"/>
        <v>2033</v>
      </c>
      <c r="N232" s="3"/>
      <c r="O232" s="3"/>
    </row>
    <row r="233" spans="8:15">
      <c r="H233" s="31">
        <v>48945</v>
      </c>
      <c r="I233" s="35">
        <v>5.5958791554293823</v>
      </c>
      <c r="J233" s="35">
        <v>5.6060180584000809</v>
      </c>
      <c r="K233" s="35">
        <v>5.9467756231895326</v>
      </c>
      <c r="L233" s="35">
        <v>5.3218003814112214</v>
      </c>
      <c r="M233" s="104">
        <f t="shared" si="10"/>
        <v>2034</v>
      </c>
      <c r="N233" s="3"/>
      <c r="O233" s="3"/>
    </row>
    <row r="234" spans="8:15">
      <c r="H234" s="31">
        <v>48976</v>
      </c>
      <c r="I234" s="35">
        <v>5.3272996157355772</v>
      </c>
      <c r="J234" s="35">
        <v>5.3374385187062758</v>
      </c>
      <c r="K234" s="35">
        <v>5.6886464778856389</v>
      </c>
      <c r="L234" s="35">
        <v>5.0433701897018972</v>
      </c>
      <c r="M234" s="104">
        <f t="shared" si="10"/>
        <v>2034</v>
      </c>
      <c r="N234" s="3"/>
      <c r="O234" s="3"/>
    </row>
    <row r="235" spans="8:15">
      <c r="H235" s="31">
        <v>49004</v>
      </c>
      <c r="I235" s="35">
        <v>4.8535086799148335</v>
      </c>
      <c r="J235" s="35">
        <v>4.8636475828855321</v>
      </c>
      <c r="K235" s="35">
        <v>4.9304147678184576</v>
      </c>
      <c r="L235" s="35">
        <v>4.6144833082404899</v>
      </c>
      <c r="M235" s="104">
        <f t="shared" si="10"/>
        <v>2034</v>
      </c>
      <c r="N235" s="3"/>
      <c r="O235" s="3"/>
    </row>
    <row r="236" spans="8:15">
      <c r="H236" s="31">
        <v>49035</v>
      </c>
      <c r="I236" s="35">
        <v>4.5850305292507354</v>
      </c>
      <c r="J236" s="35">
        <v>4.5951694322214331</v>
      </c>
      <c r="K236" s="35">
        <v>4.4061303954610018</v>
      </c>
      <c r="L236" s="35">
        <v>4.5042755394961356</v>
      </c>
      <c r="M236" s="104">
        <f t="shared" si="10"/>
        <v>2034</v>
      </c>
      <c r="N236" s="3"/>
      <c r="O236" s="3"/>
    </row>
    <row r="237" spans="8:15">
      <c r="H237" s="31">
        <v>49065</v>
      </c>
      <c r="I237" s="35">
        <v>4.5533971519821552</v>
      </c>
      <c r="J237" s="35">
        <v>4.5635360549528539</v>
      </c>
      <c r="K237" s="35">
        <v>4.3738189437720099</v>
      </c>
      <c r="L237" s="35">
        <v>4.4202646993877348</v>
      </c>
      <c r="M237" s="104">
        <f t="shared" si="10"/>
        <v>2034</v>
      </c>
      <c r="N237" s="3"/>
      <c r="O237" s="3"/>
    </row>
    <row r="238" spans="8:15">
      <c r="H238" s="31">
        <v>49096</v>
      </c>
      <c r="I238" s="35">
        <v>4.6007458288553185</v>
      </c>
      <c r="J238" s="35">
        <v>4.6108847318260162</v>
      </c>
      <c r="K238" s="35">
        <v>4.4383900659774174</v>
      </c>
      <c r="L238" s="35">
        <v>4.4771752684934256</v>
      </c>
      <c r="M238" s="104">
        <f t="shared" si="10"/>
        <v>2034</v>
      </c>
      <c r="N238" s="3"/>
      <c r="O238" s="3"/>
    </row>
    <row r="239" spans="8:15">
      <c r="H239" s="31">
        <v>49126</v>
      </c>
      <c r="I239" s="35">
        <v>4.9008573567879949</v>
      </c>
      <c r="J239" s="35">
        <v>4.9109962597586936</v>
      </c>
      <c r="K239" s="35">
        <v>4.6883895671864826</v>
      </c>
      <c r="L239" s="35">
        <v>4.6889588678109009</v>
      </c>
      <c r="M239" s="104">
        <f t="shared" si="10"/>
        <v>2034</v>
      </c>
      <c r="N239" s="3"/>
      <c r="O239" s="3"/>
    </row>
    <row r="240" spans="8:15">
      <c r="H240" s="31">
        <v>49157</v>
      </c>
      <c r="I240" s="35">
        <v>4.9956560995640276</v>
      </c>
      <c r="J240" s="35">
        <v>5.0057950025347262</v>
      </c>
      <c r="K240" s="35">
        <v>4.7690646340638079</v>
      </c>
      <c r="L240" s="35">
        <v>4.7828061025795439</v>
      </c>
      <c r="M240" s="104">
        <f t="shared" si="10"/>
        <v>2034</v>
      </c>
      <c r="N240" s="3"/>
      <c r="O240" s="3"/>
    </row>
    <row r="241" spans="8:15">
      <c r="H241" s="31">
        <v>49188</v>
      </c>
      <c r="I241" s="35">
        <v>4.9640227222954483</v>
      </c>
      <c r="J241" s="35">
        <v>4.974161625266146</v>
      </c>
      <c r="K241" s="35">
        <v>4.5593508851208258</v>
      </c>
      <c r="L241" s="35">
        <v>4.7615273712737123</v>
      </c>
      <c r="M241" s="104">
        <f t="shared" si="10"/>
        <v>2034</v>
      </c>
      <c r="N241" s="3"/>
      <c r="O241" s="3"/>
    </row>
    <row r="242" spans="8:15">
      <c r="H242" s="31">
        <v>49218</v>
      </c>
      <c r="I242" s="35">
        <v>4.9324907340565751</v>
      </c>
      <c r="J242" s="35">
        <v>4.9426296370272738</v>
      </c>
      <c r="K242" s="35">
        <v>4.6157923632314048</v>
      </c>
      <c r="L242" s="35">
        <v>4.8106089732008437</v>
      </c>
      <c r="M242" s="104">
        <f t="shared" si="10"/>
        <v>2034</v>
      </c>
      <c r="N242" s="3"/>
      <c r="O242" s="3"/>
    </row>
    <row r="243" spans="8:15">
      <c r="H243" s="31">
        <v>49249</v>
      </c>
      <c r="I243" s="35">
        <v>5.2483175615938364</v>
      </c>
      <c r="J243" s="35">
        <v>5.2584564645645342</v>
      </c>
      <c r="K243" s="35">
        <v>5.6080231921808927</v>
      </c>
      <c r="L243" s="35">
        <v>4.9551437518819625</v>
      </c>
      <c r="M243" s="104">
        <f t="shared" si="10"/>
        <v>2034</v>
      </c>
      <c r="N243" s="3"/>
      <c r="O243" s="3"/>
    </row>
    <row r="244" spans="8:15">
      <c r="H244" s="31">
        <v>49279</v>
      </c>
      <c r="I244" s="35">
        <v>5.8485406174591912</v>
      </c>
      <c r="J244" s="35">
        <v>5.8586795204298898</v>
      </c>
      <c r="K244" s="35">
        <v>6.4227481615312332</v>
      </c>
      <c r="L244" s="35">
        <v>5.5167215898825654</v>
      </c>
      <c r="M244" s="104">
        <f t="shared" si="10"/>
        <v>2034</v>
      </c>
      <c r="N244" s="3"/>
      <c r="O244" s="3"/>
    </row>
    <row r="245" spans="8:15">
      <c r="H245" s="31">
        <v>49310</v>
      </c>
      <c r="I245" s="35">
        <v>5.8749017651830071</v>
      </c>
      <c r="J245" s="35">
        <v>5.8850406681537057</v>
      </c>
      <c r="K245" s="35">
        <v>6.4421143200755973</v>
      </c>
      <c r="L245" s="35">
        <v>5.5980224028906953</v>
      </c>
      <c r="M245" s="104">
        <f t="shared" si="10"/>
        <v>2035</v>
      </c>
      <c r="N245" s="3"/>
      <c r="O245" s="3"/>
    </row>
    <row r="246" spans="8:15">
      <c r="H246" s="31">
        <v>49341</v>
      </c>
      <c r="I246" s="35">
        <v>5.7297126746426041</v>
      </c>
      <c r="J246" s="35">
        <v>5.7398515776133028</v>
      </c>
      <c r="K246" s="35">
        <v>6.2115327585834743</v>
      </c>
      <c r="L246" s="35">
        <v>5.4417441734417347</v>
      </c>
      <c r="M246" s="104">
        <f t="shared" si="10"/>
        <v>2035</v>
      </c>
      <c r="N246" s="3"/>
      <c r="O246" s="3"/>
    </row>
    <row r="247" spans="8:15">
      <c r="H247" s="31">
        <v>49369</v>
      </c>
      <c r="I247" s="35">
        <v>5.1975216577106353</v>
      </c>
      <c r="J247" s="35">
        <v>5.207660560681334</v>
      </c>
      <c r="K247" s="35">
        <v>5.1820194853774568</v>
      </c>
      <c r="L247" s="35">
        <v>4.9550433805078793</v>
      </c>
      <c r="M247" s="104">
        <f t="shared" si="10"/>
        <v>2035</v>
      </c>
      <c r="N247" s="3"/>
      <c r="O247" s="3"/>
    </row>
    <row r="248" spans="8:15">
      <c r="H248" s="31">
        <v>49400</v>
      </c>
      <c r="I248" s="35">
        <v>4.794398875595661</v>
      </c>
      <c r="J248" s="35">
        <v>4.8045377785663588</v>
      </c>
      <c r="K248" s="35">
        <v>4.5313890519284277</v>
      </c>
      <c r="L248" s="35">
        <v>4.7115424269798254</v>
      </c>
      <c r="M248" s="104">
        <f t="shared" si="10"/>
        <v>2035</v>
      </c>
      <c r="N248" s="3"/>
      <c r="O248" s="3"/>
    </row>
    <row r="249" spans="8:15">
      <c r="H249" s="31">
        <v>49430</v>
      </c>
      <c r="I249" s="35">
        <v>4.7782780198722499</v>
      </c>
      <c r="J249" s="35">
        <v>4.7884169228429485</v>
      </c>
      <c r="K249" s="35">
        <v>4.4737048256759628</v>
      </c>
      <c r="L249" s="35">
        <v>4.6428884071062928</v>
      </c>
      <c r="M249" s="104">
        <f t="shared" si="10"/>
        <v>2035</v>
      </c>
      <c r="N249" s="3"/>
      <c r="O249" s="3"/>
    </row>
    <row r="250" spans="8:15">
      <c r="H250" s="31">
        <v>49461</v>
      </c>
      <c r="I250" s="35">
        <v>4.8105197313190722</v>
      </c>
      <c r="J250" s="35">
        <v>4.8206586342897699</v>
      </c>
      <c r="K250" s="35">
        <v>4.5643218776883625</v>
      </c>
      <c r="L250" s="35">
        <v>4.684843641473452</v>
      </c>
      <c r="M250" s="104">
        <f t="shared" si="10"/>
        <v>2035</v>
      </c>
      <c r="N250" s="3"/>
      <c r="O250" s="3"/>
    </row>
    <row r="251" spans="8:15">
      <c r="H251" s="31">
        <v>49491</v>
      </c>
      <c r="I251" s="35">
        <v>5.0846756676467608</v>
      </c>
      <c r="J251" s="35">
        <v>5.0948145706174595</v>
      </c>
      <c r="K251" s="35">
        <v>4.7784888074730976</v>
      </c>
      <c r="L251" s="35">
        <v>4.8709321690253935</v>
      </c>
      <c r="M251" s="104">
        <f t="shared" si="10"/>
        <v>2035</v>
      </c>
      <c r="N251" s="3"/>
      <c r="O251" s="3"/>
    </row>
    <row r="252" spans="8:15">
      <c r="H252" s="31">
        <v>49522</v>
      </c>
      <c r="I252" s="35">
        <v>5.1652799462638148</v>
      </c>
      <c r="J252" s="35">
        <v>5.1754188492345135</v>
      </c>
      <c r="K252" s="35">
        <v>4.8443544589929672</v>
      </c>
      <c r="L252" s="35">
        <v>4.9507274114222621</v>
      </c>
      <c r="M252" s="104">
        <f t="shared" si="10"/>
        <v>2035</v>
      </c>
      <c r="N252" s="3"/>
      <c r="O252" s="3"/>
    </row>
    <row r="253" spans="8:15">
      <c r="H253" s="31">
        <v>49553</v>
      </c>
      <c r="I253" s="35">
        <v>5.1652799462638148</v>
      </c>
      <c r="J253" s="35">
        <v>5.1754188492345135</v>
      </c>
      <c r="K253" s="35">
        <v>4.6796385490207131</v>
      </c>
      <c r="L253" s="35">
        <v>4.9607645488306735</v>
      </c>
      <c r="M253" s="104">
        <f t="shared" si="10"/>
        <v>2035</v>
      </c>
      <c r="N253" s="3"/>
      <c r="O253" s="3"/>
    </row>
    <row r="254" spans="8:15">
      <c r="H254" s="31">
        <v>49583</v>
      </c>
      <c r="I254" s="35">
        <v>5.100796523370172</v>
      </c>
      <c r="J254" s="35">
        <v>5.1109354263408697</v>
      </c>
      <c r="K254" s="35">
        <v>4.8114216332330315</v>
      </c>
      <c r="L254" s="35">
        <v>4.9772254541804672</v>
      </c>
      <c r="M254" s="104">
        <f t="shared" si="10"/>
        <v>2035</v>
      </c>
      <c r="N254" s="3"/>
      <c r="O254" s="3"/>
    </row>
    <row r="255" spans="8:15">
      <c r="H255" s="31">
        <v>49614</v>
      </c>
      <c r="I255" s="35">
        <v>5.2943481810808075</v>
      </c>
      <c r="J255" s="35">
        <v>5.3044870840515062</v>
      </c>
      <c r="K255" s="35">
        <v>5.5526173375218821</v>
      </c>
      <c r="L255" s="35">
        <v>5.0007123557161499</v>
      </c>
      <c r="M255" s="104">
        <f t="shared" si="10"/>
        <v>2035</v>
      </c>
      <c r="N255" s="3"/>
      <c r="O255" s="3"/>
    </row>
    <row r="256" spans="8:15">
      <c r="H256" s="31">
        <v>49644</v>
      </c>
      <c r="I256" s="35">
        <v>5.7619543860894256</v>
      </c>
      <c r="J256" s="35">
        <v>5.7720932890601233</v>
      </c>
      <c r="K256" s="35">
        <v>6.1620817387709925</v>
      </c>
      <c r="L256" s="35">
        <v>5.4310044364147343</v>
      </c>
      <c r="M256" s="104">
        <f t="shared" si="10"/>
        <v>2035</v>
      </c>
      <c r="N256" s="3"/>
      <c r="O256" s="3"/>
    </row>
    <row r="257" spans="8:15">
      <c r="H257" s="31">
        <v>49675</v>
      </c>
      <c r="I257" s="35">
        <v>5.7844627506843764</v>
      </c>
      <c r="J257" s="35">
        <v>5.7946016536550742</v>
      </c>
      <c r="K257" s="35">
        <v>6.1903542589988625</v>
      </c>
      <c r="L257" s="35">
        <v>5.5084911372076686</v>
      </c>
      <c r="M257" s="104">
        <f t="shared" si="10"/>
        <v>2036</v>
      </c>
      <c r="N257" s="3"/>
      <c r="O257" s="3"/>
    </row>
    <row r="258" spans="8:15">
      <c r="H258" s="31">
        <v>49706</v>
      </c>
      <c r="I258" s="35">
        <v>5.4881026168508571</v>
      </c>
      <c r="J258" s="35">
        <v>5.4982415198215548</v>
      </c>
      <c r="K258" s="35">
        <v>5.8035488998373612</v>
      </c>
      <c r="L258" s="35">
        <v>5.202559188999297</v>
      </c>
      <c r="M258" s="104">
        <f t="shared" si="10"/>
        <v>2036</v>
      </c>
      <c r="N258" s="3"/>
      <c r="O258" s="3"/>
    </row>
    <row r="259" spans="8:15">
      <c r="H259" s="31">
        <v>49735</v>
      </c>
      <c r="I259" s="35">
        <v>5.2245925286424013</v>
      </c>
      <c r="J259" s="35">
        <v>5.2347314316130991</v>
      </c>
      <c r="K259" s="35">
        <v>5.1980716488767964</v>
      </c>
      <c r="L259" s="35">
        <v>4.9818425373883368</v>
      </c>
      <c r="M259" s="104">
        <f t="shared" si="10"/>
        <v>2036</v>
      </c>
      <c r="N259" s="3"/>
      <c r="O259" s="3"/>
    </row>
    <row r="260" spans="8:15">
      <c r="H260" s="31">
        <v>49766</v>
      </c>
      <c r="I260" s="35">
        <v>4.8624309145290479</v>
      </c>
      <c r="J260" s="35">
        <v>4.8725698174997465</v>
      </c>
      <c r="K260" s="35">
        <v>4.5506516481276353</v>
      </c>
      <c r="L260" s="35">
        <v>4.7788916189902642</v>
      </c>
      <c r="M260" s="104">
        <f t="shared" si="10"/>
        <v>2036</v>
      </c>
      <c r="N260" s="3"/>
      <c r="O260" s="3"/>
    </row>
    <row r="261" spans="8:15">
      <c r="H261" s="31">
        <v>49796</v>
      </c>
      <c r="I261" s="35">
        <v>4.8459045026868095</v>
      </c>
      <c r="J261" s="35">
        <v>4.8560434056575073</v>
      </c>
      <c r="K261" s="35">
        <v>4.5254342170818989</v>
      </c>
      <c r="L261" s="35">
        <v>4.709836113620395</v>
      </c>
      <c r="M261" s="104">
        <f t="shared" si="10"/>
        <v>2036</v>
      </c>
      <c r="N261" s="3"/>
      <c r="O261" s="3"/>
    </row>
    <row r="262" spans="8:15">
      <c r="H262" s="31">
        <v>49827</v>
      </c>
      <c r="I262" s="35">
        <v>4.8788559373415792</v>
      </c>
      <c r="J262" s="35">
        <v>4.8889948403122778</v>
      </c>
      <c r="K262" s="35">
        <v>4.6178636101345472</v>
      </c>
      <c r="L262" s="35">
        <v>4.7524939476061432</v>
      </c>
      <c r="M262" s="104">
        <f t="shared" si="10"/>
        <v>2036</v>
      </c>
      <c r="N262" s="3"/>
      <c r="O262" s="3"/>
    </row>
    <row r="263" spans="8:15">
      <c r="H263" s="31">
        <v>49857</v>
      </c>
      <c r="I263" s="35">
        <v>5.1422646365203288</v>
      </c>
      <c r="J263" s="35">
        <v>5.1524035394910266</v>
      </c>
      <c r="K263" s="35">
        <v>4.7944891897998581</v>
      </c>
      <c r="L263" s="35">
        <v>4.9279431095051685</v>
      </c>
      <c r="M263" s="104">
        <f t="shared" si="10"/>
        <v>2036</v>
      </c>
      <c r="N263" s="3"/>
      <c r="O263" s="3"/>
    </row>
    <row r="264" spans="8:15">
      <c r="H264" s="31">
        <v>49888</v>
      </c>
      <c r="I264" s="35">
        <v>5.20816750582987</v>
      </c>
      <c r="J264" s="35">
        <v>5.2183064088005677</v>
      </c>
      <c r="K264" s="35">
        <v>4.8617529329793481</v>
      </c>
      <c r="L264" s="35">
        <v>4.9931845026598412</v>
      </c>
      <c r="M264" s="104">
        <f t="shared" si="10"/>
        <v>2036</v>
      </c>
      <c r="N264" s="3"/>
      <c r="O264" s="3"/>
    </row>
    <row r="265" spans="8:15">
      <c r="H265" s="31">
        <v>49919</v>
      </c>
      <c r="I265" s="35">
        <v>5.2411189404846397</v>
      </c>
      <c r="J265" s="35">
        <v>5.2512578434553383</v>
      </c>
      <c r="K265" s="35">
        <v>4.7188368966626495</v>
      </c>
      <c r="L265" s="35">
        <v>5.0358423366455884</v>
      </c>
      <c r="M265" s="104">
        <f t="shared" si="10"/>
        <v>2036</v>
      </c>
      <c r="N265" s="3"/>
      <c r="O265" s="3"/>
    </row>
    <row r="266" spans="8:15">
      <c r="H266" s="31">
        <v>49949</v>
      </c>
      <c r="I266" s="35">
        <v>5.2245925286424013</v>
      </c>
      <c r="J266" s="35">
        <v>5.2347314316130991</v>
      </c>
      <c r="K266" s="35">
        <v>4.8869703640250846</v>
      </c>
      <c r="L266" s="35">
        <v>5.0997789019371682</v>
      </c>
      <c r="M266" s="104">
        <f t="shared" si="10"/>
        <v>2036</v>
      </c>
      <c r="N266" s="3"/>
      <c r="O266" s="3"/>
    </row>
    <row r="267" spans="8:15">
      <c r="H267" s="31">
        <v>49980</v>
      </c>
      <c r="I267" s="35">
        <v>5.4715762050086179</v>
      </c>
      <c r="J267" s="35">
        <v>5.4817151079793165</v>
      </c>
      <c r="K267" s="35">
        <v>5.6354154324749253</v>
      </c>
      <c r="L267" s="35">
        <v>5.1761615176151761</v>
      </c>
      <c r="M267" s="104">
        <f t="shared" si="10"/>
        <v>2036</v>
      </c>
      <c r="N267" s="3"/>
      <c r="O267" s="3"/>
    </row>
    <row r="268" spans="8:15">
      <c r="H268" s="31">
        <v>50010</v>
      </c>
      <c r="I268" s="35">
        <v>6.0642964726756565</v>
      </c>
      <c r="J268" s="35">
        <v>6.0744353756463543</v>
      </c>
      <c r="K268" s="35">
        <v>6.4678495628471193</v>
      </c>
      <c r="L268" s="35">
        <v>5.7303118739335543</v>
      </c>
      <c r="M268" s="104">
        <f t="shared" si="10"/>
        <v>2036</v>
      </c>
      <c r="N268" s="3"/>
      <c r="O268" s="3"/>
    </row>
    <row r="269" spans="8:15">
      <c r="H269" s="31">
        <v>50041</v>
      </c>
      <c r="I269" s="35">
        <v>6.0910631765183014</v>
      </c>
      <c r="J269" s="35">
        <v>6.1012020794889992</v>
      </c>
      <c r="K269" s="35">
        <v>6.5004199203990041</v>
      </c>
      <c r="L269" s="35">
        <v>5.8120141724380208</v>
      </c>
      <c r="M269" s="104">
        <f t="shared" si="10"/>
        <v>2037</v>
      </c>
      <c r="N269" s="3"/>
      <c r="O269" s="3"/>
    </row>
    <row r="270" spans="8:15">
      <c r="H270" s="31">
        <v>50072</v>
      </c>
      <c r="I270" s="35">
        <v>6.0070116708912096</v>
      </c>
      <c r="J270" s="35">
        <v>6.0171505738619082</v>
      </c>
      <c r="K270" s="35">
        <v>6.337361007949263</v>
      </c>
      <c r="L270" s="35">
        <v>5.7162598815617782</v>
      </c>
      <c r="M270" s="104">
        <f t="shared" si="10"/>
        <v>2037</v>
      </c>
      <c r="N270" s="3"/>
      <c r="O270" s="3"/>
    </row>
    <row r="271" spans="8:15">
      <c r="H271" s="31">
        <v>50100</v>
      </c>
      <c r="I271" s="35">
        <v>5.5195332160600232</v>
      </c>
      <c r="J271" s="35">
        <v>5.529672119030721</v>
      </c>
      <c r="K271" s="35">
        <v>5.4701817107768882</v>
      </c>
      <c r="L271" s="35">
        <v>5.2738228645990164</v>
      </c>
      <c r="M271" s="104">
        <f t="shared" si="10"/>
        <v>2037</v>
      </c>
      <c r="N271" s="3"/>
      <c r="O271" s="3"/>
    </row>
    <row r="272" spans="8:15">
      <c r="H272" s="31">
        <v>50131</v>
      </c>
      <c r="I272" s="35">
        <v>5.1664966146202982</v>
      </c>
      <c r="J272" s="35">
        <v>5.1766355175909968</v>
      </c>
      <c r="K272" s="35">
        <v>4.8778050964786868</v>
      </c>
      <c r="L272" s="35">
        <v>5.0799053698685137</v>
      </c>
      <c r="M272" s="104">
        <f t="shared" si="10"/>
        <v>2037</v>
      </c>
      <c r="N272" s="3"/>
      <c r="O272" s="3"/>
    </row>
    <row r="273" spans="8:15">
      <c r="H273" s="31">
        <v>50161</v>
      </c>
      <c r="I273" s="35">
        <v>5.1664966146202982</v>
      </c>
      <c r="J273" s="35">
        <v>5.1766355175909968</v>
      </c>
      <c r="K273" s="35">
        <v>4.8434223978865534</v>
      </c>
      <c r="L273" s="35">
        <v>5.027210398474355</v>
      </c>
      <c r="M273" s="104">
        <f t="shared" si="10"/>
        <v>2037</v>
      </c>
      <c r="N273" s="3"/>
      <c r="O273" s="3"/>
    </row>
    <row r="274" spans="8:15">
      <c r="H274" s="31">
        <v>50192</v>
      </c>
      <c r="I274" s="35">
        <v>5.2000563834533109</v>
      </c>
      <c r="J274" s="35">
        <v>5.2101952864240095</v>
      </c>
      <c r="K274" s="35">
        <v>4.9464669313177971</v>
      </c>
      <c r="L274" s="35">
        <v>5.0704704607046072</v>
      </c>
      <c r="M274" s="104">
        <f t="shared" si="10"/>
        <v>2037</v>
      </c>
      <c r="N274" s="3"/>
      <c r="O274" s="3"/>
    </row>
    <row r="275" spans="8:15">
      <c r="H275" s="31">
        <v>50222</v>
      </c>
      <c r="I275" s="35">
        <v>5.5362624059616756</v>
      </c>
      <c r="J275" s="35">
        <v>5.5464013089323734</v>
      </c>
      <c r="K275" s="35">
        <v>5.2384091823154595</v>
      </c>
      <c r="L275" s="35">
        <v>5.3179862691960249</v>
      </c>
      <c r="M275" s="104">
        <f t="shared" si="10"/>
        <v>2037</v>
      </c>
      <c r="N275" s="3"/>
      <c r="O275" s="3"/>
    </row>
    <row r="276" spans="8:15">
      <c r="H276" s="31">
        <v>50253</v>
      </c>
      <c r="I276" s="35">
        <v>5.637144490520126</v>
      </c>
      <c r="J276" s="35">
        <v>5.6472833934908246</v>
      </c>
      <c r="K276" s="35">
        <v>5.324210585278057</v>
      </c>
      <c r="L276" s="35">
        <v>5.4178557864097154</v>
      </c>
      <c r="M276" s="104">
        <f t="shared" si="10"/>
        <v>2037</v>
      </c>
      <c r="N276" s="3"/>
      <c r="O276" s="3"/>
    </row>
    <row r="277" spans="8:15">
      <c r="H277" s="31">
        <v>50284</v>
      </c>
      <c r="I277" s="35">
        <v>5.6035847216871133</v>
      </c>
      <c r="J277" s="35">
        <v>5.6137236246578119</v>
      </c>
      <c r="K277" s="35">
        <v>5.1182250807607277</v>
      </c>
      <c r="L277" s="35">
        <v>5.3946699989962861</v>
      </c>
      <c r="M277" s="104">
        <f t="shared" si="10"/>
        <v>2037</v>
      </c>
      <c r="N277" s="3"/>
      <c r="O277" s="3"/>
    </row>
    <row r="278" spans="8:15">
      <c r="H278" s="31">
        <v>50314</v>
      </c>
      <c r="I278" s="35">
        <v>5.5699235638243945</v>
      </c>
      <c r="J278" s="35">
        <v>5.5800624667950931</v>
      </c>
      <c r="K278" s="35">
        <v>5.1610998916557378</v>
      </c>
      <c r="L278" s="35">
        <v>5.4416438020676496</v>
      </c>
      <c r="M278" s="104">
        <f t="shared" si="10"/>
        <v>2037</v>
      </c>
      <c r="N278" s="3"/>
      <c r="O278" s="3"/>
    </row>
    <row r="279" spans="8:15">
      <c r="H279" s="31">
        <v>50345</v>
      </c>
      <c r="I279" s="35">
        <v>5.8389086596370277</v>
      </c>
      <c r="J279" s="35">
        <v>5.8490475626077254</v>
      </c>
      <c r="K279" s="35">
        <v>6.0454187569516007</v>
      </c>
      <c r="L279" s="35">
        <v>5.5398070059219107</v>
      </c>
      <c r="M279" s="104">
        <f t="shared" si="10"/>
        <v>2037</v>
      </c>
      <c r="N279" s="3"/>
      <c r="O279" s="3"/>
    </row>
    <row r="280" spans="8:15">
      <c r="H280" s="31">
        <v>50375</v>
      </c>
      <c r="I280" s="35">
        <v>6.3936080411639464</v>
      </c>
      <c r="J280" s="35">
        <v>6.4037469441346451</v>
      </c>
      <c r="K280" s="35">
        <v>6.7408399046810459</v>
      </c>
      <c r="L280" s="35">
        <v>6.0563180969587469</v>
      </c>
      <c r="M280" s="104">
        <f t="shared" si="10"/>
        <v>2037</v>
      </c>
      <c r="N280" s="3"/>
      <c r="O280" s="3"/>
    </row>
    <row r="281" spans="8:15">
      <c r="H281" s="31">
        <v>50406</v>
      </c>
      <c r="I281" s="35">
        <v>6.4422747754233001</v>
      </c>
      <c r="J281" s="35">
        <v>6.4524136783939978</v>
      </c>
      <c r="K281" s="35">
        <v>6.777034944313427</v>
      </c>
      <c r="L281" s="35">
        <v>6.1597006122653815</v>
      </c>
      <c r="M281" s="104">
        <f t="shared" ref="M281:M304" si="11">YEAR(H281)</f>
        <v>2038</v>
      </c>
      <c r="N281" s="3"/>
      <c r="O281" s="3"/>
    </row>
    <row r="282" spans="8:15">
      <c r="H282" s="31">
        <v>50437</v>
      </c>
      <c r="I282" s="35">
        <v>6.3736344023116702</v>
      </c>
      <c r="J282" s="35">
        <v>6.3837733052823689</v>
      </c>
      <c r="K282" s="35">
        <v>6.6192577114666937</v>
      </c>
      <c r="L282" s="35">
        <v>6.0792027702499247</v>
      </c>
      <c r="M282" s="104">
        <f t="shared" si="11"/>
        <v>2038</v>
      </c>
      <c r="N282" s="3"/>
      <c r="O282" s="3"/>
    </row>
    <row r="283" spans="8:15">
      <c r="H283" s="31">
        <v>50465</v>
      </c>
      <c r="I283" s="35">
        <v>5.8587809094595968</v>
      </c>
      <c r="J283" s="35">
        <v>5.8689198124302955</v>
      </c>
      <c r="K283" s="35">
        <v>5.7426542408850292</v>
      </c>
      <c r="L283" s="35">
        <v>5.6096654822844529</v>
      </c>
      <c r="M283" s="104">
        <f t="shared" si="11"/>
        <v>2038</v>
      </c>
      <c r="N283" s="3"/>
      <c r="O283" s="3"/>
    </row>
    <row r="284" spans="8:15">
      <c r="H284" s="31">
        <v>50496</v>
      </c>
      <c r="I284" s="35">
        <v>5.4639720277805948</v>
      </c>
      <c r="J284" s="35">
        <v>5.4741109307512925</v>
      </c>
      <c r="K284" s="35">
        <v>5.1290473458296377</v>
      </c>
      <c r="L284" s="35">
        <v>5.374394981431295</v>
      </c>
      <c r="M284" s="104">
        <f t="shared" si="11"/>
        <v>2038</v>
      </c>
      <c r="N284" s="3"/>
      <c r="O284" s="3"/>
    </row>
    <row r="285" spans="8:15">
      <c r="H285" s="31">
        <v>50526</v>
      </c>
      <c r="I285" s="35">
        <v>5.4639720277805948</v>
      </c>
      <c r="J285" s="35">
        <v>5.4741109307512925</v>
      </c>
      <c r="K285" s="35">
        <v>5.1553521814995218</v>
      </c>
      <c r="L285" s="35">
        <v>5.3217000100371372</v>
      </c>
      <c r="M285" s="104">
        <f t="shared" si="11"/>
        <v>2038</v>
      </c>
      <c r="N285" s="3"/>
      <c r="O285" s="3"/>
    </row>
    <row r="286" spans="8:15">
      <c r="H286" s="31">
        <v>50557</v>
      </c>
      <c r="I286" s="35">
        <v>5.4983429088512628</v>
      </c>
      <c r="J286" s="35">
        <v>5.5084818118219614</v>
      </c>
      <c r="K286" s="35">
        <v>5.2342149073366002</v>
      </c>
      <c r="L286" s="35">
        <v>5.3657630432600625</v>
      </c>
      <c r="M286" s="104">
        <f t="shared" si="11"/>
        <v>2038</v>
      </c>
      <c r="N286" s="3"/>
      <c r="O286" s="3"/>
    </row>
    <row r="287" spans="8:15">
      <c r="H287" s="31">
        <v>50587</v>
      </c>
      <c r="I287" s="35">
        <v>5.7901405363479679</v>
      </c>
      <c r="J287" s="35">
        <v>5.8002794393186656</v>
      </c>
      <c r="K287" s="35">
        <v>5.5673231905341805</v>
      </c>
      <c r="L287" s="35">
        <v>5.56931618990264</v>
      </c>
      <c r="M287" s="104">
        <f t="shared" si="11"/>
        <v>2038</v>
      </c>
      <c r="N287" s="3"/>
      <c r="O287" s="3"/>
    </row>
    <row r="288" spans="8:15">
      <c r="H288" s="31">
        <v>50618</v>
      </c>
      <c r="I288" s="35">
        <v>5.8587809094595968</v>
      </c>
      <c r="J288" s="35">
        <v>5.8689198124302955</v>
      </c>
      <c r="K288" s="35">
        <v>5.6374348982054885</v>
      </c>
      <c r="L288" s="35">
        <v>5.6372676101575836</v>
      </c>
      <c r="M288" s="104">
        <f t="shared" si="11"/>
        <v>2038</v>
      </c>
      <c r="N288" s="3"/>
      <c r="O288" s="3"/>
    </row>
    <row r="289" spans="8:15">
      <c r="H289" s="31">
        <v>50649</v>
      </c>
      <c r="I289" s="35">
        <v>5.7901405363479679</v>
      </c>
      <c r="J289" s="35">
        <v>5.8002794393186656</v>
      </c>
      <c r="K289" s="35">
        <v>5.3481852681819095</v>
      </c>
      <c r="L289" s="35">
        <v>5.5793533273110505</v>
      </c>
      <c r="M289" s="104">
        <f t="shared" si="11"/>
        <v>2038</v>
      </c>
      <c r="N289" s="3"/>
      <c r="O289" s="3"/>
    </row>
    <row r="290" spans="8:15">
      <c r="H290" s="31">
        <v>50679</v>
      </c>
      <c r="I290" s="35">
        <v>5.755769655277299</v>
      </c>
      <c r="J290" s="35">
        <v>5.7659085582479976</v>
      </c>
      <c r="K290" s="35">
        <v>5.3744901038517945</v>
      </c>
      <c r="L290" s="35">
        <v>5.625624530763826</v>
      </c>
      <c r="M290" s="104">
        <f t="shared" si="11"/>
        <v>2038</v>
      </c>
      <c r="N290" s="3"/>
      <c r="O290" s="3"/>
    </row>
    <row r="291" spans="8:15">
      <c r="H291" s="31">
        <v>50710</v>
      </c>
      <c r="I291" s="35">
        <v>6.0304325367535236</v>
      </c>
      <c r="J291" s="35">
        <v>6.0405714397242223</v>
      </c>
      <c r="K291" s="35">
        <v>6.1458742317539192</v>
      </c>
      <c r="L291" s="35">
        <v>5.7294085315667971</v>
      </c>
      <c r="M291" s="104">
        <f t="shared" si="11"/>
        <v>2038</v>
      </c>
      <c r="N291" s="3"/>
      <c r="O291" s="3"/>
    </row>
    <row r="292" spans="8:15">
      <c r="H292" s="31">
        <v>50740</v>
      </c>
      <c r="I292" s="35">
        <v>6.579656910676265</v>
      </c>
      <c r="J292" s="35">
        <v>6.5897958136469637</v>
      </c>
      <c r="K292" s="35">
        <v>6.8646486883162714</v>
      </c>
      <c r="L292" s="35">
        <v>6.2404995684030915</v>
      </c>
      <c r="M292" s="104">
        <f t="shared" si="11"/>
        <v>2038</v>
      </c>
      <c r="N292" s="3"/>
      <c r="O292" s="3"/>
    </row>
    <row r="293" spans="8:15">
      <c r="H293" s="31">
        <v>50771</v>
      </c>
      <c r="I293" s="35">
        <v>6.6304528145594652</v>
      </c>
      <c r="J293" s="35">
        <v>6.6405917175301639</v>
      </c>
      <c r="K293" s="35">
        <v>6.9012061961567035</v>
      </c>
      <c r="L293" s="35">
        <v>6.3459898825654921</v>
      </c>
      <c r="M293" s="104">
        <f t="shared" si="11"/>
        <v>2039</v>
      </c>
      <c r="N293" s="3"/>
      <c r="O293" s="3"/>
    </row>
    <row r="294" spans="8:15">
      <c r="H294" s="31">
        <v>50802</v>
      </c>
      <c r="I294" s="35">
        <v>6.4902317864747037</v>
      </c>
      <c r="J294" s="35">
        <v>6.5003706894454023</v>
      </c>
      <c r="K294" s="35">
        <v>6.6685533877614391</v>
      </c>
      <c r="L294" s="35">
        <v>6.1946298504466526</v>
      </c>
      <c r="M294" s="104">
        <f t="shared" si="11"/>
        <v>2039</v>
      </c>
      <c r="N294" s="3"/>
      <c r="O294" s="3"/>
    </row>
    <row r="295" spans="8:15">
      <c r="H295" s="31">
        <v>50830</v>
      </c>
      <c r="I295" s="35">
        <v>5.9645296674439825</v>
      </c>
      <c r="J295" s="35">
        <v>5.9746685704146811</v>
      </c>
      <c r="K295" s="35">
        <v>5.872003609986157</v>
      </c>
      <c r="L295" s="35">
        <v>5.7143528254541804</v>
      </c>
      <c r="M295" s="104">
        <f t="shared" si="11"/>
        <v>2039</v>
      </c>
      <c r="N295" s="3"/>
      <c r="O295" s="3"/>
    </row>
    <row r="296" spans="8:15">
      <c r="H296" s="31">
        <v>50861</v>
      </c>
      <c r="I296" s="35">
        <v>5.3862066419953365</v>
      </c>
      <c r="J296" s="35">
        <v>5.3963455449660351</v>
      </c>
      <c r="K296" s="35">
        <v>5.1022764796065454</v>
      </c>
      <c r="L296" s="35">
        <v>5.2974101375087823</v>
      </c>
      <c r="M296" s="104">
        <f t="shared" si="11"/>
        <v>2039</v>
      </c>
      <c r="N296" s="3"/>
      <c r="O296" s="3"/>
    </row>
    <row r="297" spans="8:15">
      <c r="H297" s="31">
        <v>50891</v>
      </c>
      <c r="I297" s="35">
        <v>5.3335857355774108</v>
      </c>
      <c r="J297" s="35">
        <v>5.3437246385481085</v>
      </c>
      <c r="K297" s="35">
        <v>5.0486311848152052</v>
      </c>
      <c r="L297" s="35">
        <v>5.1926224229649698</v>
      </c>
      <c r="M297" s="104">
        <f t="shared" si="11"/>
        <v>2039</v>
      </c>
      <c r="N297" s="3"/>
      <c r="O297" s="3"/>
    </row>
    <row r="298" spans="8:15">
      <c r="H298" s="31">
        <v>50922</v>
      </c>
      <c r="I298" s="35">
        <v>5.3686663398560279</v>
      </c>
      <c r="J298" s="35">
        <v>5.3788052428267257</v>
      </c>
      <c r="K298" s="35">
        <v>5.1649316984265479</v>
      </c>
      <c r="L298" s="35">
        <v>5.237388055806484</v>
      </c>
      <c r="M298" s="104">
        <f t="shared" si="11"/>
        <v>2039</v>
      </c>
      <c r="N298" s="3"/>
      <c r="O298" s="3"/>
    </row>
    <row r="299" spans="8:15">
      <c r="H299" s="31">
        <v>50952</v>
      </c>
      <c r="I299" s="35">
        <v>5.5439679722194066</v>
      </c>
      <c r="J299" s="35">
        <v>5.5541068751901044</v>
      </c>
      <c r="K299" s="35">
        <v>5.4065944308504719</v>
      </c>
      <c r="L299" s="35">
        <v>5.3256144936264178</v>
      </c>
      <c r="M299" s="104">
        <f t="shared" si="11"/>
        <v>2039</v>
      </c>
      <c r="N299" s="3"/>
      <c r="O299" s="3"/>
    </row>
    <row r="300" spans="8:15">
      <c r="H300" s="31">
        <v>50983</v>
      </c>
      <c r="I300" s="35">
        <v>6.104649306499037</v>
      </c>
      <c r="J300" s="35">
        <v>6.1147882094697357</v>
      </c>
      <c r="K300" s="35">
        <v>5.746693172346153</v>
      </c>
      <c r="L300" s="35">
        <v>5.8806681923115525</v>
      </c>
      <c r="M300" s="104">
        <f t="shared" si="11"/>
        <v>2039</v>
      </c>
      <c r="N300" s="3"/>
      <c r="O300" s="3"/>
    </row>
    <row r="301" spans="8:15">
      <c r="H301" s="31">
        <v>51014</v>
      </c>
      <c r="I301" s="35">
        <v>6.1221896086383456</v>
      </c>
      <c r="J301" s="35">
        <v>6.1323285116090434</v>
      </c>
      <c r="K301" s="35">
        <v>5.6571635249579026</v>
      </c>
      <c r="L301" s="35">
        <v>5.9080695774365148</v>
      </c>
      <c r="M301" s="104">
        <f t="shared" si="11"/>
        <v>2039</v>
      </c>
      <c r="N301" s="3"/>
      <c r="O301" s="3"/>
    </row>
    <row r="302" spans="8:15">
      <c r="H302" s="31">
        <v>51044</v>
      </c>
      <c r="I302" s="35">
        <v>6.0170491848322012</v>
      </c>
      <c r="J302" s="35">
        <v>6.0271880878028998</v>
      </c>
      <c r="K302" s="35">
        <v>5.6572153061304808</v>
      </c>
      <c r="L302" s="35">
        <v>5.8842815617785797</v>
      </c>
      <c r="M302" s="104">
        <f t="shared" si="11"/>
        <v>2039</v>
      </c>
      <c r="N302" s="3"/>
      <c r="O302" s="3"/>
    </row>
    <row r="303" spans="8:15">
      <c r="H303" s="31">
        <v>51075</v>
      </c>
      <c r="I303" s="35">
        <v>6.2974912410017243</v>
      </c>
      <c r="J303" s="35">
        <v>6.3076301439724221</v>
      </c>
      <c r="K303" s="35">
        <v>6.3911098650857605</v>
      </c>
      <c r="L303" s="35">
        <v>5.993786730904346</v>
      </c>
      <c r="M303" s="104">
        <f t="shared" si="11"/>
        <v>2039</v>
      </c>
      <c r="N303" s="3"/>
      <c r="O303" s="3"/>
    </row>
    <row r="304" spans="8:15">
      <c r="H304" s="31">
        <v>51105</v>
      </c>
      <c r="I304" s="35">
        <v>6.8231933600324446</v>
      </c>
      <c r="J304" s="35">
        <v>6.8333322630031423</v>
      </c>
      <c r="K304" s="35">
        <v>7.0891718526167091</v>
      </c>
      <c r="L304" s="35">
        <v>6.481591608953126</v>
      </c>
      <c r="M304" s="104">
        <f t="shared" si="11"/>
        <v>2039</v>
      </c>
      <c r="N304" s="3"/>
      <c r="O304" s="3"/>
    </row>
    <row r="305" spans="8:15">
      <c r="H305" s="31">
        <v>51136</v>
      </c>
      <c r="I305" s="35">
        <v>6.859389243637839</v>
      </c>
      <c r="J305" s="35">
        <v>6.8695281466085367</v>
      </c>
      <c r="K305" s="35">
        <v>7.1190495891945114</v>
      </c>
      <c r="L305" s="35">
        <v>6.5726284452474149</v>
      </c>
      <c r="M305" s="104">
        <f t="shared" si="10"/>
        <v>2040</v>
      </c>
      <c r="N305" s="3"/>
      <c r="O305" s="3"/>
    </row>
    <row r="306" spans="8:15">
      <c r="H306" s="31">
        <v>51167</v>
      </c>
      <c r="I306" s="35">
        <v>6.4836414995437499</v>
      </c>
      <c r="J306" s="35">
        <v>6.4937804025144485</v>
      </c>
      <c r="K306" s="35">
        <v>6.607296260601057</v>
      </c>
      <c r="L306" s="35">
        <v>6.1881057111311852</v>
      </c>
      <c r="M306" s="104">
        <f t="shared" si="10"/>
        <v>2040</v>
      </c>
      <c r="N306" s="3"/>
      <c r="O306" s="3"/>
    </row>
    <row r="307" spans="8:15">
      <c r="H307" s="31">
        <v>51196</v>
      </c>
      <c r="I307" s="35">
        <v>6.1794744104227926</v>
      </c>
      <c r="J307" s="35">
        <v>6.1896133133934912</v>
      </c>
      <c r="K307" s="35">
        <v>6.09564649435276</v>
      </c>
      <c r="L307" s="35">
        <v>5.9271401385124953</v>
      </c>
      <c r="M307" s="104">
        <f t="shared" si="10"/>
        <v>2040</v>
      </c>
      <c r="N307" s="3"/>
      <c r="O307" s="3"/>
    </row>
    <row r="308" spans="8:15">
      <c r="H308" s="31">
        <v>51227</v>
      </c>
      <c r="I308" s="35">
        <v>5.7857808080705677</v>
      </c>
      <c r="J308" s="35">
        <v>5.7959197110412655</v>
      </c>
      <c r="K308" s="35">
        <v>5.4377149155701598</v>
      </c>
      <c r="L308" s="35">
        <v>5.6929737227742647</v>
      </c>
      <c r="M308" s="104">
        <f t="shared" si="10"/>
        <v>2040</v>
      </c>
      <c r="N308" s="3"/>
      <c r="O308" s="3"/>
    </row>
    <row r="309" spans="8:15">
      <c r="H309" s="31">
        <v>51257</v>
      </c>
      <c r="I309" s="35">
        <v>5.7679363388421372</v>
      </c>
      <c r="J309" s="35">
        <v>5.7780752418128358</v>
      </c>
      <c r="K309" s="35">
        <v>5.419384380477366</v>
      </c>
      <c r="L309" s="35">
        <v>5.6226133895413026</v>
      </c>
      <c r="M309" s="104">
        <f t="shared" si="10"/>
        <v>2040</v>
      </c>
      <c r="N309" s="3"/>
      <c r="O309" s="3"/>
    </row>
    <row r="310" spans="8:15">
      <c r="H310" s="31">
        <v>51288</v>
      </c>
      <c r="I310" s="35">
        <v>5.8037266663287035</v>
      </c>
      <c r="J310" s="35">
        <v>5.8138655692994021</v>
      </c>
      <c r="K310" s="35">
        <v>5.6112854060533381</v>
      </c>
      <c r="L310" s="35">
        <v>5.668081622001405</v>
      </c>
      <c r="M310" s="104">
        <f t="shared" si="10"/>
        <v>2040</v>
      </c>
      <c r="N310" s="3"/>
      <c r="O310" s="3"/>
    </row>
    <row r="311" spans="8:15">
      <c r="H311" s="31">
        <v>51318</v>
      </c>
      <c r="I311" s="35">
        <v>6.1973188796512222</v>
      </c>
      <c r="J311" s="35">
        <v>6.2074577826219208</v>
      </c>
      <c r="K311" s="35">
        <v>5.8946319824029683</v>
      </c>
      <c r="L311" s="35">
        <v>5.9724076282244303</v>
      </c>
      <c r="M311" s="104">
        <f t="shared" si="10"/>
        <v>2040</v>
      </c>
      <c r="N311" s="3"/>
      <c r="O311" s="3"/>
    </row>
    <row r="312" spans="8:15">
      <c r="H312" s="31">
        <v>51349</v>
      </c>
      <c r="I312" s="35">
        <v>6.2331092071377876</v>
      </c>
      <c r="J312" s="35">
        <v>6.2432481101084862</v>
      </c>
      <c r="K312" s="35">
        <v>5.9493646818184569</v>
      </c>
      <c r="L312" s="35">
        <v>6.0078387232761212</v>
      </c>
      <c r="M312" s="104">
        <f t="shared" ref="M312:M328" si="12">YEAR(H312)</f>
        <v>2040</v>
      </c>
      <c r="N312" s="3"/>
      <c r="O312" s="3"/>
    </row>
    <row r="313" spans="8:15">
      <c r="H313" s="31">
        <v>51380</v>
      </c>
      <c r="I313" s="35">
        <v>6.3046898621109202</v>
      </c>
      <c r="J313" s="35">
        <v>6.3148287650816188</v>
      </c>
      <c r="K313" s="35">
        <v>5.8214651855495276</v>
      </c>
      <c r="L313" s="35">
        <v>6.0887380507879154</v>
      </c>
      <c r="M313" s="104">
        <f t="shared" si="12"/>
        <v>2040</v>
      </c>
      <c r="N313" s="3"/>
      <c r="O313" s="3"/>
    </row>
    <row r="314" spans="8:15">
      <c r="H314" s="31">
        <v>51410</v>
      </c>
      <c r="I314" s="35">
        <v>6.2331092071377876</v>
      </c>
      <c r="J314" s="35">
        <v>6.2432481101084862</v>
      </c>
      <c r="K314" s="35">
        <v>5.8305786719233463</v>
      </c>
      <c r="L314" s="35">
        <v>6.098172959951822</v>
      </c>
      <c r="M314" s="104">
        <f t="shared" si="12"/>
        <v>2040</v>
      </c>
      <c r="N314" s="3"/>
      <c r="O314" s="3"/>
    </row>
    <row r="315" spans="8:15">
      <c r="H315" s="31">
        <v>51441</v>
      </c>
      <c r="I315" s="35">
        <v>6.4656956412856132</v>
      </c>
      <c r="J315" s="35">
        <v>6.475834544256311</v>
      </c>
      <c r="K315" s="35">
        <v>6.5890692878534196</v>
      </c>
      <c r="L315" s="35">
        <v>6.1603028405098863</v>
      </c>
      <c r="M315" s="104">
        <f t="shared" si="12"/>
        <v>2040</v>
      </c>
      <c r="N315" s="3"/>
      <c r="O315" s="3"/>
    </row>
    <row r="316" spans="8:15">
      <c r="H316" s="31">
        <v>51471</v>
      </c>
      <c r="I316" s="35">
        <v>7.020395022812532</v>
      </c>
      <c r="J316" s="35">
        <v>7.0305339257832307</v>
      </c>
      <c r="K316" s="35">
        <v>7.3201158823168821</v>
      </c>
      <c r="L316" s="35">
        <v>6.6768139315467225</v>
      </c>
      <c r="M316" s="104">
        <f t="shared" si="12"/>
        <v>2040</v>
      </c>
      <c r="N316" s="3"/>
      <c r="O316" s="3"/>
    </row>
    <row r="317" spans="8:15">
      <c r="H317" s="31">
        <v>51502</v>
      </c>
      <c r="I317" s="35">
        <v>7.0219158582581374</v>
      </c>
      <c r="J317" s="35">
        <v>7.0320547612288351</v>
      </c>
      <c r="K317" s="35">
        <v>7.3429513794240062</v>
      </c>
      <c r="L317" s="35">
        <v>6.733523757904246</v>
      </c>
      <c r="M317" s="104">
        <f t="shared" si="12"/>
        <v>2041</v>
      </c>
      <c r="N317" s="3"/>
      <c r="O317" s="3"/>
    </row>
    <row r="318" spans="8:15">
      <c r="H318" s="31">
        <v>51533</v>
      </c>
      <c r="I318" s="35">
        <v>6.6931112349183826</v>
      </c>
      <c r="J318" s="35">
        <v>6.7032501378890803</v>
      </c>
      <c r="K318" s="35">
        <v>6.8951477989650165</v>
      </c>
      <c r="L318" s="35">
        <v>6.3954729699889592</v>
      </c>
      <c r="M318" s="104">
        <f t="shared" si="12"/>
        <v>2041</v>
      </c>
      <c r="N318" s="3"/>
      <c r="O318" s="3"/>
    </row>
    <row r="319" spans="8:15">
      <c r="H319" s="31">
        <v>51561</v>
      </c>
      <c r="I319" s="35">
        <v>6.3643066115786278</v>
      </c>
      <c r="J319" s="35">
        <v>6.3744455145493255</v>
      </c>
      <c r="K319" s="35">
        <v>6.2794178758339063</v>
      </c>
      <c r="L319" s="35">
        <v>6.1101171534678311</v>
      </c>
      <c r="M319" s="104">
        <f t="shared" si="12"/>
        <v>2041</v>
      </c>
      <c r="N319" s="3"/>
      <c r="O319" s="3"/>
    </row>
    <row r="320" spans="8:15">
      <c r="H320" s="31">
        <v>51592</v>
      </c>
      <c r="I320" s="35">
        <v>5.9624004978201359</v>
      </c>
      <c r="J320" s="35">
        <v>5.9725394007908346</v>
      </c>
      <c r="K320" s="35">
        <v>5.6729567825943485</v>
      </c>
      <c r="L320" s="35">
        <v>5.867820656428786</v>
      </c>
      <c r="M320" s="104">
        <f t="shared" si="12"/>
        <v>2041</v>
      </c>
      <c r="N320" s="3"/>
      <c r="O320" s="3"/>
    </row>
    <row r="321" spans="8:15">
      <c r="H321" s="31">
        <v>51622</v>
      </c>
      <c r="I321" s="35">
        <v>5.9441504724728782</v>
      </c>
      <c r="J321" s="35">
        <v>5.9542893754435768</v>
      </c>
      <c r="K321" s="35">
        <v>5.6356225571652399</v>
      </c>
      <c r="L321" s="35">
        <v>5.7970588376994874</v>
      </c>
      <c r="M321" s="104">
        <f t="shared" si="12"/>
        <v>2041</v>
      </c>
      <c r="N321" s="3"/>
      <c r="O321" s="3"/>
    </row>
    <row r="322" spans="8:15">
      <c r="H322" s="31">
        <v>51653</v>
      </c>
      <c r="I322" s="35">
        <v>5.9624004978201359</v>
      </c>
      <c r="J322" s="35">
        <v>5.9725394007908346</v>
      </c>
      <c r="K322" s="35">
        <v>5.7568940633441201</v>
      </c>
      <c r="L322" s="35">
        <v>5.8251628224430396</v>
      </c>
      <c r="M322" s="104">
        <f t="shared" si="12"/>
        <v>2041</v>
      </c>
      <c r="N322" s="3"/>
      <c r="O322" s="3"/>
    </row>
    <row r="323" spans="8:15">
      <c r="H323" s="31">
        <v>51683</v>
      </c>
      <c r="I323" s="35">
        <v>6.3643066115786278</v>
      </c>
      <c r="J323" s="35">
        <v>6.3744455145493255</v>
      </c>
      <c r="K323" s="35">
        <v>6.1207603630533383</v>
      </c>
      <c r="L323" s="35">
        <v>6.1377192813409618</v>
      </c>
      <c r="M323" s="104">
        <f t="shared" si="12"/>
        <v>2041</v>
      </c>
      <c r="N323" s="3"/>
      <c r="O323" s="3"/>
    </row>
    <row r="324" spans="8:15">
      <c r="H324" s="31">
        <v>51714</v>
      </c>
      <c r="I324" s="35">
        <v>6.4373067129676578</v>
      </c>
      <c r="J324" s="35">
        <v>6.4474456159383555</v>
      </c>
      <c r="K324" s="35">
        <v>6.1861082028474232</v>
      </c>
      <c r="L324" s="35">
        <v>6.2099866706815217</v>
      </c>
      <c r="M324" s="104">
        <f t="shared" si="12"/>
        <v>2041</v>
      </c>
      <c r="N324" s="3"/>
      <c r="O324" s="3"/>
    </row>
    <row r="325" spans="8:15">
      <c r="H325" s="31">
        <v>51745</v>
      </c>
      <c r="I325" s="35">
        <v>6.4555567383149146</v>
      </c>
      <c r="J325" s="35">
        <v>6.4656956412856132</v>
      </c>
      <c r="K325" s="35">
        <v>5.9435134093170854</v>
      </c>
      <c r="L325" s="35">
        <v>6.2380906554250721</v>
      </c>
      <c r="M325" s="104">
        <f t="shared" si="12"/>
        <v>2041</v>
      </c>
      <c r="N325" s="3"/>
      <c r="O325" s="3"/>
    </row>
    <row r="326" spans="8:15">
      <c r="H326" s="31">
        <v>51775</v>
      </c>
      <c r="I326" s="35">
        <v>6.3277051718544053</v>
      </c>
      <c r="J326" s="35">
        <v>6.3378440748251039</v>
      </c>
      <c r="K326" s="35">
        <v>5.9435134093170854</v>
      </c>
      <c r="L326" s="35">
        <v>6.1918194519722967</v>
      </c>
      <c r="M326" s="104">
        <f t="shared" si="12"/>
        <v>2041</v>
      </c>
      <c r="N326" s="3"/>
      <c r="O326" s="3"/>
    </row>
    <row r="327" spans="8:15">
      <c r="H327" s="31">
        <v>51806</v>
      </c>
      <c r="I327" s="35">
        <v>6.5835096938051301</v>
      </c>
      <c r="J327" s="35">
        <v>6.5936485967758287</v>
      </c>
      <c r="K327" s="35">
        <v>6.7365420673570275</v>
      </c>
      <c r="L327" s="35">
        <v>6.2769343771956239</v>
      </c>
      <c r="M327" s="104">
        <f t="shared" si="12"/>
        <v>2041</v>
      </c>
      <c r="N327" s="3"/>
      <c r="O327" s="3"/>
    </row>
    <row r="328" spans="8:15">
      <c r="H328" s="31">
        <v>51836</v>
      </c>
      <c r="I328" s="35">
        <v>7.0766659342999088</v>
      </c>
      <c r="J328" s="35">
        <v>7.0868048372706074</v>
      </c>
      <c r="K328" s="35">
        <v>7.3896579970898264</v>
      </c>
      <c r="L328" s="35">
        <v>6.7325200441634045</v>
      </c>
      <c r="M328" s="104">
        <f t="shared" si="12"/>
        <v>2041</v>
      </c>
      <c r="N328" s="3"/>
      <c r="O328" s="3"/>
    </row>
    <row r="329" spans="8:15">
      <c r="H329" s="31">
        <v>51867</v>
      </c>
      <c r="I329" s="35">
        <v>7.0950173486768735</v>
      </c>
      <c r="J329" s="35">
        <v>7.1051562516475721</v>
      </c>
      <c r="K329" s="35">
        <v>7.4303062175639605</v>
      </c>
      <c r="L329" s="35">
        <v>6.80589151861889</v>
      </c>
      <c r="M329" s="104">
        <f t="shared" ref="M329:M340" si="13">YEAR(H329)</f>
        <v>2042</v>
      </c>
    </row>
    <row r="330" spans="8:15">
      <c r="H330" s="31">
        <v>51898</v>
      </c>
      <c r="I330" s="35">
        <v>6.8898059525499349</v>
      </c>
      <c r="J330" s="35">
        <v>6.8999448555206326</v>
      </c>
      <c r="K330" s="35">
        <v>7.1159427188398015</v>
      </c>
      <c r="L330" s="35">
        <v>6.590193435712135</v>
      </c>
      <c r="M330" s="104">
        <f t="shared" si="13"/>
        <v>2042</v>
      </c>
    </row>
    <row r="331" spans="8:15">
      <c r="H331" s="31">
        <v>51926</v>
      </c>
      <c r="I331" s="35">
        <v>6.5354512937240195</v>
      </c>
      <c r="J331" s="35">
        <v>6.5455901966947181</v>
      </c>
      <c r="K331" s="35">
        <v>6.5157989286548226</v>
      </c>
      <c r="L331" s="35">
        <v>6.2795440329218106</v>
      </c>
      <c r="M331" s="104">
        <f t="shared" si="13"/>
        <v>2042</v>
      </c>
    </row>
    <row r="332" spans="8:15">
      <c r="H332" s="31">
        <v>51957</v>
      </c>
      <c r="I332" s="35">
        <v>6.1437854719659333</v>
      </c>
      <c r="J332" s="35">
        <v>6.1539243749366319</v>
      </c>
      <c r="K332" s="35">
        <v>5.8775959766246366</v>
      </c>
      <c r="L332" s="35">
        <v>6.0473850446652611</v>
      </c>
      <c r="M332" s="104">
        <f t="shared" si="13"/>
        <v>2042</v>
      </c>
    </row>
    <row r="333" spans="8:15">
      <c r="H333" s="31">
        <v>51987</v>
      </c>
      <c r="I333" s="35">
        <v>6.1251298904998484</v>
      </c>
      <c r="J333" s="35">
        <v>6.135268793470547</v>
      </c>
      <c r="K333" s="35">
        <v>5.8680682408701905</v>
      </c>
      <c r="L333" s="35">
        <v>5.9762217404396267</v>
      </c>
      <c r="M333" s="104">
        <f t="shared" si="13"/>
        <v>2042</v>
      </c>
    </row>
    <row r="334" spans="8:15">
      <c r="H334" s="31">
        <v>52018</v>
      </c>
      <c r="I334" s="35">
        <v>6.1624410534320182</v>
      </c>
      <c r="J334" s="35">
        <v>6.1725799564027168</v>
      </c>
      <c r="K334" s="35">
        <v>5.9252346553968707</v>
      </c>
      <c r="L334" s="35">
        <v>6.0231955435109912</v>
      </c>
      <c r="M334" s="104">
        <f t="shared" si="13"/>
        <v>2042</v>
      </c>
    </row>
    <row r="335" spans="8:15">
      <c r="H335" s="31">
        <v>52048</v>
      </c>
      <c r="I335" s="35">
        <v>6.591418038122276</v>
      </c>
      <c r="J335" s="35">
        <v>6.6015569410929738</v>
      </c>
      <c r="K335" s="35">
        <v>6.268181361384368</v>
      </c>
      <c r="L335" s="35">
        <v>6.3625511592893709</v>
      </c>
      <c r="M335" s="104">
        <f t="shared" si="13"/>
        <v>2042</v>
      </c>
    </row>
    <row r="336" spans="8:15">
      <c r="H336" s="31">
        <v>52079</v>
      </c>
      <c r="I336" s="35">
        <v>6.6473847825205308</v>
      </c>
      <c r="J336" s="35">
        <v>6.6575236854912294</v>
      </c>
      <c r="K336" s="35">
        <v>6.3253477759110472</v>
      </c>
      <c r="L336" s="35">
        <v>6.4179561577838005</v>
      </c>
      <c r="M336" s="104">
        <f t="shared" si="13"/>
        <v>2042</v>
      </c>
    </row>
    <row r="337" spans="8:13">
      <c r="H337" s="31">
        <v>52110</v>
      </c>
      <c r="I337" s="35">
        <v>0</v>
      </c>
      <c r="J337" s="35">
        <v>0</v>
      </c>
      <c r="K337" s="35">
        <v>0</v>
      </c>
      <c r="L337" s="35">
        <v>0</v>
      </c>
      <c r="M337" s="104">
        <f t="shared" si="13"/>
        <v>2042</v>
      </c>
    </row>
    <row r="338" spans="8:13">
      <c r="H338" s="31">
        <v>52140</v>
      </c>
      <c r="I338" s="35">
        <v>0</v>
      </c>
      <c r="J338" s="35">
        <v>0</v>
      </c>
      <c r="K338" s="35">
        <v>0</v>
      </c>
      <c r="L338" s="35">
        <v>0</v>
      </c>
      <c r="M338" s="104">
        <f t="shared" si="13"/>
        <v>2042</v>
      </c>
    </row>
    <row r="339" spans="8:13">
      <c r="H339" s="31">
        <v>52171</v>
      </c>
      <c r="I339" s="35">
        <v>0</v>
      </c>
      <c r="J339" s="35">
        <v>0</v>
      </c>
      <c r="K339" s="35">
        <v>0</v>
      </c>
      <c r="L339" s="35">
        <v>0</v>
      </c>
      <c r="M339" s="104">
        <f t="shared" si="13"/>
        <v>2042</v>
      </c>
    </row>
    <row r="340" spans="8:13">
      <c r="H340" s="31">
        <v>52201</v>
      </c>
      <c r="I340" s="35">
        <v>0</v>
      </c>
      <c r="J340" s="35">
        <v>0</v>
      </c>
      <c r="K340" s="35">
        <v>0</v>
      </c>
      <c r="L340" s="35">
        <v>0</v>
      </c>
      <c r="M340" s="104">
        <f t="shared" si="13"/>
        <v>2042</v>
      </c>
    </row>
    <row r="341" spans="8:13">
      <c r="H341" s="31">
        <v>0</v>
      </c>
      <c r="I341" s="35" t="e">
        <v>#N/A</v>
      </c>
      <c r="J341" s="35" t="e">
        <v>#N/A</v>
      </c>
      <c r="K341" s="35" t="e">
        <v>#N/A</v>
      </c>
      <c r="L341" s="35" t="e">
        <v>#N/A</v>
      </c>
      <c r="M341" s="104">
        <f t="shared" ref="M341:M343" si="14">YEAR(H341)</f>
        <v>1900</v>
      </c>
    </row>
    <row r="342" spans="8:13">
      <c r="H342" s="31">
        <v>0</v>
      </c>
      <c r="I342" s="35" t="e">
        <v>#N/A</v>
      </c>
      <c r="J342" s="35" t="e">
        <v>#N/A</v>
      </c>
      <c r="K342" s="35" t="e">
        <v>#N/A</v>
      </c>
      <c r="L342" s="35" t="e">
        <v>#N/A</v>
      </c>
      <c r="M342" s="104">
        <f t="shared" si="14"/>
        <v>1900</v>
      </c>
    </row>
    <row r="343" spans="8:13">
      <c r="H343" s="31">
        <v>0</v>
      </c>
      <c r="I343" s="35" t="e">
        <v>#N/A</v>
      </c>
      <c r="J343" s="35" t="e">
        <v>#N/A</v>
      </c>
      <c r="K343" s="35" t="e">
        <v>#N/A</v>
      </c>
      <c r="L343" s="35" t="e">
        <v>#N/A</v>
      </c>
      <c r="M343" s="104">
        <f t="shared" si="14"/>
        <v>1900</v>
      </c>
    </row>
    <row r="344" spans="8:13">
      <c r="H344" s="31"/>
      <c r="I344" s="35"/>
      <c r="J344" s="35"/>
      <c r="M344" s="104"/>
    </row>
    <row r="345" spans="8:13">
      <c r="H345" s="31"/>
      <c r="I345" s="35"/>
      <c r="J345" s="35"/>
      <c r="M345" s="104"/>
    </row>
  </sheetData>
  <phoneticPr fontId="8" type="noConversion"/>
  <printOptions horizontalCentered="1"/>
  <pageMargins left="0.25" right="0.25" top="0.75" bottom="0.75" header="0.3" footer="0.3"/>
  <pageSetup scale="98" orientation="portrait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4"/>
  <sheetViews>
    <sheetView workbookViewId="0"/>
  </sheetViews>
  <sheetFormatPr defaultRowHeight="13.2"/>
  <cols>
    <col min="1" max="2" width="12" customWidth="1"/>
    <col min="3" max="3" width="13.33203125" customWidth="1"/>
    <col min="4" max="4" width="13.77734375" customWidth="1"/>
    <col min="5" max="6" width="14.109375" customWidth="1"/>
    <col min="7" max="8" width="14.44140625" customWidth="1"/>
    <col min="9" max="10" width="13.77734375" customWidth="1"/>
    <col min="11" max="13" width="14.33203125" customWidth="1"/>
    <col min="14" max="14" width="36.6640625" customWidth="1"/>
  </cols>
  <sheetData>
    <row r="1" spans="1:14">
      <c r="B1" s="388" t="s">
        <v>165</v>
      </c>
      <c r="C1" s="388"/>
      <c r="D1" s="388"/>
      <c r="E1" s="388"/>
      <c r="F1" s="388"/>
      <c r="G1" s="388"/>
      <c r="H1" s="388"/>
      <c r="I1" s="388"/>
      <c r="J1" s="388"/>
      <c r="K1" s="388"/>
      <c r="M1" s="363"/>
    </row>
    <row r="2" spans="1:14">
      <c r="B2" s="166"/>
      <c r="C2" s="166"/>
      <c r="D2" s="166"/>
      <c r="E2" s="166"/>
      <c r="F2" s="166"/>
      <c r="G2" s="166"/>
      <c r="H2" s="166"/>
      <c r="I2" s="166"/>
      <c r="J2" s="166"/>
      <c r="K2" s="166"/>
      <c r="M2" s="166"/>
    </row>
    <row r="3" spans="1:14">
      <c r="A3" s="360" t="s">
        <v>103</v>
      </c>
      <c r="B3" s="361">
        <v>2024</v>
      </c>
      <c r="C3" s="361">
        <v>2030</v>
      </c>
      <c r="D3" s="361">
        <v>2024</v>
      </c>
      <c r="E3" s="361">
        <v>2024</v>
      </c>
      <c r="F3" s="361">
        <v>2024</v>
      </c>
      <c r="G3" s="361">
        <v>2024</v>
      </c>
      <c r="H3" s="361">
        <v>2029</v>
      </c>
      <c r="I3" s="361">
        <v>2024</v>
      </c>
      <c r="J3" s="361">
        <v>2030</v>
      </c>
      <c r="K3" s="361">
        <v>2026</v>
      </c>
      <c r="L3" s="361">
        <v>2029</v>
      </c>
      <c r="M3" s="361">
        <v>2032</v>
      </c>
    </row>
    <row r="4" spans="1:14" ht="52.8">
      <c r="B4" s="217" t="s">
        <v>164</v>
      </c>
      <c r="C4" s="217" t="s">
        <v>173</v>
      </c>
      <c r="D4" s="217" t="s">
        <v>172</v>
      </c>
      <c r="E4" s="217" t="s">
        <v>171</v>
      </c>
      <c r="F4" s="217" t="s">
        <v>169</v>
      </c>
      <c r="G4" s="217" t="s">
        <v>170</v>
      </c>
      <c r="H4" s="217" t="s">
        <v>170</v>
      </c>
      <c r="I4" s="217" t="s">
        <v>168</v>
      </c>
      <c r="J4" s="217" t="s">
        <v>168</v>
      </c>
      <c r="K4" s="217" t="s">
        <v>174</v>
      </c>
      <c r="L4" s="217" t="s">
        <v>179</v>
      </c>
      <c r="M4" s="217" t="s">
        <v>178</v>
      </c>
    </row>
    <row r="5" spans="1:14" hidden="1">
      <c r="A5" s="136">
        <v>2018</v>
      </c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</row>
    <row r="6" spans="1:14" hidden="1">
      <c r="A6" s="136">
        <f>A5+1</f>
        <v>2019</v>
      </c>
      <c r="B6" s="131"/>
      <c r="C6" s="131"/>
      <c r="D6" s="131"/>
      <c r="E6" s="131"/>
      <c r="F6" s="131"/>
      <c r="G6" s="131"/>
      <c r="H6" s="131"/>
      <c r="I6" s="131"/>
      <c r="J6" s="131"/>
      <c r="K6" s="131"/>
      <c r="L6" s="131"/>
      <c r="M6" s="131"/>
    </row>
    <row r="7" spans="1:14" hidden="1">
      <c r="A7" s="136">
        <f t="shared" ref="A7:A46" si="0">A6+1</f>
        <v>2020</v>
      </c>
      <c r="B7" s="131"/>
      <c r="C7" s="131"/>
      <c r="D7" s="131"/>
      <c r="E7" s="131"/>
      <c r="F7" s="131"/>
      <c r="G7" s="131"/>
      <c r="H7" s="131"/>
      <c r="I7" s="131"/>
      <c r="J7" s="131"/>
      <c r="K7" s="131"/>
      <c r="L7" s="131"/>
      <c r="M7" s="131"/>
    </row>
    <row r="8" spans="1:14" hidden="1">
      <c r="A8" s="136">
        <f t="shared" si="0"/>
        <v>2021</v>
      </c>
      <c r="B8" s="131"/>
      <c r="C8" s="131"/>
      <c r="D8" s="131"/>
      <c r="E8" s="131"/>
      <c r="F8" s="131"/>
      <c r="G8" s="131"/>
      <c r="H8" s="131"/>
      <c r="I8" s="131"/>
      <c r="J8" s="131"/>
      <c r="K8" s="131"/>
      <c r="L8" s="131"/>
      <c r="M8" s="131"/>
    </row>
    <row r="9" spans="1:14" hidden="1">
      <c r="A9" s="136">
        <f t="shared" si="0"/>
        <v>2022</v>
      </c>
      <c r="B9" s="131"/>
      <c r="C9" s="131"/>
      <c r="D9" s="131"/>
      <c r="E9" s="131"/>
      <c r="F9" s="131"/>
      <c r="G9" s="131"/>
      <c r="H9" s="131"/>
      <c r="I9" s="131"/>
      <c r="J9" s="131"/>
      <c r="K9" s="131"/>
      <c r="L9" s="131"/>
      <c r="M9" s="131"/>
    </row>
    <row r="10" spans="1:14" hidden="1">
      <c r="A10" s="136">
        <f t="shared" si="0"/>
        <v>2023</v>
      </c>
      <c r="B10" s="131"/>
      <c r="C10" s="131"/>
      <c r="D10" s="131"/>
      <c r="E10" s="131"/>
      <c r="F10" s="131"/>
      <c r="G10" s="131"/>
      <c r="H10" s="131"/>
      <c r="I10" s="131"/>
      <c r="J10" s="131"/>
      <c r="K10" s="131"/>
      <c r="L10" s="131"/>
      <c r="M10" s="131"/>
    </row>
    <row r="11" spans="1:14">
      <c r="A11" s="136">
        <f t="shared" si="0"/>
        <v>2024</v>
      </c>
      <c r="B11" s="131">
        <f>INDEX('Table 3 WYAE Wind_2024'!$J$10:$J$36,MATCH($A11,'Table 3 WYAE Wind_2024'!$B$10:$B$36,0),1)</f>
        <v>23.315627401653863</v>
      </c>
      <c r="C11" s="131"/>
      <c r="D11" s="131">
        <f>INDEX('Table 3 PV wS YK_2024'!$I$10:$I$33,MATCH($A11,'Table 3 PV wS YK_2024'!$B$10:$B$33,0),1)</f>
        <v>41.370936617103837</v>
      </c>
      <c r="E11" s="131">
        <f>INDEX('Table 3 PV wS SO_2024'!$I$10:$I$33,MATCH($A11,'Table 3 PV wS SO_2024'!$B$10:$B$33,0),1)</f>
        <v>36.095212146578916</v>
      </c>
      <c r="F11" s="131">
        <f>INDEX('Table 3 PV wS UTN_2024'!$I$10:$I$33,MATCH($A11,'Table 3 PV wS UTN_2024'!$B$10:$B$33,0),1)</f>
        <v>35.311651551290318</v>
      </c>
      <c r="G11" s="131">
        <f>INDEX('Table 3 PV wS JB_2024'!$I$10:$I$33,MATCH($A11,'Table 3 PV wS JB_2024'!$B$10:$B$33,0),1)</f>
        <v>34.292818696854724</v>
      </c>
      <c r="H11" s="131"/>
      <c r="I11" s="131">
        <f>INDEX('Table 3 PV wS UTS_2024'!$I$10:$I$36,MATCH($A11,'Table 3 PV wS UTS_2024'!$B$10:$B$36,0),1)</f>
        <v>32.325205487980433</v>
      </c>
      <c r="J11" s="131"/>
      <c r="K11" s="131"/>
      <c r="L11" s="131"/>
      <c r="M11" s="131"/>
    </row>
    <row r="12" spans="1:14">
      <c r="A12" s="136">
        <f t="shared" si="0"/>
        <v>2025</v>
      </c>
      <c r="B12" s="131">
        <f>INDEX('Table 3 WYAE Wind_2024'!$J$10:$J$36,MATCH($A12,'Table 3 WYAE Wind_2024'!$B$10:$B$36,0),1)</f>
        <v>23.8533723800148</v>
      </c>
      <c r="C12" s="131"/>
      <c r="D12" s="131">
        <f>INDEX('Table 3 PV wS YK_2024'!$I$10:$I$33,MATCH($A12,'Table 3 PV wS YK_2024'!$B$10:$B$33,0),1)</f>
        <v>42.320864067439416</v>
      </c>
      <c r="E12" s="131">
        <f>INDEX('Table 3 PV wS SO_2024'!$I$10:$I$33,MATCH($A12,'Table 3 PV wS SO_2024'!$B$10:$B$33,0),1)</f>
        <v>36.925572313700172</v>
      </c>
      <c r="F12" s="131">
        <f>INDEX('Table 3 PV wS UTN_2024'!$I$10:$I$33,MATCH($A12,'Table 3 PV wS UTN_2024'!$B$10:$B$33,0),1)</f>
        <v>36.123879306421522</v>
      </c>
      <c r="G12" s="131">
        <f>INDEX('Table 3 PV wS JB_2024'!$I$10:$I$33,MATCH($A12,'Table 3 PV wS JB_2024'!$B$10:$B$33,0),1)</f>
        <v>35.080932659779428</v>
      </c>
      <c r="H12" s="131"/>
      <c r="I12" s="131">
        <f>INDEX('Table 3 PV wS UTS_2024'!$I$10:$I$36,MATCH($A12,'Table 3 PV wS UTS_2024'!$B$10:$B$36,0),1)</f>
        <v>33.069898138391288</v>
      </c>
      <c r="J12" s="131"/>
      <c r="K12" s="131"/>
      <c r="L12" s="131"/>
      <c r="M12" s="131"/>
    </row>
    <row r="13" spans="1:14">
      <c r="A13" s="136">
        <f t="shared" si="0"/>
        <v>2026</v>
      </c>
      <c r="B13" s="131">
        <f>INDEX('Table 3 WYAE Wind_2024'!$J$10:$J$36,MATCH($A13,'Table 3 WYAE Wind_2024'!$B$10:$B$36,0),1)</f>
        <v>24.399695071076486</v>
      </c>
      <c r="C13" s="131"/>
      <c r="D13" s="131">
        <f>INDEX('Table 3 PV wS YK_2024'!$I$10:$I$33,MATCH($A13,'Table 3 PV wS YK_2024'!$B$10:$B$33,0),1)</f>
        <v>43.295574288724971</v>
      </c>
      <c r="E13" s="131">
        <f>INDEX('Table 3 PV wS SO_2024'!$I$10:$I$33,MATCH($A13,'Table 3 PV wS SO_2024'!$B$10:$B$33,0),1)</f>
        <v>37.775010377750107</v>
      </c>
      <c r="F13" s="131">
        <f>INDEX('Table 3 PV wS UTN_2024'!$I$10:$I$33,MATCH($A13,'Table 3 PV wS UTN_2024'!$B$10:$B$33,0),1)</f>
        <v>36.954444090474674</v>
      </c>
      <c r="G13" s="131">
        <f>INDEX('Table 3 PV wS JB_2024'!$I$10:$I$33,MATCH($A13,'Table 3 PV wS JB_2024'!$B$10:$B$33,0),1)</f>
        <v>35.888742244269487</v>
      </c>
      <c r="H13" s="131"/>
      <c r="I13" s="131">
        <f>INDEX('Table 3 PV wS UTS_2024'!$I$10:$I$36,MATCH($A13,'Table 3 PV wS UTS_2024'!$B$10:$B$36,0),1)</f>
        <v>33.832103969090269</v>
      </c>
      <c r="J13" s="131"/>
      <c r="K13" s="131">
        <f>INDEX('Table 3 185 MW (NTN) 2026)'!$K$14:$K$41,MATCH($A13,'Table 3 185 MW (NTN) 2026)'!$B$14:$B$41,0),1)</f>
        <v>69.95</v>
      </c>
      <c r="L13" s="131"/>
      <c r="M13" s="131"/>
      <c r="N13" t="s">
        <v>175</v>
      </c>
    </row>
    <row r="14" spans="1:14">
      <c r="A14" s="136">
        <f t="shared" si="0"/>
        <v>2027</v>
      </c>
      <c r="B14" s="131">
        <f>INDEX('Table 3 WYAE Wind_2024'!$J$10:$J$36,MATCH($A14,'Table 3 WYAE Wind_2024'!$B$10:$B$36,0),1)</f>
        <v>25.962254705849489</v>
      </c>
      <c r="C14" s="131"/>
      <c r="D14" s="131">
        <f>INDEX('Table 3 PV wS YK_2024'!$I$10:$I$33,MATCH($A14,'Table 3 PV wS YK_2024'!$B$10:$B$33,0),1)</f>
        <v>44.292237442922378</v>
      </c>
      <c r="E14" s="131">
        <f>INDEX('Table 3 PV wS SO_2024'!$I$10:$I$33,MATCH($A14,'Table 3 PV wS SO_2024'!$B$10:$B$33,0),1)</f>
        <v>38.643666497547784</v>
      </c>
      <c r="F14" s="131">
        <f>INDEX('Table 3 PV wS UTN_2024'!$I$10:$I$33,MATCH($A14,'Table 3 PV wS UTN_2024'!$B$10:$B$33,0),1)</f>
        <v>37.803971540830418</v>
      </c>
      <c r="G14" s="131">
        <f>INDEX('Table 3 PV wS JB_2024'!$I$10:$I$33,MATCH($A14,'Table 3 PV wS JB_2024'!$B$10:$B$33,0),1)</f>
        <v>36.711721961801608</v>
      </c>
      <c r="H14" s="131"/>
      <c r="I14" s="131">
        <f>INDEX('Table 3 PV wS UTS_2024'!$I$10:$I$36,MATCH($A14,'Table 3 PV wS UTS_2024'!$B$10:$B$36,0),1)</f>
        <v>34.611872146118721</v>
      </c>
      <c r="J14" s="131"/>
      <c r="K14" s="131">
        <f>INDEX('Table 3 185 MW (NTN) 2026)'!$K$14:$K$41,MATCH($A14,'Table 3 185 MW (NTN) 2026)'!$B$14:$B$41,0),1)</f>
        <v>72.92</v>
      </c>
      <c r="L14" s="131"/>
      <c r="M14" s="131"/>
      <c r="N14" s="286">
        <v>2.2750000000000006E-2</v>
      </c>
    </row>
    <row r="15" spans="1:14">
      <c r="A15" s="136">
        <f t="shared" si="0"/>
        <v>2028</v>
      </c>
      <c r="B15" s="131">
        <f>INDEX('Table 3 WYAE Wind_2024'!$J$10:$J$36,MATCH($A15,'Table 3 WYAE Wind_2024'!$B$10:$B$36,0),1)</f>
        <v>26.540942191012803</v>
      </c>
      <c r="C15" s="131"/>
      <c r="D15" s="131">
        <f>INDEX('Table 3 PV wS YK_2024'!$I$10:$I$33,MATCH($A15,'Table 3 PV wS YK_2024'!$B$10:$B$33,0),1)</f>
        <v>45.310853530031615</v>
      </c>
      <c r="E15" s="131">
        <f>INDEX('Table 3 PV wS SO_2024'!$I$10:$I$33,MATCH($A15,'Table 3 PV wS SO_2024'!$B$10:$B$33,0),1)</f>
        <v>39.531540673093183</v>
      </c>
      <c r="F15" s="131">
        <f>INDEX('Table 3 PV wS UTN_2024'!$I$10:$I$33,MATCH($A15,'Table 3 PV wS UTN_2024'!$B$10:$B$33,0),1)</f>
        <v>38.672461657488739</v>
      </c>
      <c r="G15" s="131">
        <f>INDEX('Table 3 PV wS JB_2024'!$I$10:$I$33,MATCH($A15,'Table 3 PV wS JB_2024'!$B$10:$B$33,0),1)</f>
        <v>37.557456878896829</v>
      </c>
      <c r="H15" s="131"/>
      <c r="I15" s="131">
        <f>INDEX('Table 3 PV wS UTS_2024'!$I$10:$I$36,MATCH($A15,'Table 3 PV wS UTS_2024'!$B$10:$B$36,0),1)</f>
        <v>35.409202669476642</v>
      </c>
      <c r="J15" s="131"/>
      <c r="K15" s="131">
        <f>INDEX('Table 3 185 MW (NTN) 2026)'!$K$14:$K$41,MATCH($A15,'Table 3 185 MW (NTN) 2026)'!$B$14:$B$41,0),1)</f>
        <v>76.89</v>
      </c>
      <c r="L15" s="131"/>
      <c r="M15" s="131"/>
    </row>
    <row r="16" spans="1:14">
      <c r="A16" s="136">
        <f t="shared" si="0"/>
        <v>2029</v>
      </c>
      <c r="B16" s="131">
        <f>INDEX('Table 3 WYAE Wind_2024'!$J$10:$J$36,MATCH($A16,'Table 3 WYAE Wind_2024'!$B$10:$B$36,0),1)</f>
        <v>27.123166560191589</v>
      </c>
      <c r="C16" s="131"/>
      <c r="D16" s="131">
        <f>INDEX('Table 3 PV wS YK_2024'!$I$10:$I$33,MATCH($A16,'Table 3 PV wS YK_2024'!$B$10:$B$33,0),1)</f>
        <v>46.351422550052689</v>
      </c>
      <c r="E16" s="131">
        <f>INDEX('Table 3 PV wS SO_2024'!$I$10:$I$33,MATCH($A16,'Table 3 PV wS SO_2024'!$B$10:$B$33,0),1)</f>
        <v>40.438632904386338</v>
      </c>
      <c r="F16" s="131">
        <f>INDEX('Table 3 PV wS UTN_2024'!$I$10:$I$33,MATCH($A16,'Table 3 PV wS UTN_2024'!$B$10:$B$33,0),1)</f>
        <v>39.559914440449646</v>
      </c>
      <c r="G16" s="131">
        <f>INDEX('Table 3 PV wS JB_2024'!$I$10:$I$33,MATCH($A16,'Table 3 PV wS JB_2024'!$B$10:$B$33,0),1)</f>
        <v>38.41836192903412</v>
      </c>
      <c r="H16" s="131">
        <f>INDEX('Table 3 PV wS JB_2029'!$I$10:$I$33,MATCH($A16,'Table 3 PV wS JB_2029'!$B$10:$B$33,0),1)</f>
        <v>35.220848487321206</v>
      </c>
      <c r="I16" s="131">
        <f>INDEX('Table 3 PV wS UTS_2024'!$I$10:$I$36,MATCH($A16,'Table 3 PV wS UTS_2024'!$B$10:$B$36,0),1)</f>
        <v>36.224095539164033</v>
      </c>
      <c r="J16" s="131"/>
      <c r="K16" s="131">
        <f>INDEX('Table 3 185 MW (NTN) 2026)'!$K$14:$K$41,MATCH($A16,'Table 3 185 MW (NTN) 2026)'!$B$14:$B$41,0),1)</f>
        <v>80.98</v>
      </c>
      <c r="L16" s="131">
        <f>INDEX('Table 3 YK Wind wS_2029'!$I$10:$I$33,MATCH($A16,'Table 3 YK Wind wS_2029'!$B$10:$B$33,0),1)</f>
        <v>56.868924791790221</v>
      </c>
      <c r="M16" s="131"/>
    </row>
    <row r="17" spans="1:13">
      <c r="A17" s="136">
        <f t="shared" si="0"/>
        <v>2030</v>
      </c>
      <c r="B17" s="131">
        <f>INDEX('Table 3 WYAE Wind_2024'!$J$10:$J$36,MATCH($A17,'Table 3 WYAE Wind_2024'!$B$10:$B$36,0),1)</f>
        <v>27.709763311130654</v>
      </c>
      <c r="C17" s="131">
        <f>IF($A17&lt;C$3,0,INDEX('Table 3 ID Wind_2030'!$I$10:$I$33,MATCH($A17,'Table 3 ID Wind_2030'!$B$10:$B$33,0),1))</f>
        <v>41.937525924556674</v>
      </c>
      <c r="D17" s="131">
        <f>INDEX('Table 3 PV wS YK_2024'!$I$10:$I$33,MATCH($A17,'Table 3 PV wS YK_2024'!$B$10:$B$33,0),1)</f>
        <v>47.370038637161926</v>
      </c>
      <c r="E17" s="131">
        <f>INDEX('Table 3 PV wS SO_2024'!$I$10:$I$33,MATCH($A17,'Table 3 PV wS SO_2024'!$B$10:$B$33,0),1)</f>
        <v>41.330350691081286</v>
      </c>
      <c r="F17" s="131">
        <f>INDEX('Table 3 PV wS UTN_2024'!$I$10:$I$33,MATCH($A17,'Table 3 PV wS UTN_2024'!$B$10:$B$33,0),1)</f>
        <v>40.428404557107967</v>
      </c>
      <c r="G17" s="131">
        <f>INDEX('Table 3 PV wS JB_2024'!$I$10:$I$33,MATCH($A17,'Table 3 PV wS JB_2024'!$B$10:$B$33,0),1)</f>
        <v>39.264096846129341</v>
      </c>
      <c r="H17" s="131">
        <f>INDEX('Table 3 PV wS JB_2029'!$I$10:$I$33,MATCH($A17,'Table 3 PV wS JB_2029'!$B$10:$B$33,0),1)</f>
        <v>35.994933175563951</v>
      </c>
      <c r="I17" s="131">
        <f>INDEX('Table 3 PV wS UTS_2024'!$I$10:$I$36,MATCH($A17,'Table 3 PV wS UTS_2024'!$B$10:$B$36,0),1)</f>
        <v>37.021426062521954</v>
      </c>
      <c r="J17" s="131">
        <f>INDEX('Table 3 PV wS UTS_2030'!$I$10:$I$36,MATCH($A17,'Table 3 PV wS UTS_2030'!$B$10:$B$36,0),1)</f>
        <v>47.489040093431555</v>
      </c>
      <c r="K17" s="131">
        <f>INDEX('Table 3 185 MW (NTN) 2026)'!$K$14:$K$41,MATCH($A17,'Table 3 185 MW (NTN) 2026)'!$B$14:$B$41,0),1)</f>
        <v>84.46</v>
      </c>
      <c r="L17" s="131">
        <f>INDEX('Table 3 YK Wind wS_2029'!$I$10:$I$33,MATCH($A17,'Table 3 YK Wind wS_2029'!$B$10:$B$33,0),1)</f>
        <v>58.107540671772171</v>
      </c>
      <c r="M17" s="131"/>
    </row>
    <row r="18" spans="1:13">
      <c r="A18" s="136">
        <f t="shared" si="0"/>
        <v>2031</v>
      </c>
      <c r="B18" s="131">
        <f>INDEX('Table 3 WYAE Wind_2024'!$J$10:$J$36,MATCH($A18,'Table 3 WYAE Wind_2024'!$B$10:$B$36,0),1)</f>
        <v>28.302487912460023</v>
      </c>
      <c r="C18" s="131">
        <f>IF($A18&lt;C$3,0,INDEX('Table 3 ID Wind_2030'!$I$10:$I$33,MATCH($A18,'Table 3 ID Wind_2030'!$B$10:$B$33,0),1))</f>
        <v>42.868232939473344</v>
      </c>
      <c r="D18" s="131">
        <f>INDEX('Table 3 PV wS YK_2024'!$I$10:$I$33,MATCH($A18,'Table 3 PV wS YK_2024'!$B$10:$B$33,0),1)</f>
        <v>48.410607657182986</v>
      </c>
      <c r="E18" s="131">
        <f>INDEX('Table 3 PV wS SO_2024'!$I$10:$I$33,MATCH($A18,'Table 3 PV wS SO_2024'!$B$10:$B$33,0),1)</f>
        <v>42.237442922374427</v>
      </c>
      <c r="F18" s="131">
        <f>INDEX('Table 3 PV wS UTN_2024'!$I$10:$I$33,MATCH($A18,'Table 3 PV wS UTN_2024'!$B$10:$B$33,0),1)</f>
        <v>41.315857340068874</v>
      </c>
      <c r="G18" s="131">
        <f>INDEX('Table 3 PV wS JB_2024'!$I$10:$I$33,MATCH($A18,'Table 3 PV wS JB_2024'!$B$10:$B$33,0),1)</f>
        <v>40.125001896266625</v>
      </c>
      <c r="H18" s="131">
        <f>INDEX('Table 3 PV wS JB_2029'!$I$10:$I$33,MATCH($A18,'Table 3 PV wS JB_2029'!$B$10:$B$33,0),1)</f>
        <v>36.783780093751432</v>
      </c>
      <c r="I18" s="131">
        <f>INDEX('Table 3 PV wS UTS_2024'!$I$10:$I$36,MATCH($A18,'Table 3 PV wS UTS_2024'!$B$10:$B$36,0),1)</f>
        <v>37.836318932209345</v>
      </c>
      <c r="J18" s="131">
        <f>INDEX('Table 3 PV wS UTS_2030'!$I$10:$I$36,MATCH($A18,'Table 3 PV wS UTS_2030'!$B$10:$B$36,0),1)</f>
        <v>48.531787846856346</v>
      </c>
      <c r="K18" s="131">
        <f>INDEX('Table 3 185 MW (NTN) 2026)'!$K$14:$K$41,MATCH($A18,'Table 3 185 MW (NTN) 2026)'!$B$14:$B$41,0),1)</f>
        <v>88.25</v>
      </c>
      <c r="L18" s="131">
        <f>INDEX('Table 3 YK Wind wS_2029'!$I$10:$I$33,MATCH($A18,'Table 3 YK Wind wS_2029'!$B$10:$B$33,0),1)</f>
        <v>59.404397647845471</v>
      </c>
      <c r="M18" s="131"/>
    </row>
    <row r="19" spans="1:13">
      <c r="A19" s="136">
        <f t="shared" si="0"/>
        <v>2032</v>
      </c>
      <c r="B19" s="131">
        <f>INDEX('Table 3 WYAE Wind_2024'!$J$10:$J$36,MATCH($A19,'Table 3 WYAE Wind_2024'!$B$10:$B$36,0),1)</f>
        <v>28.908858491125908</v>
      </c>
      <c r="C19" s="131">
        <f>IF($A19&lt;C$3,0,INDEX('Table 3 ID Wind_2030'!$I$10:$I$33,MATCH($A19,'Table 3 ID Wind_2030'!$B$10:$B$33,0),1))</f>
        <v>43.819058860432612</v>
      </c>
      <c r="D19" s="131">
        <f>INDEX('Table 3 PV wS YK_2024'!$I$10:$I$33,MATCH($A19,'Table 3 PV wS YK_2024'!$B$10:$B$33,0),1)</f>
        <v>49.477520196698279</v>
      </c>
      <c r="E19" s="131">
        <f>INDEX('Table 3 PV wS SO_2024'!$I$10:$I$33,MATCH($A19,'Table 3 PV wS SO_2024'!$B$10:$B$33,0),1)</f>
        <v>43.16759682056486</v>
      </c>
      <c r="F19" s="131">
        <f>INDEX('Table 3 PV wS UTN_2024'!$I$10:$I$33,MATCH($A19,'Table 3 PV wS UTN_2024'!$B$10:$B$33,0),1)</f>
        <v>42.226065322592881</v>
      </c>
      <c r="G19" s="131">
        <f>INDEX('Table 3 PV wS JB_2024'!$I$10:$I$33,MATCH($A19,'Table 3 PV wS JB_2024'!$B$10:$B$33,0),1)</f>
        <v>41.00866214596703</v>
      </c>
      <c r="H19" s="131">
        <f>INDEX('Table 3 PV wS JB_2029'!$I$10:$I$33,MATCH($A19,'Table 3 PV wS JB_2029'!$B$10:$B$33,0),1)</f>
        <v>37.591589678241483</v>
      </c>
      <c r="I19" s="131">
        <f>INDEX('Table 3 PV wS UTS_2024'!$I$10:$I$36,MATCH($A19,'Table 3 PV wS UTS_2024'!$B$10:$B$36,0),1)</f>
        <v>38.668774148226198</v>
      </c>
      <c r="J19" s="131">
        <f>INDEX('Table 3 PV wS UTS_2030'!$I$10:$I$36,MATCH($A19,'Table 3 PV wS UTS_2030'!$B$10:$B$36,0),1)</f>
        <v>49.599578503688093</v>
      </c>
      <c r="K19" s="131">
        <f>INDEX('Table 3 185 MW (NTN) 2026)'!$K$14:$K$41,MATCH($A19,'Table 3 185 MW (NTN) 2026)'!$B$14:$B$41,0),1)</f>
        <v>91.78</v>
      </c>
      <c r="L19" s="131">
        <f>INDEX('Table 3 YK Wind wS_2029'!$I$10:$I$33,MATCH($A19,'Table 3 YK Wind wS_2029'!$B$10:$B$33,0),1)</f>
        <v>60.719716389602041</v>
      </c>
      <c r="M19" s="131">
        <f>INDEX('Table 3 ID Wind wS_2032'!$I$10:$I$33,MATCH($A19,'Table 3 ID Wind wS_2032'!$B$10:$B$33,0),1)</f>
        <v>47.599337901173556</v>
      </c>
    </row>
    <row r="20" spans="1:13">
      <c r="A20" s="136">
        <f t="shared" si="0"/>
        <v>2033</v>
      </c>
      <c r="B20" s="131">
        <f>INDEX('Table 3 WYAE Wind_2024'!$J$10:$J$36,MATCH($A20,'Table 3 WYAE Wind_2024'!$B$10:$B$36,0),1)</f>
        <v>29.516846845195701</v>
      </c>
      <c r="C20" s="131">
        <f>IF($A20&lt;C$3,0,INDEX('Table 3 ID Wind_2030'!$I$10:$I$33,MATCH($A20,'Table 3 ID Wind_2030'!$B$10:$B$33,0),1))</f>
        <v>44.763496446928194</v>
      </c>
      <c r="D20" s="131">
        <f>INDEX('Table 3 PV wS YK_2024'!$I$10:$I$33,MATCH($A20,'Table 3 PV wS YK_2024'!$B$10:$B$33,0),1)</f>
        <v>50.513698630136986</v>
      </c>
      <c r="E20" s="131">
        <f>INDEX('Table 3 PV wS SO_2024'!$I$10:$I$33,MATCH($A20,'Table 3 PV wS SO_2024'!$B$10:$B$33,0),1)</f>
        <v>44.074689051858002</v>
      </c>
      <c r="F20" s="131">
        <f>INDEX('Table 3 PV wS UTN_2024'!$I$10:$I$33,MATCH($A20,'Table 3 PV wS UTN_2024'!$B$10:$B$33,0),1)</f>
        <v>43.109725572293272</v>
      </c>
      <c r="G20" s="131">
        <f>INDEX('Table 3 PV wS JB_2024'!$I$10:$I$33,MATCH($A20,'Table 3 PV wS JB_2024'!$B$10:$B$33,0),1)</f>
        <v>41.869567196104313</v>
      </c>
      <c r="H20" s="131">
        <f>INDEX('Table 3 PV wS JB_2029'!$I$10:$I$33,MATCH($A20,'Table 3 PV wS JB_2029'!$B$10:$B$33,0),1)</f>
        <v>38.38043659642895</v>
      </c>
      <c r="I20" s="131">
        <f>INDEX('Table 3 PV wS UTS_2024'!$I$10:$I$36,MATCH($A20,'Table 3 PV wS UTS_2024'!$B$10:$B$36,0),1)</f>
        <v>39.480154548647697</v>
      </c>
      <c r="J20" s="131">
        <f>INDEX('Table 3 PV wS UTS_2030'!$I$10:$I$36,MATCH($A20,'Table 3 PV wS UTS_2030'!$B$10:$B$36,0),1)</f>
        <v>50.639269406392692</v>
      </c>
      <c r="K20" s="131">
        <f>INDEX('Table 3 185 MW (NTN) 2026)'!$K$14:$K$41,MATCH($A20,'Table 3 185 MW (NTN) 2026)'!$B$14:$B$41,0),1)</f>
        <v>93.31</v>
      </c>
      <c r="L20" s="131">
        <f>INDEX('Table 3 YK Wind wS_2029'!$I$10:$I$33,MATCH($A20,'Table 3 YK Wind wS_2029'!$B$10:$B$33,0),1)</f>
        <v>62.013496404728123</v>
      </c>
      <c r="M20" s="131">
        <f>INDEX('Table 3 ID Wind wS_2032'!$I$10:$I$33,MATCH($A20,'Table 3 ID Wind wS_2032'!$B$10:$B$33,0),1)</f>
        <v>48.615330894750088</v>
      </c>
    </row>
    <row r="21" spans="1:13">
      <c r="A21" s="136">
        <f t="shared" si="0"/>
        <v>2034</v>
      </c>
      <c r="B21" s="131">
        <f>INDEX('Table 3 WYAE Wind_2024'!$J$10:$J$36,MATCH($A21,'Table 3 WYAE Wind_2024'!$B$10:$B$36,0),1)</f>
        <v>55.660963049655784</v>
      </c>
      <c r="C21" s="131">
        <f>IF($A21&lt;C$3,0,INDEX('Table 3 ID Wind_2030'!$I$10:$I$33,MATCH($A21,'Table 3 ID Wind_2030'!$B$10:$B$33,0),1))</f>
        <v>45.726753337470264</v>
      </c>
      <c r="D21" s="131">
        <f>INDEX('Table 3 PV wS YK_2024'!$I$10:$I$33,MATCH($A21,'Table 3 PV wS YK_2024'!$B$10:$B$33,0),1)</f>
        <v>51.57622058306989</v>
      </c>
      <c r="E21" s="131">
        <f>INDEX('Table 3 PV wS SO_2024'!$I$10:$I$33,MATCH($A21,'Table 3 PV wS SO_2024'!$B$10:$B$33,0),1)</f>
        <v>45.000999338898879</v>
      </c>
      <c r="F21" s="131">
        <f>INDEX('Table 3 PV wS UTN_2024'!$I$10:$I$33,MATCH($A21,'Table 3 PV wS UTN_2024'!$B$10:$B$33,0),1)</f>
        <v>44.016141021556756</v>
      </c>
      <c r="G21" s="131">
        <f>INDEX('Table 3 PV wS JB_2024'!$I$10:$I$33,MATCH($A21,'Table 3 PV wS JB_2024'!$B$10:$B$33,0),1)</f>
        <v>42.749434912544189</v>
      </c>
      <c r="H21" s="131">
        <f>INDEX('Table 3 PV wS JB_2029'!$I$10:$I$33,MATCH($A21,'Table 3 PV wS JB_2029'!$B$10:$B$33,0),1)</f>
        <v>39.188246180919002</v>
      </c>
      <c r="I21" s="131">
        <f>INDEX('Table 3 PV wS UTS_2024'!$I$10:$I$36,MATCH($A21,'Table 3 PV wS UTS_2024'!$B$10:$B$36,0),1)</f>
        <v>40.309097295398665</v>
      </c>
      <c r="J21" s="131">
        <f>INDEX('Table 3 PV wS UTS_2030'!$I$10:$I$36,MATCH($A21,'Table 3 PV wS UTS_2030'!$B$10:$B$36,0),1)</f>
        <v>51.703547593958561</v>
      </c>
      <c r="K21" s="131">
        <f>INDEX('Table 3 185 MW (NTN) 2026)'!$K$14:$K$41,MATCH($A21,'Table 3 185 MW (NTN) 2026)'!$B$14:$B$41,0),1)</f>
        <v>96.64</v>
      </c>
      <c r="L21" s="131">
        <f>INDEX('Table 3 YK Wind wS_2029'!$I$10:$I$33,MATCH($A21,'Table 3 YK Wind wS_2029'!$B$10:$B$33,0),1)</f>
        <v>63.325738185537489</v>
      </c>
      <c r="M21" s="131">
        <f>INDEX('Table 3 ID Wind wS_2032'!$I$10:$I$33,MATCH($A21,'Table 3 ID Wind wS_2032'!$B$10:$B$33,0),1)</f>
        <v>49.652001830037804</v>
      </c>
    </row>
    <row r="22" spans="1:13">
      <c r="A22" s="136">
        <f t="shared" si="0"/>
        <v>2035</v>
      </c>
      <c r="B22" s="131">
        <f>INDEX('Table 3 WYAE Wind_2024'!$J$10:$J$36,MATCH($A22,'Table 3 WYAE Wind_2024'!$B$10:$B$36,0),1)</f>
        <v>56.826106991747309</v>
      </c>
      <c r="C22" s="131">
        <f>IF($A22&lt;C$3,0,INDEX('Table 3 ID Wind_2030'!$I$10:$I$33,MATCH($A22,'Table 3 ID Wind_2030'!$B$10:$B$33,0),1))</f>
        <v>46.711314542073559</v>
      </c>
      <c r="D22" s="131">
        <f>INDEX('Table 3 PV wS YK_2024'!$I$10:$I$33,MATCH($A22,'Table 3 PV wS YK_2024'!$B$10:$B$33,0),1)</f>
        <v>52.656304882332279</v>
      </c>
      <c r="E22" s="131">
        <f>INDEX('Table 3 PV wS SO_2024'!$I$10:$I$33,MATCH($A22,'Table 3 PV wS SO_2024'!$B$10:$B$33,0),1)</f>
        <v>45.946527681687499</v>
      </c>
      <c r="F22" s="131">
        <f>INDEX('Table 3 PV wS UTN_2024'!$I$10:$I$33,MATCH($A22,'Table 3 PV wS UTN_2024'!$B$10:$B$33,0),1)</f>
        <v>44.941519137122832</v>
      </c>
      <c r="G22" s="131">
        <f>INDEX('Table 3 PV wS JB_2024'!$I$10:$I$33,MATCH($A22,'Table 3 PV wS JB_2024'!$B$10:$B$33,0),1)</f>
        <v>43.644472762026133</v>
      </c>
      <c r="H22" s="131">
        <f>INDEX('Table 3 PV wS JB_2029'!$I$10:$I$33,MATCH($A22,'Table 3 PV wS JB_2029'!$B$10:$B$33,0),1)</f>
        <v>40.01122589845113</v>
      </c>
      <c r="I22" s="131">
        <f>INDEX('Table 3 PV wS UTS_2024'!$I$10:$I$36,MATCH($A22,'Table 3 PV wS UTS_2024'!$B$10:$B$36,0),1)</f>
        <v>41.155602388479096</v>
      </c>
      <c r="J22" s="131">
        <f>INDEX('Table 3 PV wS UTS_2030'!$I$10:$I$36,MATCH($A22,'Table 3 PV wS UTS_2030'!$B$10:$B$36,0),1)</f>
        <v>52.78890059711977</v>
      </c>
      <c r="K22" s="131">
        <f>INDEX('Table 3 185 MW (NTN) 2026)'!$K$14:$K$41,MATCH($A22,'Table 3 185 MW (NTN) 2026)'!$B$14:$B$41,0),1)</f>
        <v>99.59</v>
      </c>
      <c r="L22" s="131">
        <f>INDEX('Table 3 YK Wind wS_2029'!$I$10:$I$33,MATCH($A22,'Table 3 YK Wind wS_2029'!$B$10:$B$33,0),1)</f>
        <v>64.366441732030111</v>
      </c>
      <c r="M22" s="131">
        <f>INDEX('Table 3 ID Wind wS_2032'!$I$10:$I$33,MATCH($A22,'Table 3 ID Wind wS_2032'!$B$10:$B$33,0),1)</f>
        <v>50.710211491956017</v>
      </c>
    </row>
    <row r="23" spans="1:13">
      <c r="A23" s="136">
        <f t="shared" si="0"/>
        <v>2036</v>
      </c>
      <c r="B23" s="131">
        <f>INDEX('Table 3 WYAE Wind_2024'!$J$10:$J$36,MATCH($A23,'Table 3 WYAE Wind_2024'!$B$10:$B$36,0),1)</f>
        <v>58.019969750603941</v>
      </c>
      <c r="C23" s="131">
        <f>IF($A23&lt;C$3,0,INDEX('Table 3 ID Wind_2030'!$I$10:$I$33,MATCH($A23,'Table 3 ID Wind_2030'!$B$10:$B$33,0),1))</f>
        <v>47.717358829919668</v>
      </c>
      <c r="D23" s="131">
        <f>INDEX('Table 3 PV wS YK_2024'!$I$10:$I$33,MATCH($A23,'Table 3 PV wS YK_2024'!$B$10:$B$33,0),1)</f>
        <v>53.762732701088865</v>
      </c>
      <c r="E23" s="131">
        <f>INDEX('Table 3 PV wS SO_2024'!$I$10:$I$33,MATCH($A23,'Table 3 PV wS SO_2024'!$B$10:$B$33,0),1)</f>
        <v>46.911274080223862</v>
      </c>
      <c r="F23" s="131">
        <f>INDEX('Table 3 PV wS UTN_2024'!$I$10:$I$33,MATCH($A23,'Table 3 PV wS UTN_2024'!$B$10:$B$33,0),1)</f>
        <v>45.8858599189915</v>
      </c>
      <c r="G23" s="131">
        <f>INDEX('Table 3 PV wS JB_2024'!$I$10:$I$33,MATCH($A23,'Table 3 PV wS JB_2024'!$B$10:$B$33,0),1)</f>
        <v>44.562265811071164</v>
      </c>
      <c r="H23" s="131">
        <f>INDEX('Table 3 PV wS JB_2029'!$I$10:$I$33,MATCH($A23,'Table 3 PV wS JB_2029'!$B$10:$B$33,0),1)</f>
        <v>40.853168282285836</v>
      </c>
      <c r="I23" s="131">
        <f>INDEX('Table 3 PV wS UTS_2024'!$I$10:$I$36,MATCH($A23,'Table 3 PV wS UTS_2024'!$B$10:$B$36,0),1)</f>
        <v>42.019669827889011</v>
      </c>
      <c r="J23" s="131">
        <f>INDEX('Table 3 PV wS UTS_2030'!$I$10:$I$36,MATCH($A23,'Table 3 PV wS UTS_2030'!$B$10:$B$36,0),1)</f>
        <v>53.895328415876364</v>
      </c>
      <c r="K23" s="131">
        <f>INDEX('Table 3 185 MW (NTN) 2026)'!$K$14:$K$41,MATCH($A23,'Table 3 185 MW (NTN) 2026)'!$B$14:$B$41,0),1)</f>
        <v>101.2</v>
      </c>
      <c r="L23" s="131">
        <f>INDEX('Table 3 YK Wind wS_2029'!$I$10:$I$33,MATCH($A23,'Table 3 YK Wind wS_2029'!$B$10:$B$33,0),1)</f>
        <v>65.422530083258806</v>
      </c>
      <c r="M23" s="131">
        <f>INDEX('Table 3 ID Wind wS_2032'!$I$10:$I$33,MATCH($A23,'Table 3 ID Wind wS_2032'!$B$10:$B$33,0),1)</f>
        <v>51.788900264814259</v>
      </c>
    </row>
    <row r="24" spans="1:13">
      <c r="A24" s="136">
        <f t="shared" si="0"/>
        <v>2037</v>
      </c>
      <c r="B24" s="131">
        <f>INDEX('Table 3 WYAE Wind_2024'!$J$10:$J$36,MATCH($A24,'Table 3 WYAE Wind_2024'!$B$10:$B$36,0),1)</f>
        <v>59.237505760127348</v>
      </c>
      <c r="C24" s="131">
        <f>IF($A24&lt;C$3,0,INDEX('Table 3 ID Wind_2030'!$I$10:$I$33,MATCH($A24,'Table 3 ID Wind_2030'!$B$10:$B$33,0),1))</f>
        <v>48.742043652630684</v>
      </c>
      <c r="D24" s="131">
        <f>INDEX('Table 3 PV wS YK_2024'!$I$10:$I$33,MATCH($A24,'Table 3 PV wS YK_2024'!$B$10:$B$33,0),1)</f>
        <v>54.891113452757288</v>
      </c>
      <c r="E24" s="131">
        <f>INDEX('Table 3 PV wS SO_2024'!$I$10:$I$33,MATCH($A24,'Table 3 PV wS SO_2024'!$B$10:$B$33,0),1)</f>
        <v>47.895238534507946</v>
      </c>
      <c r="F24" s="131">
        <f>INDEX('Table 3 PV wS UTN_2024'!$I$10:$I$33,MATCH($A24,'Table 3 PV wS UTN_2024'!$B$10:$B$33,0),1)</f>
        <v>46.849163367162731</v>
      </c>
      <c r="G24" s="131">
        <f>INDEX('Table 3 PV wS JB_2024'!$I$10:$I$33,MATCH($A24,'Table 3 PV wS JB_2024'!$B$10:$B$33,0),1)</f>
        <v>45.495228993158271</v>
      </c>
      <c r="H24" s="131">
        <f>INDEX('Table 3 PV wS JB_2029'!$I$10:$I$33,MATCH($A24,'Table 3 PV wS JB_2029'!$B$10:$B$33,0),1)</f>
        <v>41.710280799162611</v>
      </c>
      <c r="I24" s="131">
        <f>INDEX('Table 3 PV wS UTS_2024'!$I$10:$I$36,MATCH($A24,'Table 3 PV wS UTS_2024'!$B$10:$B$36,0),1)</f>
        <v>42.901299613628382</v>
      </c>
      <c r="J24" s="131">
        <f>INDEX('Table 3 PV wS UTS_2030'!$I$10:$I$36,MATCH($A24,'Table 3 PV wS UTS_2030'!$B$10:$B$36,0),1)</f>
        <v>55.022831050228312</v>
      </c>
      <c r="K24" s="131">
        <f>INDEX('Table 3 185 MW (NTN) 2026)'!$K$14:$K$41,MATCH($A24,'Table 3 185 MW (NTN) 2026)'!$B$14:$B$41,0),1)</f>
        <v>105.65</v>
      </c>
      <c r="L24" s="131">
        <f>INDEX('Table 3 YK Wind wS_2029'!$I$10:$I$33,MATCH($A24,'Table 3 YK Wind wS_2029'!$B$10:$B$33,0),1)</f>
        <v>66.528477760856589</v>
      </c>
      <c r="M24" s="131">
        <f>INDEX('Table 3 ID Wind wS_2032'!$I$10:$I$33,MATCH($A24,'Table 3 ID Wind wS_2032'!$B$10:$B$33,0),1)</f>
        <v>52.896239415763773</v>
      </c>
    </row>
    <row r="25" spans="1:13">
      <c r="A25" s="136">
        <f t="shared" si="0"/>
        <v>2038</v>
      </c>
      <c r="B25" s="131">
        <f>INDEX('Table 3 WYAE Wind_2024'!$J$10:$J$36,MATCH($A25,'Table 3 WYAE Wind_2024'!$B$10:$B$36,0),1)</f>
        <v>60.48114234671079</v>
      </c>
      <c r="C25" s="131">
        <f>IF($A25&lt;C$3,0,INDEX('Table 3 ID Wind_2030'!$I$10:$I$33,MATCH($A25,'Table 3 ID Wind_2030'!$B$10:$B$33,0),1))</f>
        <v>49.788507534050773</v>
      </c>
      <c r="D25" s="131">
        <f>INDEX('Table 3 PV wS YK_2024'!$I$10:$I$33,MATCH($A25,'Table 3 PV wS YK_2024'!$B$10:$B$33,0),1)</f>
        <v>56.045837723919917</v>
      </c>
      <c r="E25" s="131">
        <f>INDEX('Table 3 PV wS SO_2024'!$I$10:$I$33,MATCH($A25,'Table 3 PV wS SO_2024'!$B$10:$B$33,0),1)</f>
        <v>48.902264655689315</v>
      </c>
      <c r="F25" s="131">
        <f>INDEX('Table 3 PV wS UTN_2024'!$I$10:$I$33,MATCH($A25,'Table 3 PV wS UTN_2024'!$B$10:$B$33,0),1)</f>
        <v>47.831429481636562</v>
      </c>
      <c r="G25" s="131">
        <f>INDEX('Table 3 PV wS JB_2024'!$I$10:$I$33,MATCH($A25,'Table 3 PV wS JB_2024'!$B$10:$B$33,0),1)</f>
        <v>46.450947374808486</v>
      </c>
      <c r="H25" s="131">
        <f>INDEX('Table 3 PV wS JB_2029'!$I$10:$I$33,MATCH($A25,'Table 3 PV wS JB_2029'!$B$10:$B$33,0),1)</f>
        <v>42.586355982341971</v>
      </c>
      <c r="I25" s="131">
        <f>INDEX('Table 3 PV wS UTS_2024'!$I$10:$I$36,MATCH($A25,'Table 3 PV wS UTS_2024'!$B$10:$B$36,0),1)</f>
        <v>43.800491745697229</v>
      </c>
      <c r="J25" s="131">
        <f>INDEX('Table 3 PV wS UTS_2030'!$I$10:$I$36,MATCH($A25,'Table 3 PV wS UTS_2030'!$B$10:$B$36,0),1)</f>
        <v>56.178433438707408</v>
      </c>
      <c r="K25" s="131">
        <f>INDEX('Table 3 185 MW (NTN) 2026)'!$K$14:$K$41,MATCH($A25,'Table 3 185 MW (NTN) 2026)'!$B$14:$B$41,0),1)</f>
        <v>109.35</v>
      </c>
      <c r="L25" s="131">
        <f>INDEX('Table 3 YK Wind wS_2029'!$I$10:$I$33,MATCH($A25,'Table 3 YK Wind wS_2029'!$B$10:$B$33,0),1)</f>
        <v>67.652887204137656</v>
      </c>
      <c r="M25" s="131">
        <f>INDEX('Table 3 ID Wind wS_2032'!$I$10:$I$33,MATCH($A25,'Table 3 ID Wind wS_2032'!$B$10:$B$33,0),1)</f>
        <v>54.022040332396557</v>
      </c>
    </row>
    <row r="26" spans="1:13">
      <c r="A26" s="136">
        <f t="shared" si="0"/>
        <v>2039</v>
      </c>
      <c r="B26" s="357">
        <f>B25*(1+$N$14)</f>
        <v>61.85708833509846</v>
      </c>
      <c r="C26" s="357">
        <f t="shared" ref="C26:C40" si="1">C25*(1+$N$14)</f>
        <v>50.921196080450429</v>
      </c>
      <c r="D26" s="357">
        <f t="shared" ref="D26:D40" si="2">D25*(1+$N$14)</f>
        <v>57.3208805321391</v>
      </c>
      <c r="E26" s="357">
        <f t="shared" ref="E26:E40" si="3">E25*(1+$N$14)</f>
        <v>50.014791176606252</v>
      </c>
      <c r="F26" s="357">
        <f t="shared" ref="F26:F40" si="4">F25*(1+$N$14)</f>
        <v>48.919594502343799</v>
      </c>
      <c r="G26" s="357">
        <f t="shared" ref="G26:G40" si="5">G25*(1+$N$14)</f>
        <v>47.507706427585383</v>
      </c>
      <c r="H26" s="357">
        <f t="shared" ref="H26:H40" si="6">H25*(1+$N$14)</f>
        <v>43.55519558094025</v>
      </c>
      <c r="I26" s="357">
        <f t="shared" ref="I26:I40" si="7">I25*(1+$N$14)</f>
        <v>44.796952932911843</v>
      </c>
      <c r="J26" s="357">
        <f t="shared" ref="J26:J40" si="8">J25*(1+$N$14)</f>
        <v>57.456492799438003</v>
      </c>
      <c r="K26" s="357">
        <f t="shared" ref="K26:K40" si="9">K25*(1+$N$14)</f>
        <v>111.83771249999999</v>
      </c>
      <c r="L26" s="357">
        <f t="shared" ref="L26:L40" si="10">L25*(1+$N$14)</f>
        <v>69.191990388031797</v>
      </c>
      <c r="M26" s="357">
        <f t="shared" ref="M26:M46" si="11">M25*(1+$N$14)</f>
        <v>55.251041749958581</v>
      </c>
    </row>
    <row r="27" spans="1:13">
      <c r="A27" s="136">
        <f t="shared" si="0"/>
        <v>2040</v>
      </c>
      <c r="B27" s="357">
        <f t="shared" ref="B27:B40" si="12">B26*(1+$N$14)</f>
        <v>63.264337094721952</v>
      </c>
      <c r="C27" s="357">
        <f t="shared" si="1"/>
        <v>52.079653291280678</v>
      </c>
      <c r="D27" s="357">
        <f t="shared" si="2"/>
        <v>58.624930564245268</v>
      </c>
      <c r="E27" s="357">
        <f t="shared" si="3"/>
        <v>51.152627675874044</v>
      </c>
      <c r="F27" s="357">
        <f t="shared" si="4"/>
        <v>50.032515277272125</v>
      </c>
      <c r="G27" s="357">
        <f t="shared" si="5"/>
        <v>48.588506748812954</v>
      </c>
      <c r="H27" s="357">
        <f t="shared" si="6"/>
        <v>44.546076280406645</v>
      </c>
      <c r="I27" s="357">
        <f t="shared" si="7"/>
        <v>45.816083612135593</v>
      </c>
      <c r="J27" s="357">
        <f t="shared" si="8"/>
        <v>58.763628010625219</v>
      </c>
      <c r="K27" s="357">
        <f t="shared" si="9"/>
        <v>114.382020459375</v>
      </c>
      <c r="L27" s="357">
        <f t="shared" si="10"/>
        <v>70.766108169359526</v>
      </c>
      <c r="M27" s="357">
        <f t="shared" si="11"/>
        <v>56.508002949770145</v>
      </c>
    </row>
    <row r="28" spans="1:13">
      <c r="A28" s="136">
        <f t="shared" si="0"/>
        <v>2041</v>
      </c>
      <c r="B28" s="357">
        <f t="shared" si="12"/>
        <v>64.703600763626881</v>
      </c>
      <c r="C28" s="357">
        <f t="shared" si="1"/>
        <v>53.264465403657319</v>
      </c>
      <c r="D28" s="357">
        <f t="shared" si="2"/>
        <v>59.958647734581852</v>
      </c>
      <c r="E28" s="357">
        <f t="shared" si="3"/>
        <v>52.316349955500179</v>
      </c>
      <c r="F28" s="357">
        <f t="shared" si="4"/>
        <v>51.170754999830066</v>
      </c>
      <c r="G28" s="357">
        <f t="shared" si="5"/>
        <v>49.693895277348453</v>
      </c>
      <c r="H28" s="357">
        <f t="shared" si="6"/>
        <v>45.559499515785895</v>
      </c>
      <c r="I28" s="357">
        <f t="shared" si="7"/>
        <v>46.858399514311678</v>
      </c>
      <c r="J28" s="357">
        <f t="shared" si="8"/>
        <v>60.100500547866943</v>
      </c>
      <c r="K28" s="357">
        <f t="shared" si="9"/>
        <v>116.98421142482579</v>
      </c>
      <c r="L28" s="357">
        <f t="shared" si="10"/>
        <v>72.376037130212453</v>
      </c>
      <c r="M28" s="357">
        <f t="shared" si="11"/>
        <v>57.793560016877422</v>
      </c>
    </row>
    <row r="29" spans="1:13">
      <c r="A29" s="136">
        <f t="shared" si="0"/>
        <v>2042</v>
      </c>
      <c r="B29" s="357">
        <f t="shared" si="12"/>
        <v>66.175607680999391</v>
      </c>
      <c r="C29" s="357">
        <f t="shared" si="1"/>
        <v>54.476231991590524</v>
      </c>
      <c r="D29" s="357">
        <f t="shared" si="2"/>
        <v>61.322706970543592</v>
      </c>
      <c r="E29" s="357">
        <f t="shared" si="3"/>
        <v>53.506546916987809</v>
      </c>
      <c r="F29" s="357">
        <f t="shared" si="4"/>
        <v>52.334889676076202</v>
      </c>
      <c r="G29" s="357">
        <f t="shared" si="5"/>
        <v>50.824431394908132</v>
      </c>
      <c r="H29" s="357">
        <f t="shared" si="6"/>
        <v>46.595978129770025</v>
      </c>
      <c r="I29" s="357">
        <f t="shared" si="7"/>
        <v>47.924428103262272</v>
      </c>
      <c r="J29" s="357">
        <f t="shared" si="8"/>
        <v>61.467786935330921</v>
      </c>
      <c r="K29" s="357">
        <f t="shared" si="9"/>
        <v>119.64560223474058</v>
      </c>
      <c r="L29" s="357">
        <f t="shared" si="10"/>
        <v>74.022591974924794</v>
      </c>
      <c r="M29" s="357">
        <f t="shared" si="11"/>
        <v>59.108363507261387</v>
      </c>
    </row>
    <row r="30" spans="1:13">
      <c r="A30" s="136">
        <f t="shared" si="0"/>
        <v>2043</v>
      </c>
      <c r="B30" s="357">
        <f t="shared" si="12"/>
        <v>67.681102755742131</v>
      </c>
      <c r="C30" s="357">
        <f t="shared" si="1"/>
        <v>55.715566269399211</v>
      </c>
      <c r="D30" s="357">
        <f t="shared" si="2"/>
        <v>62.717798554123462</v>
      </c>
      <c r="E30" s="357">
        <f t="shared" si="3"/>
        <v>54.723820859349281</v>
      </c>
      <c r="F30" s="357">
        <f t="shared" si="4"/>
        <v>53.525508416206939</v>
      </c>
      <c r="G30" s="357">
        <f t="shared" si="5"/>
        <v>51.980687209142296</v>
      </c>
      <c r="H30" s="357">
        <f t="shared" si="6"/>
        <v>47.656036632222296</v>
      </c>
      <c r="I30" s="357">
        <f t="shared" si="7"/>
        <v>49.014708842611491</v>
      </c>
      <c r="J30" s="357">
        <f t="shared" si="8"/>
        <v>62.866179088109703</v>
      </c>
      <c r="K30" s="357">
        <f t="shared" si="9"/>
        <v>122.36753968558094</v>
      </c>
      <c r="L30" s="357">
        <f t="shared" si="10"/>
        <v>75.706605942354329</v>
      </c>
      <c r="M30" s="357">
        <f t="shared" si="11"/>
        <v>60.453078777051587</v>
      </c>
    </row>
    <row r="31" spans="1:13">
      <c r="A31" s="136">
        <f t="shared" si="0"/>
        <v>2044</v>
      </c>
      <c r="B31" s="357">
        <f t="shared" si="12"/>
        <v>69.220847843435266</v>
      </c>
      <c r="C31" s="357">
        <f t="shared" si="1"/>
        <v>56.983095402028049</v>
      </c>
      <c r="D31" s="357">
        <f t="shared" si="2"/>
        <v>64.14462847122978</v>
      </c>
      <c r="E31" s="357">
        <f t="shared" si="3"/>
        <v>55.968787783899479</v>
      </c>
      <c r="F31" s="357">
        <f t="shared" si="4"/>
        <v>54.743213732675649</v>
      </c>
      <c r="G31" s="357">
        <f t="shared" si="5"/>
        <v>53.163247843150288</v>
      </c>
      <c r="H31" s="357">
        <f t="shared" si="6"/>
        <v>48.740211465605356</v>
      </c>
      <c r="I31" s="357">
        <f t="shared" si="7"/>
        <v>50.129793468780903</v>
      </c>
      <c r="J31" s="357">
        <f t="shared" si="8"/>
        <v>64.296384662364204</v>
      </c>
      <c r="K31" s="357">
        <f t="shared" si="9"/>
        <v>125.1514012134279</v>
      </c>
      <c r="L31" s="357">
        <f t="shared" si="10"/>
        <v>77.42893122754289</v>
      </c>
      <c r="M31" s="357">
        <f t="shared" si="11"/>
        <v>61.828386319229516</v>
      </c>
    </row>
    <row r="32" spans="1:13">
      <c r="A32" s="136">
        <f t="shared" si="0"/>
        <v>2045</v>
      </c>
      <c r="B32" s="357">
        <f t="shared" si="12"/>
        <v>70.795622131873415</v>
      </c>
      <c r="C32" s="357">
        <f t="shared" si="1"/>
        <v>58.279460822424191</v>
      </c>
      <c r="D32" s="357">
        <f t="shared" si="2"/>
        <v>65.603918768950265</v>
      </c>
      <c r="E32" s="357">
        <f t="shared" si="3"/>
        <v>57.242077705983192</v>
      </c>
      <c r="F32" s="357">
        <f t="shared" si="4"/>
        <v>55.988621845094023</v>
      </c>
      <c r="G32" s="357">
        <f t="shared" si="5"/>
        <v>54.372711731581958</v>
      </c>
      <c r="H32" s="357">
        <f t="shared" si="6"/>
        <v>49.849051276447881</v>
      </c>
      <c r="I32" s="357">
        <f t="shared" si="7"/>
        <v>51.27024627019567</v>
      </c>
      <c r="J32" s="357">
        <f t="shared" si="8"/>
        <v>65.759127413432992</v>
      </c>
      <c r="K32" s="357">
        <f t="shared" si="9"/>
        <v>127.99859559103339</v>
      </c>
      <c r="L32" s="357">
        <f t="shared" si="10"/>
        <v>79.190439412969496</v>
      </c>
      <c r="M32" s="357">
        <f t="shared" si="11"/>
        <v>63.234982107991989</v>
      </c>
    </row>
    <row r="33" spans="1:13">
      <c r="A33" s="136">
        <f t="shared" si="0"/>
        <v>2046</v>
      </c>
      <c r="B33" s="357">
        <f t="shared" si="12"/>
        <v>72.406222535373544</v>
      </c>
      <c r="C33" s="357">
        <f t="shared" si="1"/>
        <v>59.605318556134343</v>
      </c>
      <c r="D33" s="357">
        <f t="shared" si="2"/>
        <v>67.096407920943889</v>
      </c>
      <c r="E33" s="357">
        <f t="shared" si="3"/>
        <v>58.544334973794314</v>
      </c>
      <c r="F33" s="357">
        <f t="shared" si="4"/>
        <v>57.262362992069917</v>
      </c>
      <c r="G33" s="357">
        <f t="shared" si="5"/>
        <v>55.609690923475448</v>
      </c>
      <c r="H33" s="357">
        <f t="shared" si="6"/>
        <v>50.983117192987073</v>
      </c>
      <c r="I33" s="357">
        <f t="shared" si="7"/>
        <v>52.436644372842622</v>
      </c>
      <c r="J33" s="357">
        <f t="shared" si="8"/>
        <v>67.255147562088595</v>
      </c>
      <c r="K33" s="357">
        <f t="shared" si="9"/>
        <v>130.91056364072941</v>
      </c>
      <c r="L33" s="357">
        <f t="shared" si="10"/>
        <v>80.99202190961455</v>
      </c>
      <c r="M33" s="357">
        <f t="shared" si="11"/>
        <v>64.673577950948811</v>
      </c>
    </row>
    <row r="34" spans="1:13">
      <c r="A34" s="136">
        <f t="shared" si="0"/>
        <v>2047</v>
      </c>
      <c r="B34" s="357">
        <f t="shared" si="12"/>
        <v>74.053464098053297</v>
      </c>
      <c r="C34" s="357">
        <f t="shared" si="1"/>
        <v>60.9613395532864</v>
      </c>
      <c r="D34" s="357">
        <f t="shared" si="2"/>
        <v>68.622851201145366</v>
      </c>
      <c r="E34" s="357">
        <f t="shared" si="3"/>
        <v>59.87621859444814</v>
      </c>
      <c r="F34" s="357">
        <f t="shared" si="4"/>
        <v>58.565081750139512</v>
      </c>
      <c r="G34" s="357">
        <f t="shared" si="5"/>
        <v>56.874811391984515</v>
      </c>
      <c r="H34" s="357">
        <f t="shared" si="6"/>
        <v>52.142983109127535</v>
      </c>
      <c r="I34" s="357">
        <f t="shared" si="7"/>
        <v>53.629578032324794</v>
      </c>
      <c r="J34" s="357">
        <f t="shared" si="8"/>
        <v>68.785202169126109</v>
      </c>
      <c r="K34" s="357">
        <f t="shared" si="9"/>
        <v>133.88877896355601</v>
      </c>
      <c r="L34" s="357">
        <f t="shared" si="10"/>
        <v>82.83459040805829</v>
      </c>
      <c r="M34" s="357">
        <f t="shared" si="11"/>
        <v>66.144901849332896</v>
      </c>
    </row>
    <row r="35" spans="1:13">
      <c r="A35" s="136">
        <f t="shared" si="0"/>
        <v>2048</v>
      </c>
      <c r="B35" s="357">
        <f t="shared" si="12"/>
        <v>75.738180406284016</v>
      </c>
      <c r="C35" s="357">
        <f t="shared" si="1"/>
        <v>62.348210028123667</v>
      </c>
      <c r="D35" s="357">
        <f t="shared" si="2"/>
        <v>70.184021065971422</v>
      </c>
      <c r="E35" s="357">
        <f t="shared" si="3"/>
        <v>61.238402567471837</v>
      </c>
      <c r="F35" s="357">
        <f t="shared" si="4"/>
        <v>59.897437359955191</v>
      </c>
      <c r="G35" s="357">
        <f t="shared" si="5"/>
        <v>58.168713351152164</v>
      </c>
      <c r="H35" s="357">
        <f t="shared" si="6"/>
        <v>53.32923597486019</v>
      </c>
      <c r="I35" s="357">
        <f t="shared" si="7"/>
        <v>54.849650932560188</v>
      </c>
      <c r="J35" s="357">
        <f t="shared" si="8"/>
        <v>70.350065518473727</v>
      </c>
      <c r="K35" s="357">
        <f t="shared" si="9"/>
        <v>136.93474868497691</v>
      </c>
      <c r="L35" s="357">
        <f t="shared" si="10"/>
        <v>84.719077339841618</v>
      </c>
      <c r="M35" s="357">
        <f t="shared" si="11"/>
        <v>67.649698366405218</v>
      </c>
    </row>
    <row r="36" spans="1:13">
      <c r="A36" s="136">
        <f t="shared" si="0"/>
        <v>2049</v>
      </c>
      <c r="B36" s="357">
        <f t="shared" si="12"/>
        <v>77.461224010526976</v>
      </c>
      <c r="C36" s="357">
        <f t="shared" si="1"/>
        <v>63.766631806263483</v>
      </c>
      <c r="D36" s="357">
        <f t="shared" si="2"/>
        <v>71.78070754522227</v>
      </c>
      <c r="E36" s="357">
        <f t="shared" si="3"/>
        <v>62.631576225881822</v>
      </c>
      <c r="F36" s="357">
        <f t="shared" si="4"/>
        <v>61.260104059894175</v>
      </c>
      <c r="G36" s="357">
        <f t="shared" si="5"/>
        <v>59.492051579890877</v>
      </c>
      <c r="H36" s="357">
        <f t="shared" si="6"/>
        <v>54.542476093288265</v>
      </c>
      <c r="I36" s="357">
        <f t="shared" si="7"/>
        <v>56.097480491275938</v>
      </c>
      <c r="J36" s="357">
        <f t="shared" si="8"/>
        <v>71.950529509019006</v>
      </c>
      <c r="K36" s="357">
        <f t="shared" si="9"/>
        <v>140.05001421756015</v>
      </c>
      <c r="L36" s="357">
        <f t="shared" si="10"/>
        <v>86.646436349323025</v>
      </c>
      <c r="M36" s="357">
        <f t="shared" si="11"/>
        <v>69.18872900424094</v>
      </c>
    </row>
    <row r="37" spans="1:13">
      <c r="A37" s="136">
        <f t="shared" si="0"/>
        <v>2050</v>
      </c>
      <c r="B37" s="357">
        <f t="shared" si="12"/>
        <v>79.223466856766464</v>
      </c>
      <c r="C37" s="357">
        <f t="shared" si="1"/>
        <v>65.217322679855982</v>
      </c>
      <c r="D37" s="357">
        <f t="shared" si="2"/>
        <v>73.413718641876088</v>
      </c>
      <c r="E37" s="357">
        <f t="shared" si="3"/>
        <v>64.056444585020643</v>
      </c>
      <c r="F37" s="357">
        <f t="shared" si="4"/>
        <v>62.653771427256771</v>
      </c>
      <c r="G37" s="357">
        <f t="shared" si="5"/>
        <v>60.845495753333395</v>
      </c>
      <c r="H37" s="357">
        <f t="shared" si="6"/>
        <v>55.783317424410576</v>
      </c>
      <c r="I37" s="357">
        <f t="shared" si="7"/>
        <v>57.373698172452471</v>
      </c>
      <c r="J37" s="357">
        <f t="shared" si="8"/>
        <v>73.587404055349197</v>
      </c>
      <c r="K37" s="357">
        <f t="shared" si="9"/>
        <v>143.23615204100966</v>
      </c>
      <c r="L37" s="357">
        <f t="shared" si="10"/>
        <v>88.617642776270131</v>
      </c>
      <c r="M37" s="357">
        <f t="shared" si="11"/>
        <v>70.762772589087419</v>
      </c>
    </row>
    <row r="38" spans="1:13">
      <c r="A38" s="136">
        <f t="shared" si="0"/>
        <v>2051</v>
      </c>
      <c r="B38" s="357">
        <f t="shared" si="12"/>
        <v>81.025800727757911</v>
      </c>
      <c r="C38" s="357">
        <f t="shared" si="1"/>
        <v>66.701016770822704</v>
      </c>
      <c r="D38" s="357">
        <f t="shared" si="2"/>
        <v>75.083880740978771</v>
      </c>
      <c r="E38" s="357">
        <f t="shared" si="3"/>
        <v>65.51372869932986</v>
      </c>
      <c r="F38" s="357">
        <f t="shared" si="4"/>
        <v>64.079144727226861</v>
      </c>
      <c r="G38" s="357">
        <f t="shared" si="5"/>
        <v>62.229730781721734</v>
      </c>
      <c r="H38" s="357">
        <f t="shared" si="6"/>
        <v>57.052387895815919</v>
      </c>
      <c r="I38" s="357">
        <f t="shared" si="7"/>
        <v>58.678949805875767</v>
      </c>
      <c r="J38" s="357">
        <f t="shared" si="8"/>
        <v>75.261517497608395</v>
      </c>
      <c r="K38" s="357">
        <f t="shared" si="9"/>
        <v>146.49477449994265</v>
      </c>
      <c r="L38" s="357">
        <f t="shared" si="10"/>
        <v>90.633694149430283</v>
      </c>
      <c r="M38" s="357">
        <f t="shared" si="11"/>
        <v>72.372625665489167</v>
      </c>
    </row>
    <row r="39" spans="1:13">
      <c r="A39" s="136">
        <f t="shared" si="0"/>
        <v>2052</v>
      </c>
      <c r="B39" s="357">
        <f t="shared" si="12"/>
        <v>82.869137694314404</v>
      </c>
      <c r="C39" s="357">
        <f t="shared" si="1"/>
        <v>68.218464902358917</v>
      </c>
      <c r="D39" s="357">
        <f t="shared" si="2"/>
        <v>76.79203902783604</v>
      </c>
      <c r="E39" s="357">
        <f t="shared" si="3"/>
        <v>67.00416602723962</v>
      </c>
      <c r="F39" s="357">
        <f t="shared" si="4"/>
        <v>65.53694526977128</v>
      </c>
      <c r="G39" s="357">
        <f t="shared" si="5"/>
        <v>63.645457157005907</v>
      </c>
      <c r="H39" s="357">
        <f t="shared" si="6"/>
        <v>58.350329720445735</v>
      </c>
      <c r="I39" s="357">
        <f t="shared" si="7"/>
        <v>60.013895913959445</v>
      </c>
      <c r="J39" s="357">
        <f t="shared" si="8"/>
        <v>76.97371702067899</v>
      </c>
      <c r="K39" s="357">
        <f t="shared" si="9"/>
        <v>149.82753061981634</v>
      </c>
      <c r="L39" s="357">
        <f t="shared" si="10"/>
        <v>92.695610691329833</v>
      </c>
      <c r="M39" s="357">
        <f t="shared" si="11"/>
        <v>74.01910289937905</v>
      </c>
    </row>
    <row r="40" spans="1:13">
      <c r="A40" s="136">
        <f t="shared" si="0"/>
        <v>2053</v>
      </c>
      <c r="B40" s="357">
        <f t="shared" si="12"/>
        <v>84.754410576860067</v>
      </c>
      <c r="C40" s="357">
        <f t="shared" si="1"/>
        <v>69.770434978887593</v>
      </c>
      <c r="D40" s="357">
        <f t="shared" si="2"/>
        <v>78.539057915719312</v>
      </c>
      <c r="E40" s="357">
        <f t="shared" si="3"/>
        <v>68.528510804359328</v>
      </c>
      <c r="F40" s="357">
        <f t="shared" si="4"/>
        <v>67.027910774658579</v>
      </c>
      <c r="G40" s="357">
        <f t="shared" si="5"/>
        <v>65.093391307327792</v>
      </c>
      <c r="H40" s="357">
        <f t="shared" si="6"/>
        <v>59.677799721585878</v>
      </c>
      <c r="I40" s="357">
        <f t="shared" si="7"/>
        <v>61.379212046002024</v>
      </c>
      <c r="J40" s="357">
        <f t="shared" si="8"/>
        <v>78.724869082899446</v>
      </c>
      <c r="K40" s="357">
        <f t="shared" si="9"/>
        <v>153.23610694141718</v>
      </c>
      <c r="L40" s="357">
        <f t="shared" si="10"/>
        <v>94.804435834557594</v>
      </c>
      <c r="M40" s="357">
        <f t="shared" si="11"/>
        <v>75.703037490339923</v>
      </c>
    </row>
    <row r="41" spans="1:13">
      <c r="A41" s="136">
        <f t="shared" si="0"/>
        <v>2054</v>
      </c>
      <c r="B41" s="357"/>
      <c r="C41" s="357">
        <f t="shared" ref="C41:C46" si="13">C40*(1+$N$14)</f>
        <v>71.357712374657282</v>
      </c>
      <c r="D41" s="357"/>
      <c r="E41" s="357"/>
      <c r="F41" s="357"/>
      <c r="G41" s="357"/>
      <c r="H41" s="357">
        <f t="shared" ref="H41:H45" si="14">H40*(1+$N$14)</f>
        <v>61.035469665251959</v>
      </c>
      <c r="I41" s="357"/>
      <c r="J41" s="357">
        <f t="shared" ref="J41:J46" si="15">J40*(1+$N$14)</f>
        <v>80.515859854535407</v>
      </c>
      <c r="K41" s="357">
        <f>K40*(1+$N$14)</f>
        <v>156.72222837433443</v>
      </c>
      <c r="L41" s="357">
        <f>L40*(1+$N$14)</f>
        <v>96.961236749793784</v>
      </c>
      <c r="M41" s="357">
        <f t="shared" si="11"/>
        <v>77.42528159324516</v>
      </c>
    </row>
    <row r="42" spans="1:13">
      <c r="A42" s="136">
        <f t="shared" si="0"/>
        <v>2055</v>
      </c>
      <c r="B42" s="357"/>
      <c r="C42" s="357">
        <f t="shared" si="13"/>
        <v>72.981100331180741</v>
      </c>
      <c r="D42" s="357"/>
      <c r="E42" s="357"/>
      <c r="F42" s="357"/>
      <c r="G42" s="357"/>
      <c r="H42" s="357">
        <f t="shared" si="14"/>
        <v>62.424026600136443</v>
      </c>
      <c r="I42" s="357"/>
      <c r="J42" s="357">
        <f t="shared" si="15"/>
        <v>82.347595666226084</v>
      </c>
      <c r="K42" s="357">
        <f>K41*(1+$N$14)</f>
        <v>160.28765906985055</v>
      </c>
      <c r="L42" s="357">
        <f>L41*(1+$N$14)</f>
        <v>99.1671048858516</v>
      </c>
      <c r="M42" s="357">
        <f t="shared" si="11"/>
        <v>79.186706749491492</v>
      </c>
    </row>
    <row r="43" spans="1:13">
      <c r="A43" s="136">
        <f t="shared" si="0"/>
        <v>2056</v>
      </c>
      <c r="B43" s="357"/>
      <c r="C43" s="357">
        <f t="shared" si="13"/>
        <v>74.641420363715113</v>
      </c>
      <c r="D43" s="357"/>
      <c r="E43" s="357"/>
      <c r="F43" s="357"/>
      <c r="G43" s="357"/>
      <c r="H43" s="357">
        <f t="shared" si="14"/>
        <v>63.84417320528955</v>
      </c>
      <c r="I43" s="357"/>
      <c r="J43" s="357">
        <f t="shared" si="15"/>
        <v>84.221003467632727</v>
      </c>
      <c r="K43" s="362"/>
      <c r="L43" s="357">
        <f>L42*(1+$N$14)</f>
        <v>101.42315652200473</v>
      </c>
      <c r="M43" s="357">
        <f t="shared" si="11"/>
        <v>80.988204328042428</v>
      </c>
    </row>
    <row r="44" spans="1:13">
      <c r="A44" s="136">
        <f t="shared" si="0"/>
        <v>2057</v>
      </c>
      <c r="B44" s="357"/>
      <c r="C44" s="357">
        <f t="shared" si="13"/>
        <v>76.339512676989642</v>
      </c>
      <c r="D44" s="357"/>
      <c r="E44" s="357"/>
      <c r="F44" s="357"/>
      <c r="G44" s="357"/>
      <c r="H44" s="357">
        <f t="shared" si="14"/>
        <v>65.296628145709889</v>
      </c>
      <c r="I44" s="357"/>
      <c r="J44" s="357">
        <f t="shared" si="15"/>
        <v>86.137031296521371</v>
      </c>
      <c r="K44" s="362"/>
      <c r="L44" s="357">
        <f>L43*(1+$N$14)</f>
        <v>103.73053333288034</v>
      </c>
      <c r="M44" s="357">
        <f t="shared" si="11"/>
        <v>82.830685976505393</v>
      </c>
    </row>
    <row r="45" spans="1:13">
      <c r="A45" s="136">
        <f t="shared" si="0"/>
        <v>2058</v>
      </c>
      <c r="B45" s="357"/>
      <c r="C45" s="357">
        <f t="shared" si="13"/>
        <v>78.076236590391161</v>
      </c>
      <c r="D45" s="357"/>
      <c r="E45" s="357"/>
      <c r="F45" s="357"/>
      <c r="G45" s="357"/>
      <c r="H45" s="357">
        <f t="shared" si="14"/>
        <v>66.782126436024797</v>
      </c>
      <c r="I45" s="357"/>
      <c r="J45" s="357">
        <f t="shared" si="15"/>
        <v>88.096648758517233</v>
      </c>
      <c r="K45" s="362"/>
      <c r="L45" s="357">
        <f>L44*(1+$N$14)</f>
        <v>106.09040296620337</v>
      </c>
      <c r="M45" s="357">
        <f t="shared" si="11"/>
        <v>84.715084082470895</v>
      </c>
    </row>
    <row r="46" spans="1:13">
      <c r="A46" s="136">
        <f t="shared" si="0"/>
        <v>2059</v>
      </c>
      <c r="B46" s="357"/>
      <c r="C46" s="357">
        <f t="shared" si="13"/>
        <v>79.852470972822559</v>
      </c>
      <c r="D46" s="357"/>
      <c r="E46" s="357"/>
      <c r="F46" s="357"/>
      <c r="G46" s="357"/>
      <c r="H46" s="357"/>
      <c r="I46" s="357"/>
      <c r="J46" s="357">
        <f t="shared" si="15"/>
        <v>90.100847517773502</v>
      </c>
      <c r="K46" s="362"/>
      <c r="L46" s="362"/>
      <c r="M46" s="357">
        <f t="shared" si="11"/>
        <v>86.642352245347112</v>
      </c>
    </row>
    <row r="47" spans="1:13">
      <c r="A47" s="136">
        <f t="shared" ref="A47:A48" si="16">A46+1</f>
        <v>2060</v>
      </c>
      <c r="B47" s="357"/>
      <c r="C47" s="357">
        <f t="shared" ref="C47:C48" si="17">C46*(1+$N$14)</f>
        <v>81.669114687454282</v>
      </c>
      <c r="D47" s="357"/>
      <c r="E47" s="357"/>
      <c r="F47" s="357"/>
      <c r="G47" s="357"/>
      <c r="H47" s="357"/>
      <c r="I47" s="357"/>
      <c r="J47" s="357"/>
      <c r="K47" s="362"/>
      <c r="L47" s="362"/>
      <c r="M47" s="357">
        <f t="shared" ref="M47:M48" si="18">M46*(1+$N$14)</f>
        <v>88.613465758928768</v>
      </c>
    </row>
    <row r="48" spans="1:13">
      <c r="A48" s="136">
        <f t="shared" si="16"/>
        <v>2061</v>
      </c>
      <c r="B48" s="357"/>
      <c r="C48" s="357">
        <f t="shared" si="17"/>
        <v>83.527087046593877</v>
      </c>
      <c r="D48" s="357"/>
      <c r="E48" s="357"/>
      <c r="F48" s="357"/>
      <c r="G48" s="357"/>
      <c r="H48" s="357"/>
      <c r="I48" s="357"/>
      <c r="J48" s="357"/>
      <c r="K48" s="362"/>
      <c r="L48" s="362"/>
      <c r="M48" s="357">
        <f t="shared" si="18"/>
        <v>90.629422104944396</v>
      </c>
    </row>
    <row r="49" spans="1:13" ht="12" customHeight="1">
      <c r="A49" s="136"/>
    </row>
    <row r="50" spans="1:13" ht="12" customHeight="1">
      <c r="A50" s="358" t="s">
        <v>167</v>
      </c>
      <c r="B50" s="359">
        <f>PMT(Discount_Rate,30,-NPV(Discount_Rate,Table3ACsummary!B$11:B$40))</f>
        <v>43.465683484186577</v>
      </c>
      <c r="C50" s="359">
        <f>PMT(Discount_Rate,30,-NPV(Discount_Rate,Table3ACsummary!C$17:C$46))</f>
        <v>52.807878029412443</v>
      </c>
      <c r="D50" s="359">
        <f>PMT(Discount_Rate,30,-NPV(Discount_Rate,Table3ACsummary!D$11:D$40))</f>
        <v>52.145597189498531</v>
      </c>
      <c r="E50" s="359">
        <f>PMT(Discount_Rate,30,-NPV(Discount_Rate,Table3ACsummary!E$11:E$40))</f>
        <v>45.497716777909446</v>
      </c>
      <c r="F50" s="359">
        <f>PMT(Discount_Rate,30,-NPV(Discount_Rate,Table3ACsummary!F$11:F$40))</f>
        <v>44.50467856131965</v>
      </c>
      <c r="G50" s="359">
        <f>PMT(Discount_Rate,30,-NPV(Discount_Rate,Table3ACsummary!G$11:G$40))</f>
        <v>43.220800868168766</v>
      </c>
      <c r="H50" s="359">
        <f>PMT(Discount_Rate,30,-NPV(Discount_Rate,Table3ACsummary!H$16:H$45))</f>
        <v>44.230736236429529</v>
      </c>
      <c r="I50" s="359">
        <f>PMT(Discount_Rate,30,-NPV(Discount_Rate,Table3ACsummary!I$11:I$40))</f>
        <v>40.751866566864287</v>
      </c>
      <c r="J50" s="359">
        <f>PMT(Discount_Rate,30,-NPV(Discount_Rate,Table3ACsummary!J$11:J$40))</f>
        <v>53.13551596625387</v>
      </c>
      <c r="K50" s="359">
        <f>PMT(Discount_Rate,30,-NPV(Discount_Rate,Table3ACsummary!K$13:K$42))</f>
        <v>101.20067367267227</v>
      </c>
      <c r="L50" s="359">
        <f>PMT(Discount_Rate,30,-NPV(Discount_Rate,Table3ACsummary!L$16:L$45))</f>
        <v>70.716490719399445</v>
      </c>
      <c r="M50" s="359">
        <f>PMT(Discount_Rate,30,-NPV(Discount_Rate,Table3ACsummary!M$19:M$48))</f>
        <v>59.89860592221865</v>
      </c>
    </row>
    <row r="51" spans="1:13" ht="12" customHeight="1">
      <c r="A51" s="136"/>
    </row>
    <row r="52" spans="1:13">
      <c r="A52" s="136"/>
    </row>
    <row r="53" spans="1:13">
      <c r="A53" s="136"/>
    </row>
    <row r="54" spans="1:13">
      <c r="A54" s="136"/>
    </row>
    <row r="55" spans="1:13">
      <c r="A55" s="136"/>
    </row>
    <row r="56" spans="1:13">
      <c r="A56" s="136"/>
    </row>
    <row r="57" spans="1:13">
      <c r="A57" s="136"/>
    </row>
    <row r="58" spans="1:13">
      <c r="A58" s="136"/>
    </row>
    <row r="59" spans="1:13">
      <c r="A59" s="136"/>
    </row>
    <row r="60" spans="1:13">
      <c r="A60" s="136"/>
    </row>
    <row r="61" spans="1:13">
      <c r="A61" s="136"/>
    </row>
    <row r="62" spans="1:13">
      <c r="A62" s="136"/>
    </row>
    <row r="63" spans="1:13">
      <c r="A63" s="136"/>
    </row>
    <row r="64" spans="1:13">
      <c r="A64" s="136"/>
    </row>
  </sheetData>
  <mergeCells count="1">
    <mergeCell ref="B1:K1"/>
  </mergeCells>
  <pageMargins left="0.7" right="0.7" top="0.75" bottom="0.75" header="0.3" footer="0.3"/>
  <pageSetup scale="8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B1:BH73"/>
  <sheetViews>
    <sheetView workbookViewId="0">
      <selection activeCell="F31" sqref="F31"/>
    </sheetView>
  </sheetViews>
  <sheetFormatPr defaultColWidth="9.33203125" defaultRowHeight="13.2"/>
  <cols>
    <col min="1" max="1" width="1.44140625" style="118" customWidth="1"/>
    <col min="2" max="2" width="10.77734375" style="118" customWidth="1"/>
    <col min="3" max="3" width="14.109375" style="118" customWidth="1"/>
    <col min="4" max="4" width="12.33203125" style="118" customWidth="1"/>
    <col min="5" max="5" width="16.77734375" style="118" customWidth="1"/>
    <col min="6" max="6" width="7.77734375" style="118" customWidth="1"/>
    <col min="7" max="7" width="9.77734375" style="118" customWidth="1"/>
    <col min="8" max="8" width="13.77734375" style="118" customWidth="1"/>
    <col min="9" max="10" width="12.44140625" style="118" customWidth="1"/>
    <col min="11" max="11" width="4.77734375" style="118" customWidth="1"/>
    <col min="12" max="12" width="9.77734375" style="118" customWidth="1"/>
    <col min="13" max="13" width="13.77734375" style="118" customWidth="1"/>
    <col min="14" max="14" width="12.44140625" style="118" customWidth="1"/>
    <col min="15" max="15" width="18" style="118" customWidth="1"/>
    <col min="16" max="16" width="7" style="118" customWidth="1"/>
    <col min="17" max="17" width="9.77734375" style="118" customWidth="1"/>
    <col min="18" max="18" width="13.77734375" style="118" customWidth="1"/>
    <col min="19" max="20" width="12.44140625" style="118" customWidth="1"/>
    <col min="21" max="21" width="5.109375" style="118" customWidth="1"/>
    <col min="22" max="22" width="9.77734375" style="118" customWidth="1"/>
    <col min="23" max="23" width="13.77734375" style="118" customWidth="1"/>
    <col min="24" max="25" width="12.44140625" style="118" customWidth="1"/>
    <col min="26" max="26" width="5.6640625" style="118" customWidth="1"/>
    <col min="27" max="27" width="9.77734375" style="118" customWidth="1"/>
    <col min="28" max="28" width="13.77734375" style="118" customWidth="1"/>
    <col min="29" max="30" width="12.44140625" style="118" customWidth="1"/>
    <col min="31" max="31" width="6.33203125" style="118" customWidth="1"/>
    <col min="32" max="32" width="9.77734375" style="118" customWidth="1"/>
    <col min="33" max="33" width="13.77734375" style="118" customWidth="1"/>
    <col min="34" max="35" width="12.44140625" style="118" customWidth="1"/>
    <col min="36" max="36" width="5.6640625" style="118" customWidth="1"/>
    <col min="37" max="37" width="9.77734375" style="118" customWidth="1"/>
    <col min="38" max="38" width="13.77734375" style="118" customWidth="1"/>
    <col min="39" max="40" width="12.44140625" style="118" customWidth="1"/>
    <col min="41" max="41" width="5.6640625" style="118" customWidth="1"/>
    <col min="42" max="42" width="9.77734375" style="118" customWidth="1"/>
    <col min="43" max="43" width="13.77734375" style="118" customWidth="1"/>
    <col min="44" max="45" width="12.44140625" style="118" customWidth="1"/>
    <col min="46" max="46" width="5.6640625" style="118" customWidth="1"/>
    <col min="47" max="47" width="9.77734375" style="118" customWidth="1"/>
    <col min="48" max="48" width="13.77734375" style="118" customWidth="1"/>
    <col min="49" max="50" width="12.44140625" style="118" customWidth="1"/>
    <col min="51" max="51" width="6.33203125" style="118" customWidth="1"/>
    <col min="52" max="52" width="9.77734375" style="118" customWidth="1"/>
    <col min="53" max="53" width="13.77734375" style="118" customWidth="1"/>
    <col min="54" max="54" width="12.44140625" style="118" customWidth="1"/>
    <col min="55" max="55" width="15.109375" style="118" customWidth="1"/>
    <col min="56" max="56" width="11.6640625" style="118" customWidth="1"/>
    <col min="57" max="57" width="9.77734375" style="118" customWidth="1"/>
    <col min="58" max="58" width="13.77734375" style="118" customWidth="1"/>
    <col min="59" max="59" width="12.44140625" style="162" customWidth="1"/>
    <col min="60" max="60" width="12.44140625" style="118" customWidth="1"/>
    <col min="61" max="16384" width="9.33203125" style="118"/>
  </cols>
  <sheetData>
    <row r="1" spans="2:60" ht="15.6">
      <c r="B1" s="116" t="s">
        <v>56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117"/>
      <c r="AV1" s="117"/>
      <c r="AW1" s="117"/>
      <c r="AX1" s="117"/>
      <c r="AY1" s="117"/>
      <c r="AZ1" s="117"/>
      <c r="BA1" s="117"/>
      <c r="BB1" s="117"/>
      <c r="BC1" s="117"/>
    </row>
    <row r="2" spans="2:60" ht="15.6">
      <c r="B2" s="116" t="s">
        <v>186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117"/>
      <c r="AV2" s="117"/>
      <c r="AW2" s="117"/>
      <c r="AX2" s="117"/>
      <c r="AY2" s="117"/>
      <c r="AZ2" s="117"/>
      <c r="BA2" s="117"/>
      <c r="BB2" s="117"/>
      <c r="BC2" s="117"/>
    </row>
    <row r="3" spans="2:60" ht="15.6">
      <c r="B3" s="116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  <c r="AI3" s="117"/>
      <c r="AJ3" s="117"/>
      <c r="AK3" s="117"/>
      <c r="AL3" s="117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  <c r="BC3" s="117"/>
    </row>
    <row r="4" spans="2:60" s="351" customFormat="1" ht="18.75" customHeight="1">
      <c r="B4" s="393" t="s">
        <v>185</v>
      </c>
      <c r="C4" s="394"/>
      <c r="D4" s="394"/>
      <c r="E4" s="395"/>
      <c r="F4" s="119"/>
      <c r="G4" s="393" t="s">
        <v>190</v>
      </c>
      <c r="H4" s="394"/>
      <c r="I4" s="394"/>
      <c r="J4" s="395"/>
      <c r="K4" s="119"/>
      <c r="L4" s="389" t="s">
        <v>197</v>
      </c>
      <c r="M4" s="390"/>
      <c r="N4" s="390"/>
      <c r="O4" s="391"/>
      <c r="Q4" s="389" t="s">
        <v>188</v>
      </c>
      <c r="R4" s="390"/>
      <c r="S4" s="390"/>
      <c r="T4" s="391"/>
      <c r="U4" s="119"/>
      <c r="V4" s="393" t="s">
        <v>189</v>
      </c>
      <c r="W4" s="394"/>
      <c r="X4" s="394"/>
      <c r="Y4" s="395"/>
      <c r="Z4" s="119"/>
      <c r="AA4" s="393" t="s">
        <v>228</v>
      </c>
      <c r="AB4" s="394"/>
      <c r="AC4" s="394"/>
      <c r="AD4" s="395"/>
      <c r="AE4" s="119"/>
      <c r="AF4" s="393" t="s">
        <v>229</v>
      </c>
      <c r="AG4" s="394"/>
      <c r="AH4" s="394"/>
      <c r="AI4" s="395"/>
      <c r="AJ4" s="119"/>
      <c r="AK4" s="389" t="s">
        <v>193</v>
      </c>
      <c r="AL4" s="390"/>
      <c r="AM4" s="390"/>
      <c r="AN4" s="391"/>
      <c r="AO4" s="119"/>
      <c r="AP4" s="389" t="s">
        <v>199</v>
      </c>
      <c r="AQ4" s="390"/>
      <c r="AR4" s="390"/>
      <c r="AS4" s="391"/>
      <c r="AT4" s="119"/>
      <c r="AU4" s="389" t="s">
        <v>201</v>
      </c>
      <c r="AV4" s="390"/>
      <c r="AW4" s="390"/>
      <c r="AX4" s="391"/>
      <c r="AY4" s="119"/>
      <c r="AZ4" s="389" t="s">
        <v>226</v>
      </c>
      <c r="BA4" s="390"/>
      <c r="BB4" s="390"/>
      <c r="BC4" s="391"/>
      <c r="BD4" s="370"/>
      <c r="BE4" s="389" t="s">
        <v>227</v>
      </c>
      <c r="BF4" s="390"/>
      <c r="BG4" s="390"/>
      <c r="BH4" s="391"/>
    </row>
    <row r="5" spans="2:60" ht="51.75" customHeight="1">
      <c r="B5" s="121" t="s">
        <v>0</v>
      </c>
      <c r="C5" s="122" t="s">
        <v>86</v>
      </c>
      <c r="D5" s="122" t="s">
        <v>81</v>
      </c>
      <c r="E5" s="17" t="s">
        <v>52</v>
      </c>
      <c r="G5" s="121" t="s">
        <v>0</v>
      </c>
      <c r="H5" s="122" t="s">
        <v>86</v>
      </c>
      <c r="I5" s="122" t="s">
        <v>81</v>
      </c>
      <c r="J5" s="17" t="s">
        <v>52</v>
      </c>
      <c r="L5" s="121" t="s">
        <v>0</v>
      </c>
      <c r="M5" s="122" t="s">
        <v>86</v>
      </c>
      <c r="N5" s="122" t="s">
        <v>81</v>
      </c>
      <c r="O5" s="17" t="s">
        <v>52</v>
      </c>
      <c r="Q5" s="121" t="s">
        <v>0</v>
      </c>
      <c r="R5" s="122" t="s">
        <v>86</v>
      </c>
      <c r="S5" s="122" t="s">
        <v>81</v>
      </c>
      <c r="T5" s="17" t="s">
        <v>52</v>
      </c>
      <c r="V5" s="121" t="s">
        <v>0</v>
      </c>
      <c r="W5" s="122" t="s">
        <v>86</v>
      </c>
      <c r="X5" s="122" t="s">
        <v>81</v>
      </c>
      <c r="Y5" s="17" t="s">
        <v>52</v>
      </c>
      <c r="AA5" s="121" t="s">
        <v>0</v>
      </c>
      <c r="AB5" s="122" t="s">
        <v>86</v>
      </c>
      <c r="AC5" s="122" t="s">
        <v>81</v>
      </c>
      <c r="AD5" s="17" t="s">
        <v>52</v>
      </c>
      <c r="AF5" s="121" t="s">
        <v>0</v>
      </c>
      <c r="AG5" s="122" t="s">
        <v>86</v>
      </c>
      <c r="AH5" s="122" t="s">
        <v>81</v>
      </c>
      <c r="AI5" s="17" t="s">
        <v>52</v>
      </c>
      <c r="AK5" s="121" t="s">
        <v>0</v>
      </c>
      <c r="AL5" s="122" t="s">
        <v>86</v>
      </c>
      <c r="AM5" s="122" t="s">
        <v>81</v>
      </c>
      <c r="AN5" s="17" t="s">
        <v>52</v>
      </c>
      <c r="AP5" s="121" t="s">
        <v>0</v>
      </c>
      <c r="AQ5" s="122" t="s">
        <v>86</v>
      </c>
      <c r="AR5" s="122" t="s">
        <v>81</v>
      </c>
      <c r="AS5" s="17" t="s">
        <v>52</v>
      </c>
      <c r="AU5" s="121" t="s">
        <v>0</v>
      </c>
      <c r="AV5" s="122" t="s">
        <v>86</v>
      </c>
      <c r="AW5" s="122" t="s">
        <v>81</v>
      </c>
      <c r="AX5" s="17" t="s">
        <v>52</v>
      </c>
      <c r="AZ5" s="121" t="s">
        <v>0</v>
      </c>
      <c r="BA5" s="122" t="s">
        <v>86</v>
      </c>
      <c r="BB5" s="122" t="s">
        <v>81</v>
      </c>
      <c r="BC5" s="17" t="s">
        <v>52</v>
      </c>
      <c r="BE5" s="121" t="s">
        <v>0</v>
      </c>
      <c r="BF5" s="122" t="s">
        <v>86</v>
      </c>
      <c r="BG5" s="122" t="s">
        <v>81</v>
      </c>
      <c r="BH5" s="17" t="s">
        <v>52</v>
      </c>
    </row>
    <row r="6" spans="2:60" ht="24" customHeight="1">
      <c r="B6" s="123"/>
      <c r="C6" s="125" t="s">
        <v>9</v>
      </c>
      <c r="D6" s="124" t="s">
        <v>82</v>
      </c>
      <c r="E6" s="19" t="s">
        <v>9</v>
      </c>
      <c r="G6" s="123"/>
      <c r="H6" s="125" t="s">
        <v>9</v>
      </c>
      <c r="I6" s="124" t="s">
        <v>82</v>
      </c>
      <c r="J6" s="19" t="s">
        <v>9</v>
      </c>
      <c r="L6" s="123"/>
      <c r="M6" s="125" t="s">
        <v>9</v>
      </c>
      <c r="N6" s="124" t="s">
        <v>82</v>
      </c>
      <c r="O6" s="19" t="s">
        <v>9</v>
      </c>
      <c r="Q6" s="123"/>
      <c r="R6" s="125" t="s">
        <v>9</v>
      </c>
      <c r="S6" s="124" t="s">
        <v>82</v>
      </c>
      <c r="T6" s="19" t="s">
        <v>9</v>
      </c>
      <c r="V6" s="123"/>
      <c r="W6" s="125" t="s">
        <v>9</v>
      </c>
      <c r="X6" s="124" t="s">
        <v>82</v>
      </c>
      <c r="Y6" s="19" t="s">
        <v>9</v>
      </c>
      <c r="AA6" s="123"/>
      <c r="AB6" s="125" t="s">
        <v>9</v>
      </c>
      <c r="AC6" s="124" t="s">
        <v>82</v>
      </c>
      <c r="AD6" s="19" t="s">
        <v>9</v>
      </c>
      <c r="AF6" s="123"/>
      <c r="AG6" s="125" t="s">
        <v>9</v>
      </c>
      <c r="AH6" s="124" t="s">
        <v>82</v>
      </c>
      <c r="AI6" s="19" t="s">
        <v>9</v>
      </c>
      <c r="AK6" s="123"/>
      <c r="AL6" s="125" t="s">
        <v>9</v>
      </c>
      <c r="AM6" s="124" t="s">
        <v>82</v>
      </c>
      <c r="AN6" s="19" t="s">
        <v>9</v>
      </c>
      <c r="AP6" s="123"/>
      <c r="AQ6" s="125" t="s">
        <v>9</v>
      </c>
      <c r="AR6" s="124" t="s">
        <v>82</v>
      </c>
      <c r="AS6" s="19" t="s">
        <v>9</v>
      </c>
      <c r="AU6" s="123"/>
      <c r="AV6" s="125" t="s">
        <v>9</v>
      </c>
      <c r="AW6" s="124" t="s">
        <v>82</v>
      </c>
      <c r="AX6" s="19" t="s">
        <v>9</v>
      </c>
      <c r="AZ6" s="123"/>
      <c r="BA6" s="125" t="s">
        <v>9</v>
      </c>
      <c r="BB6" s="124" t="s">
        <v>82</v>
      </c>
      <c r="BC6" s="19" t="s">
        <v>9</v>
      </c>
      <c r="BE6" s="123"/>
      <c r="BF6" s="125" t="s">
        <v>9</v>
      </c>
      <c r="BG6" s="124" t="s">
        <v>82</v>
      </c>
      <c r="BH6" s="19" t="s">
        <v>9</v>
      </c>
    </row>
    <row r="7" spans="2:60">
      <c r="C7" s="126" t="s">
        <v>2</v>
      </c>
      <c r="D7" s="126" t="s">
        <v>4</v>
      </c>
      <c r="E7" s="126" t="s">
        <v>23</v>
      </c>
      <c r="H7" s="126" t="s">
        <v>2</v>
      </c>
      <c r="I7" s="126" t="s">
        <v>4</v>
      </c>
      <c r="J7" s="126" t="s">
        <v>23</v>
      </c>
      <c r="M7" s="126" t="s">
        <v>2</v>
      </c>
      <c r="N7" s="126" t="s">
        <v>4</v>
      </c>
      <c r="O7" s="126" t="s">
        <v>23</v>
      </c>
      <c r="R7" s="126" t="s">
        <v>2</v>
      </c>
      <c r="S7" s="126" t="s">
        <v>4</v>
      </c>
      <c r="T7" s="126" t="s">
        <v>23</v>
      </c>
      <c r="W7" s="126" t="s">
        <v>2</v>
      </c>
      <c r="X7" s="126" t="s">
        <v>4</v>
      </c>
      <c r="Y7" s="126" t="s">
        <v>23</v>
      </c>
      <c r="AB7" s="126" t="s">
        <v>2</v>
      </c>
      <c r="AC7" s="126" t="s">
        <v>4</v>
      </c>
      <c r="AD7" s="126" t="s">
        <v>23</v>
      </c>
      <c r="AG7" s="126" t="s">
        <v>2</v>
      </c>
      <c r="AH7" s="126" t="s">
        <v>4</v>
      </c>
      <c r="AI7" s="126" t="s">
        <v>23</v>
      </c>
      <c r="AL7" s="126" t="s">
        <v>2</v>
      </c>
      <c r="AM7" s="126" t="s">
        <v>4</v>
      </c>
      <c r="AN7" s="126" t="s">
        <v>23</v>
      </c>
      <c r="AQ7" s="126" t="s">
        <v>2</v>
      </c>
      <c r="AR7" s="126" t="s">
        <v>4</v>
      </c>
      <c r="AS7" s="126" t="s">
        <v>23</v>
      </c>
      <c r="AV7" s="126" t="s">
        <v>2</v>
      </c>
      <c r="AW7" s="126" t="s">
        <v>4</v>
      </c>
      <c r="AX7" s="126" t="s">
        <v>23</v>
      </c>
      <c r="BA7" s="126" t="s">
        <v>2</v>
      </c>
      <c r="BB7" s="126" t="s">
        <v>4</v>
      </c>
      <c r="BC7" s="126" t="s">
        <v>23</v>
      </c>
      <c r="BF7" s="126" t="s">
        <v>2</v>
      </c>
      <c r="BG7" s="126" t="s">
        <v>4</v>
      </c>
      <c r="BH7" s="126" t="s">
        <v>23</v>
      </c>
    </row>
    <row r="8" spans="2:60" ht="6" customHeight="1">
      <c r="BG8" s="118"/>
    </row>
    <row r="9" spans="2:60">
      <c r="B9" s="367" t="str">
        <f>B4</f>
        <v>Aeolus_Wyoming - to - Utah S, Expansion</v>
      </c>
      <c r="D9" s="120"/>
      <c r="E9" s="120"/>
      <c r="G9" s="367" t="str">
        <f>G4</f>
        <v>Goshen - to - Utah N, Expansion</v>
      </c>
      <c r="I9" s="120"/>
      <c r="J9" s="120"/>
      <c r="L9" s="367" t="str">
        <f>L4</f>
        <v>Yakima- to - Southern Oregon/California, Expansion</v>
      </c>
      <c r="N9" s="120"/>
      <c r="O9" s="120"/>
      <c r="Q9" s="367" t="str">
        <f>Q4</f>
        <v>Utah N, Transmission Integration</v>
      </c>
      <c r="S9" s="120"/>
      <c r="T9" s="120"/>
      <c r="V9" s="367" t="str">
        <f>V4</f>
        <v>Yakima, Transmission Integration</v>
      </c>
      <c r="X9" s="120"/>
      <c r="Y9" s="120"/>
      <c r="AA9" s="367" t="s">
        <v>191</v>
      </c>
      <c r="AC9" s="120"/>
      <c r="AD9" s="120"/>
      <c r="AF9" s="367" t="s">
        <v>192</v>
      </c>
      <c r="AH9" s="120"/>
      <c r="AI9" s="120"/>
      <c r="AK9" s="367" t="str">
        <f>AK4</f>
        <v>Southern Oregon/California, Transmission Integration</v>
      </c>
      <c r="AM9" s="120"/>
      <c r="AN9" s="120"/>
      <c r="AP9" s="367" t="str">
        <f>AP4</f>
        <v>Willamette Valley, Transmission Integration</v>
      </c>
      <c r="AR9" s="120"/>
      <c r="AS9" s="120"/>
      <c r="AU9" s="367" t="str">
        <f>AU4</f>
        <v>Wyoming SW, Transmission Integration</v>
      </c>
      <c r="AW9" s="120"/>
      <c r="AX9" s="120"/>
      <c r="AZ9" s="367" t="str">
        <f>AZ4</f>
        <v>Bridger - to - Bridger West, Recovered Transmission 2029</v>
      </c>
      <c r="BB9" s="120"/>
      <c r="BC9" s="120"/>
      <c r="BE9" s="367" t="str">
        <f>BE4</f>
        <v>Bridger - to - Bridger West, Recovered Transmission 2024</v>
      </c>
      <c r="BG9" s="120"/>
      <c r="BH9" s="120"/>
    </row>
    <row r="10" spans="2:60">
      <c r="B10" s="136">
        <v>2023</v>
      </c>
      <c r="C10" s="129">
        <f>IF($B10&lt;D$35,0,IF($B10=D$35,D$39,ROUND(C9*(1+(IFERROR(INDEX($D$44:$D$52,MATCH($B10,$C$44:$C$52,0),1),0)+IFERROR(INDEX($G$44:$G$52,MATCH($B10,$F$44:$F$52,0),1),0)+IFERROR(INDEX($J$44:$J$52,MATCH($B10,$I$44:$I$52,0),1),0))),2)))</f>
        <v>0</v>
      </c>
      <c r="D10" s="136">
        <v>12</v>
      </c>
      <c r="E10" s="131">
        <f t="shared" ref="E10:E32" si="0">SUM(C10:C10)*D10/12</f>
        <v>0</v>
      </c>
      <c r="F10" s="120"/>
      <c r="G10" s="136">
        <v>2023</v>
      </c>
      <c r="H10" s="129">
        <f>IF($B10&lt;I$35,0,IF($B10=I$35,I$39,ROUND(H9*(1+(IFERROR(INDEX($D$44:$D$52,MATCH($B10,$C$44:$C$52,0),1),0)+IFERROR(INDEX($G$44:$G$52,MATCH($B10,$F$44:$F$52,0),1),0)+IFERROR(INDEX($J$44:$J$52,MATCH($B10,$I$44:$I$52,0),1),0))),2)))</f>
        <v>0</v>
      </c>
      <c r="I10" s="136">
        <v>12</v>
      </c>
      <c r="J10" s="131">
        <f t="shared" ref="J10:J32" si="1">SUM(H10:H10)*I10/12</f>
        <v>0</v>
      </c>
      <c r="K10" s="120"/>
      <c r="L10" s="136">
        <v>2023</v>
      </c>
      <c r="M10" s="129">
        <f>IF($B10&lt;N$35,0,IF($B10=N$35,N$39,ROUND(M9*(1+(IFERROR(INDEX($D$44:$D$52,MATCH($B10,$C$44:$C$52,0),1),0)+IFERROR(INDEX($G$44:$G$52,MATCH($B10,$F$44:$F$52,0),1),0)+IFERROR(INDEX($J$44:$J$52,MATCH($B10,$I$44:$I$52,0),1),0))),2)))</f>
        <v>0</v>
      </c>
      <c r="N10" s="136">
        <v>12</v>
      </c>
      <c r="O10" s="131">
        <f t="shared" ref="O10:O32" si="2">SUM(M10:M10)*N10/12</f>
        <v>0</v>
      </c>
      <c r="P10" s="135"/>
      <c r="Q10" s="136">
        <f>$B10</f>
        <v>2023</v>
      </c>
      <c r="R10" s="129">
        <f>IF($B10&lt;S$35,0,IF($B10=S$35,S$39,ROUND(R9*(1+(IFERROR(INDEX($D$44:$D$52,MATCH($B10,$C$44:$C$52,0),1),0)+IFERROR(INDEX($G$44:$G$52,MATCH($B10,$F$44:$F$52,0),1),0)+IFERROR(INDEX($J$44:$J$52,MATCH($B10,$I$44:$I$52,0),1),0))),2)))</f>
        <v>0</v>
      </c>
      <c r="S10" s="136">
        <v>12</v>
      </c>
      <c r="T10" s="131">
        <f t="shared" ref="T10:T32" si="3">SUM(R10:R10)*S10/12</f>
        <v>0</v>
      </c>
      <c r="U10" s="120"/>
      <c r="V10" s="136">
        <f>$B10</f>
        <v>2023</v>
      </c>
      <c r="W10" s="129">
        <f>IF($B10&lt;X$35,0,IF($B10=X$35,X$39,ROUND(W9*(1+(IFERROR(INDEX($D$44:$D$52,MATCH($B10,$C$44:$C$52,0),1),0)+IFERROR(INDEX($G$44:$G$52,MATCH($B10,$F$44:$F$52,0),1),0)+IFERROR(INDEX($J$44:$J$52,MATCH($B10,$I$44:$I$52,0),1),0))),2)))</f>
        <v>0</v>
      </c>
      <c r="X10" s="136">
        <v>12</v>
      </c>
      <c r="Y10" s="131">
        <f t="shared" ref="Y10:Y32" si="4">SUM(W10:W10)*X10/12</f>
        <v>0</v>
      </c>
      <c r="Z10" s="120"/>
      <c r="AA10" s="358">
        <f>$B10</f>
        <v>2023</v>
      </c>
      <c r="AB10" s="129">
        <f>IF($B10&lt;AC$35,0,IF($B10=AC$35,AC$39,ROUND(AB9*(1+(IFERROR(INDEX($D$44:$D$52,MATCH($B10,$C$44:$C$52,0),1),0)+IFERROR(INDEX($G$44:$G$52,MATCH($B10,$F$44:$F$52,0),1),0)+IFERROR(INDEX($J$44:$J$52,MATCH($B10,$I$44:$I$52,0),1),0))),2)))</f>
        <v>1.4680258019147514</v>
      </c>
      <c r="AC10" s="136">
        <v>12</v>
      </c>
      <c r="AD10" s="131">
        <f t="shared" ref="AD10:AD32" si="5">SUM(AB10:AB10)*AC10/12</f>
        <v>1.4680258019147514</v>
      </c>
      <c r="AE10" s="120"/>
      <c r="AF10" s="136">
        <f>$B10</f>
        <v>2023</v>
      </c>
      <c r="AG10" s="129">
        <f>IF($B10&lt;AH$35,0,IF($B10=AH$35,AH$39,ROUND(AG9*(1+(IFERROR(INDEX($D$44:$D$52,MATCH($B10,$C$44:$C$52,0),1),0)+IFERROR(INDEX($G$44:$G$52,MATCH($B10,$F$44:$F$52,0),1),0)+IFERROR(INDEX($J$44:$J$52,MATCH($B10,$I$44:$I$52,0),1),0))),2)))</f>
        <v>0</v>
      </c>
      <c r="AH10" s="136">
        <v>12</v>
      </c>
      <c r="AI10" s="131">
        <f t="shared" ref="AI10:AI32" si="6">SUM(AG10:AG10)*AH10/12</f>
        <v>0</v>
      </c>
      <c r="AJ10" s="120"/>
      <c r="AK10" s="136">
        <f>$B10</f>
        <v>2023</v>
      </c>
      <c r="AL10" s="129">
        <f>IF($B10&lt;AM$35,0,IF($B10=AM$35,AM$39,ROUND(AL9*(1+(IFERROR(INDEX($D$44:$D$52,MATCH($B10,$C$44:$C$52,0),1),0)+IFERROR(INDEX($G$44:$G$52,MATCH($B10,$F$44:$F$52,0),1),0)+IFERROR(INDEX($J$44:$J$52,MATCH($B10,$I$44:$I$52,0),1),0))),2)))</f>
        <v>0</v>
      </c>
      <c r="AM10" s="136">
        <v>12</v>
      </c>
      <c r="AN10" s="131">
        <f t="shared" ref="AN10:AN32" si="7">SUM(AL10:AL10)*AM10/12</f>
        <v>0</v>
      </c>
      <c r="AO10" s="120"/>
      <c r="AP10" s="136">
        <f>$B10</f>
        <v>2023</v>
      </c>
      <c r="AQ10" s="129">
        <f>IF($B10&lt;AR$35,0,IF($B10=AR$35,AR$39,ROUND(AQ9*(1+(IFERROR(INDEX($D$44:$D$52,MATCH($B10,$C$44:$C$52,0),1),0)+IFERROR(INDEX($G$44:$G$52,MATCH($B10,$F$44:$F$52,0),1),0)+IFERROR(INDEX($J$44:$J$52,MATCH($B10,$I$44:$I$52,0),1),0))),2)))</f>
        <v>0</v>
      </c>
      <c r="AR10" s="136">
        <v>12</v>
      </c>
      <c r="AS10" s="131">
        <f t="shared" ref="AS10:AS32" si="8">SUM(AQ10:AQ10)*AR10/12</f>
        <v>0</v>
      </c>
      <c r="AT10" s="120"/>
      <c r="AU10" s="136">
        <f>$B10</f>
        <v>2023</v>
      </c>
      <c r="AV10" s="129">
        <f>IF($B10&lt;AW$35,0,IF($B10=AW$35,AW$39,ROUND(AV9*(1+(IFERROR(INDEX($D$44:$D$52,MATCH($B10,$C$44:$C$52,0),1),0)+IFERROR(INDEX($G$44:$G$52,MATCH($B10,$F$44:$F$52,0),1),0)+IFERROR(INDEX($J$44:$J$52,MATCH($B10,$I$44:$I$52,0),1),0))),2)))</f>
        <v>0</v>
      </c>
      <c r="AW10" s="136">
        <v>12</v>
      </c>
      <c r="AX10" s="131">
        <f t="shared" ref="AX10:AX32" si="9">SUM(AV10:AV10)*AW10/12</f>
        <v>0</v>
      </c>
      <c r="AY10" s="120"/>
      <c r="AZ10" s="136">
        <f>V10</f>
        <v>2023</v>
      </c>
      <c r="BA10" s="129">
        <f>IF($B10&lt;BB$35,0,IF($B10=BB$35,BB$39,ROUND(BA9*(1+(IFERROR(INDEX($D$44:$D$52,MATCH($B10,$C$44:$C$52,0),1),0)+IFERROR(INDEX($G$44:$G$52,MATCH($B10,$F$44:$F$52,0),1),0)+IFERROR(INDEX($J$44:$J$52,MATCH($B10,$I$44:$I$52,0),1),0))),2)))</f>
        <v>0</v>
      </c>
      <c r="BB10" s="136">
        <v>12</v>
      </c>
      <c r="BC10" s="131">
        <f t="shared" ref="BC10:BC32" si="10">SUM(BA10:BA10)*BB10/12</f>
        <v>0</v>
      </c>
      <c r="BE10" s="136">
        <f>AA10</f>
        <v>2023</v>
      </c>
      <c r="BF10" s="129">
        <f>IF($B10&lt;BG$35,0,IF($B10=BG$35,BG$39,ROUND(BF9*(1+(IFERROR(INDEX($D$44:$D$52,MATCH($B10,$C$44:$C$52,0),1),0)+IFERROR(INDEX($G$44:$G$52,MATCH($B10,$F$44:$F$52,0),1),0)+IFERROR(INDEX($J$44:$J$52,MATCH($B10,$I$44:$I$52,0),1),0))),2)))</f>
        <v>0</v>
      </c>
      <c r="BG10" s="136">
        <v>12</v>
      </c>
      <c r="BH10" s="131">
        <f t="shared" ref="BH10:BH32" si="11">SUM(BF10:BF10)*BG10/12</f>
        <v>0</v>
      </c>
    </row>
    <row r="11" spans="2:60">
      <c r="B11" s="358">
        <f t="shared" ref="B11:B32" si="12">B10+1</f>
        <v>2024</v>
      </c>
      <c r="C11" s="129">
        <f>IF($B11&lt;D$35,0,IF($B11=D$35,D$39,ROUND(C10*(1+(IFERROR(INDEX($D$44:$D$52,MATCH($B11,$C$44:$C$52,0),1),0)+IFERROR(INDEX($G$44:$G$52,MATCH($B11,$F$44:$F$52,0),1),0)+IFERROR(INDEX($J$44:$J$52,MATCH($B11,$I$44:$I$52,0),1),0))),2)))</f>
        <v>47.870308055404152</v>
      </c>
      <c r="D11" s="136">
        <v>12</v>
      </c>
      <c r="E11" s="131">
        <f t="shared" si="0"/>
        <v>47.870308055404145</v>
      </c>
      <c r="F11" s="120"/>
      <c r="G11" s="136">
        <f t="shared" ref="G11:G32" si="13">G10+1</f>
        <v>2024</v>
      </c>
      <c r="H11" s="129">
        <f>IF($B11&lt;I$35,0,IF($B11=I$35,I$39,ROUND(H10*(1+(IFERROR(INDEX($D$44:$D$52,MATCH($B11,$C$44:$C$52,0),1),0)+IFERROR(INDEX($G$44:$G$52,MATCH($B11,$F$44:$F$52,0),1),0)+IFERROR(INDEX($J$44:$J$52,MATCH($B11,$I$44:$I$52,0),1),0))),2)))</f>
        <v>0</v>
      </c>
      <c r="I11" s="136">
        <v>12</v>
      </c>
      <c r="J11" s="131">
        <f t="shared" si="1"/>
        <v>0</v>
      </c>
      <c r="K11" s="120"/>
      <c r="L11" s="136">
        <f t="shared" ref="L11:L32" si="14">L10+1</f>
        <v>2024</v>
      </c>
      <c r="M11" s="129">
        <f>IF($B11&lt;N$35,0,IF($B11=N$35,N$39,ROUND(M10*(1+(IFERROR(INDEX($D$44:$D$52,MATCH($B11,$C$44:$C$52,0),1),0)+IFERROR(INDEX($G$44:$G$52,MATCH($B11,$F$44:$F$52,0),1),0)+IFERROR(INDEX($J$44:$J$52,MATCH($B11,$I$44:$I$52,0),1),0))),2)))</f>
        <v>0</v>
      </c>
      <c r="N11" s="136">
        <v>12</v>
      </c>
      <c r="O11" s="131">
        <f t="shared" si="2"/>
        <v>0</v>
      </c>
      <c r="P11" s="135"/>
      <c r="Q11" s="358">
        <f t="shared" ref="Q11:Q32" si="15">Q10+1</f>
        <v>2024</v>
      </c>
      <c r="R11" s="129">
        <f>IF($B11&lt;S$35,0,IF($B11=S$35,S$39,ROUND(R10*(1+(IFERROR(INDEX($D$44:$D$52,MATCH($B11,$C$44:$C$52,0),1),0)+IFERROR(INDEX($G$44:$G$52,MATCH($B11,$F$44:$F$52,0),1),0)+IFERROR(INDEX($J$44:$J$52,MATCH($B11,$I$44:$I$52,0),1),0))),2)))</f>
        <v>2.5818101631996475</v>
      </c>
      <c r="S11" s="136">
        <v>12</v>
      </c>
      <c r="T11" s="131">
        <f t="shared" si="3"/>
        <v>2.5818101631996475</v>
      </c>
      <c r="U11" s="120"/>
      <c r="V11" s="358">
        <f t="shared" ref="V11:V32" si="16">V10+1</f>
        <v>2024</v>
      </c>
      <c r="W11" s="129">
        <f>IF($B11&lt;X$35,0,IF($B11=X$35,X$39,ROUND(W10*(1+(IFERROR(INDEX($D$44:$D$52,MATCH($B11,$C$44:$C$52,0),1),0)+IFERROR(INDEX($G$44:$G$52,MATCH($B11,$F$44:$F$52,0),1),0)+IFERROR(INDEX($J$44:$J$52,MATCH($B11,$I$44:$I$52,0),1),0))),2)))</f>
        <v>0.39132049215213044</v>
      </c>
      <c r="X11" s="136">
        <v>12</v>
      </c>
      <c r="Y11" s="131">
        <f t="shared" si="4"/>
        <v>0.39132049215213044</v>
      </c>
      <c r="Z11" s="120"/>
      <c r="AA11" s="136">
        <f t="shared" ref="AA11:AA32" si="17">AA10+1</f>
        <v>2024</v>
      </c>
      <c r="AB11" s="129">
        <f>IF($B11&lt;AC$35,0,IF($B11=AC$35,AC$39,ROUND(AB10*(1+(IFERROR(INDEX($D$44:$D$52,MATCH($B11,$C$44:$C$52,0),1),0)+IFERROR(INDEX($G$44:$G$52,MATCH($B11,$F$44:$F$52,0),1),0)+IFERROR(INDEX($J$44:$J$52,MATCH($B11,$I$44:$I$52,0),1),0))),2)))</f>
        <v>1.5</v>
      </c>
      <c r="AC11" s="136">
        <v>12</v>
      </c>
      <c r="AD11" s="131">
        <f t="shared" si="5"/>
        <v>1.5</v>
      </c>
      <c r="AE11" s="120"/>
      <c r="AF11" s="136">
        <f t="shared" ref="AF11:AF32" si="18">AF10+1</f>
        <v>2024</v>
      </c>
      <c r="AG11" s="129">
        <f>IF($B11&lt;AH$35,0,IF($B11=AH$35,AH$39,ROUND(AG10*(1+(IFERROR(INDEX($D$44:$D$52,MATCH($B11,$C$44:$C$52,0),1),0)+IFERROR(INDEX($G$44:$G$52,MATCH($B11,$F$44:$F$52,0),1),0)+IFERROR(INDEX($J$44:$J$52,MATCH($B11,$I$44:$I$52,0),1),0))),2)))</f>
        <v>0</v>
      </c>
      <c r="AH11" s="136">
        <v>12</v>
      </c>
      <c r="AI11" s="131">
        <f t="shared" si="6"/>
        <v>0</v>
      </c>
      <c r="AJ11" s="120"/>
      <c r="AK11" s="136">
        <f t="shared" ref="AK11:AK32" si="19">AK10+1</f>
        <v>2024</v>
      </c>
      <c r="AL11" s="129">
        <f>IF($B11&lt;AM$35,0,IF($B11=AM$35,AM$39,ROUND(AL10*(1+(IFERROR(INDEX($D$44:$D$52,MATCH($B11,$C$44:$C$52,0),1),0)+IFERROR(INDEX($G$44:$G$52,MATCH($B11,$F$44:$F$52,0),1),0)+IFERROR(INDEX($J$44:$J$52,MATCH($B11,$I$44:$I$52,0),1),0))),2)))</f>
        <v>0</v>
      </c>
      <c r="AM11" s="136">
        <v>12</v>
      </c>
      <c r="AN11" s="131">
        <f t="shared" si="7"/>
        <v>0</v>
      </c>
      <c r="AO11" s="120"/>
      <c r="AP11" s="136">
        <f t="shared" ref="AP11:AP32" si="20">AP10+1</f>
        <v>2024</v>
      </c>
      <c r="AQ11" s="129">
        <f>IF($B11&lt;AR$35,0,IF($B11=AR$35,AR$39,ROUND(AQ10*(1+(IFERROR(INDEX($D$44:$D$52,MATCH($B11,$C$44:$C$52,0),1),0)+IFERROR(INDEX($G$44:$G$52,MATCH($B11,$F$44:$F$52,0),1),0)+IFERROR(INDEX($J$44:$J$52,MATCH($B11,$I$44:$I$52,0),1),0))),2)))</f>
        <v>0</v>
      </c>
      <c r="AR11" s="136">
        <v>12</v>
      </c>
      <c r="AS11" s="131">
        <f t="shared" si="8"/>
        <v>0</v>
      </c>
      <c r="AT11" s="120"/>
      <c r="AU11" s="136">
        <f t="shared" ref="AU11:AU32" si="21">AU10+1</f>
        <v>2024</v>
      </c>
      <c r="AV11" s="129">
        <f>IF($B11&lt;AW$35,0,IF($B11=AW$35,AW$39,ROUND(AV10*(1+(IFERROR(INDEX($D$44:$D$52,MATCH($B11,$C$44:$C$52,0),1),0)+IFERROR(INDEX($G$44:$G$52,MATCH($B11,$F$44:$F$52,0),1),0)+IFERROR(INDEX($J$44:$J$52,MATCH($B11,$I$44:$I$52,0),1),0))),2)))</f>
        <v>0</v>
      </c>
      <c r="AW11" s="136">
        <v>12</v>
      </c>
      <c r="AX11" s="131">
        <f t="shared" si="9"/>
        <v>0</v>
      </c>
      <c r="AY11" s="120"/>
      <c r="AZ11" s="136">
        <f t="shared" ref="AZ11:AZ32" si="22">AZ10+1</f>
        <v>2024</v>
      </c>
      <c r="BA11" s="129">
        <f>IF($B11&lt;BB$35,0,IF($B11=BB$35,BB$39,ROUND(BA10*(1+(IFERROR(INDEX($D$44:$D$52,MATCH($B11,$C$44:$C$52,0),1),0)+IFERROR(INDEX($G$44:$G$52,MATCH($B11,$F$44:$F$52,0),1),0)+IFERROR(INDEX($J$44:$J$52,MATCH($B11,$I$44:$I$52,0),1),0))),2)))</f>
        <v>0</v>
      </c>
      <c r="BB11" s="136">
        <v>12</v>
      </c>
      <c r="BC11" s="131">
        <f t="shared" si="10"/>
        <v>0</v>
      </c>
      <c r="BE11" s="358">
        <f t="shared" ref="BE11:BE32" si="23">BE10+1</f>
        <v>2024</v>
      </c>
      <c r="BF11" s="129">
        <f>IF($B11&lt;BG$35,0,IF($B11=BG$35,BG$39,ROUND(BF10*(1+(IFERROR(INDEX($D$44:$D$52,MATCH($B11,$C$44:$C$52,0),1),0)+IFERROR(INDEX($G$44:$G$52,MATCH($B11,$F$44:$F$52,0),1),0)+IFERROR(INDEX($J$44:$J$52,MATCH($B11,$I$44:$I$52,0),1),0))),2)))</f>
        <v>0</v>
      </c>
      <c r="BG11" s="136">
        <v>12</v>
      </c>
      <c r="BH11" s="131">
        <f t="shared" si="11"/>
        <v>0</v>
      </c>
    </row>
    <row r="12" spans="2:60">
      <c r="B12" s="136">
        <f t="shared" si="12"/>
        <v>2025</v>
      </c>
      <c r="C12" s="129">
        <f t="shared" ref="C12:C32" si="24">IF($B12&lt;D$35,0,IF($B12=D$35,D$39,ROUND(C11*(1+(IFERROR(INDEX($D$44:$D$52,MATCH($B12,$C$44:$C$52,0),1),0)+IFERROR(INDEX($G$44:$G$52,MATCH($B12,$F$44:$F$52,0),1),0)+IFERROR(INDEX($J$44:$J$52,MATCH($B12,$I$44:$I$52,0),1),0))),2)))</f>
        <v>48.97</v>
      </c>
      <c r="D12" s="136">
        <v>12</v>
      </c>
      <c r="E12" s="131">
        <f t="shared" si="0"/>
        <v>48.97</v>
      </c>
      <c r="F12" s="120"/>
      <c r="G12" s="136">
        <f t="shared" si="13"/>
        <v>2025</v>
      </c>
      <c r="H12" s="129">
        <f t="shared" ref="H12:H32" si="25">IF($B12&lt;I$35,0,IF($B12=I$35,I$39,ROUND(H11*(1+(IFERROR(INDEX($D$44:$D$52,MATCH($B12,$C$44:$C$52,0),1),0)+IFERROR(INDEX($G$44:$G$52,MATCH($B12,$F$44:$F$52,0),1),0)+IFERROR(INDEX($J$44:$J$52,MATCH($B12,$I$44:$I$52,0),1),0))),2)))</f>
        <v>0</v>
      </c>
      <c r="I12" s="136">
        <v>12</v>
      </c>
      <c r="J12" s="131">
        <f t="shared" si="1"/>
        <v>0</v>
      </c>
      <c r="K12" s="120"/>
      <c r="L12" s="136">
        <f t="shared" si="14"/>
        <v>2025</v>
      </c>
      <c r="M12" s="129">
        <f t="shared" ref="M12:M32" si="26">IF($B12&lt;N$35,0,IF($B12=N$35,N$39,ROUND(M11*(1+(IFERROR(INDEX($D$44:$D$52,MATCH($B12,$C$44:$C$52,0),1),0)+IFERROR(INDEX($G$44:$G$52,MATCH($B12,$F$44:$F$52,0),1),0)+IFERROR(INDEX($J$44:$J$52,MATCH($B12,$I$44:$I$52,0),1),0))),2)))</f>
        <v>0</v>
      </c>
      <c r="N12" s="136">
        <v>12</v>
      </c>
      <c r="O12" s="131">
        <f t="shared" si="2"/>
        <v>0</v>
      </c>
      <c r="Q12" s="136">
        <f t="shared" si="15"/>
        <v>2025</v>
      </c>
      <c r="R12" s="129">
        <f t="shared" ref="R12:R32" si="27">IF($B12&lt;S$35,0,IF($B12=S$35,S$39,ROUND(R11*(1+(IFERROR(INDEX($D$44:$D$52,MATCH($B12,$C$44:$C$52,0),1),0)+IFERROR(INDEX($G$44:$G$52,MATCH($B12,$F$44:$F$52,0),1),0)+IFERROR(INDEX($J$44:$J$52,MATCH($B12,$I$44:$I$52,0),1),0))),2)))</f>
        <v>2.64</v>
      </c>
      <c r="S12" s="136">
        <v>12</v>
      </c>
      <c r="T12" s="131">
        <f t="shared" si="3"/>
        <v>2.64</v>
      </c>
      <c r="U12" s="120"/>
      <c r="V12" s="136">
        <f t="shared" si="16"/>
        <v>2025</v>
      </c>
      <c r="W12" s="129">
        <f t="shared" ref="W12:W32" si="28">IF($B12&lt;X$35,0,IF($B12=X$35,X$39,ROUND(W11*(1+(IFERROR(INDEX($D$44:$D$52,MATCH($B12,$C$44:$C$52,0),1),0)+IFERROR(INDEX($G$44:$G$52,MATCH($B12,$F$44:$F$52,0),1),0)+IFERROR(INDEX($J$44:$J$52,MATCH($B12,$I$44:$I$52,0),1),0))),2)))</f>
        <v>0.4</v>
      </c>
      <c r="X12" s="136">
        <v>12</v>
      </c>
      <c r="Y12" s="131">
        <f t="shared" si="4"/>
        <v>0.40000000000000008</v>
      </c>
      <c r="Z12" s="120"/>
      <c r="AA12" s="136">
        <f t="shared" si="17"/>
        <v>2025</v>
      </c>
      <c r="AB12" s="129">
        <f t="shared" ref="AB12:AB32" si="29">IF($B12&lt;AC$35,0,IF($B12=AC$35,AC$39,ROUND(AB11*(1+(IFERROR(INDEX($D$44:$D$52,MATCH($B12,$C$44:$C$52,0),1),0)+IFERROR(INDEX($G$44:$G$52,MATCH($B12,$F$44:$F$52,0),1),0)+IFERROR(INDEX($J$44:$J$52,MATCH($B12,$I$44:$I$52,0),1),0))),2)))</f>
        <v>1.53</v>
      </c>
      <c r="AC12" s="136">
        <v>12</v>
      </c>
      <c r="AD12" s="131">
        <f t="shared" si="5"/>
        <v>1.53</v>
      </c>
      <c r="AE12" s="120"/>
      <c r="AF12" s="136">
        <f t="shared" si="18"/>
        <v>2025</v>
      </c>
      <c r="AG12" s="129">
        <f t="shared" ref="AG12:AG32" si="30">IF($B12&lt;AH$35,0,IF($B12=AH$35,AH$39,ROUND(AG11*(1+(IFERROR(INDEX($D$44:$D$52,MATCH($B12,$C$44:$C$52,0),1),0)+IFERROR(INDEX($G$44:$G$52,MATCH($B12,$F$44:$F$52,0),1),0)+IFERROR(INDEX($J$44:$J$52,MATCH($B12,$I$44:$I$52,0),1),0))),2)))</f>
        <v>0</v>
      </c>
      <c r="AH12" s="136">
        <v>12</v>
      </c>
      <c r="AI12" s="131">
        <f t="shared" si="6"/>
        <v>0</v>
      </c>
      <c r="AJ12" s="120"/>
      <c r="AK12" s="136">
        <f t="shared" si="19"/>
        <v>2025</v>
      </c>
      <c r="AL12" s="129">
        <f t="shared" ref="AL12:AL32" si="31">IF($B12&lt;AM$35,0,IF($B12=AM$35,AM$39,ROUND(AL11*(1+(IFERROR(INDEX($D$44:$D$52,MATCH($B12,$C$44:$C$52,0),1),0)+IFERROR(INDEX($G$44:$G$52,MATCH($B12,$F$44:$F$52,0),1),0)+IFERROR(INDEX($J$44:$J$52,MATCH($B12,$I$44:$I$52,0),1),0))),2)))</f>
        <v>0</v>
      </c>
      <c r="AM12" s="136">
        <v>12</v>
      </c>
      <c r="AN12" s="131">
        <f t="shared" si="7"/>
        <v>0</v>
      </c>
      <c r="AO12" s="120"/>
      <c r="AP12" s="136">
        <f t="shared" si="20"/>
        <v>2025</v>
      </c>
      <c r="AQ12" s="129">
        <f t="shared" ref="AQ12:AQ32" si="32">IF($B12&lt;AR$35,0,IF($B12=AR$35,AR$39,ROUND(AQ11*(1+(IFERROR(INDEX($D$44:$D$52,MATCH($B12,$C$44:$C$52,0),1),0)+IFERROR(INDEX($G$44:$G$52,MATCH($B12,$F$44:$F$52,0),1),0)+IFERROR(INDEX($J$44:$J$52,MATCH($B12,$I$44:$I$52,0),1),0))),2)))</f>
        <v>0</v>
      </c>
      <c r="AR12" s="136">
        <v>12</v>
      </c>
      <c r="AS12" s="131">
        <f t="shared" si="8"/>
        <v>0</v>
      </c>
      <c r="AT12" s="120"/>
      <c r="AU12" s="136">
        <f t="shared" si="21"/>
        <v>2025</v>
      </c>
      <c r="AV12" s="129">
        <f t="shared" ref="AV12:AV32" si="33">IF($B12&lt;AW$35,0,IF($B12=AW$35,AW$39,ROUND(AV11*(1+(IFERROR(INDEX($D$44:$D$52,MATCH($B12,$C$44:$C$52,0),1),0)+IFERROR(INDEX($G$44:$G$52,MATCH($B12,$F$44:$F$52,0),1),0)+IFERROR(INDEX($J$44:$J$52,MATCH($B12,$I$44:$I$52,0),1),0))),2)))</f>
        <v>0</v>
      </c>
      <c r="AW12" s="136">
        <v>12</v>
      </c>
      <c r="AX12" s="131">
        <f t="shared" si="9"/>
        <v>0</v>
      </c>
      <c r="AY12" s="120"/>
      <c r="AZ12" s="136">
        <f t="shared" si="22"/>
        <v>2025</v>
      </c>
      <c r="BA12" s="129">
        <f t="shared" ref="BA12:BA32" si="34">IF($B12&lt;BB$35,0,IF($B12=BB$35,BB$39,ROUND(BA11*(1+(IFERROR(INDEX($D$44:$D$52,MATCH($B12,$C$44:$C$52,0),1),0)+IFERROR(INDEX($G$44:$G$52,MATCH($B12,$F$44:$F$52,0),1),0)+IFERROR(INDEX($J$44:$J$52,MATCH($B12,$I$44:$I$52,0),1),0))),2)))</f>
        <v>0</v>
      </c>
      <c r="BB12" s="136">
        <v>12</v>
      </c>
      <c r="BC12" s="131">
        <f t="shared" si="10"/>
        <v>0</v>
      </c>
      <c r="BE12" s="136">
        <f t="shared" si="23"/>
        <v>2025</v>
      </c>
      <c r="BF12" s="129">
        <f t="shared" ref="BF12:BF32" si="35">IF($B12&lt;BG$35,0,IF($B12=BG$35,BG$39,ROUND(BF11*(1+(IFERROR(INDEX($D$44:$D$52,MATCH($B12,$C$44:$C$52,0),1),0)+IFERROR(INDEX($G$44:$G$52,MATCH($B12,$F$44:$F$52,0),1),0)+IFERROR(INDEX($J$44:$J$52,MATCH($B12,$I$44:$I$52,0),1),0))),2)))</f>
        <v>0</v>
      </c>
      <c r="BG12" s="136">
        <v>12</v>
      </c>
      <c r="BH12" s="131">
        <f t="shared" si="11"/>
        <v>0</v>
      </c>
    </row>
    <row r="13" spans="2:60">
      <c r="B13" s="136">
        <f t="shared" si="12"/>
        <v>2026</v>
      </c>
      <c r="C13" s="129">
        <f t="shared" si="24"/>
        <v>50.1</v>
      </c>
      <c r="D13" s="136">
        <v>12</v>
      </c>
      <c r="E13" s="131">
        <f t="shared" si="0"/>
        <v>50.1</v>
      </c>
      <c r="F13" s="120"/>
      <c r="G13" s="136">
        <f t="shared" si="13"/>
        <v>2026</v>
      </c>
      <c r="H13" s="129">
        <f t="shared" si="25"/>
        <v>0</v>
      </c>
      <c r="I13" s="136">
        <v>12</v>
      </c>
      <c r="J13" s="131">
        <f t="shared" si="1"/>
        <v>0</v>
      </c>
      <c r="K13" s="120"/>
      <c r="L13" s="136">
        <f t="shared" si="14"/>
        <v>2026</v>
      </c>
      <c r="M13" s="129">
        <f t="shared" si="26"/>
        <v>0</v>
      </c>
      <c r="N13" s="136">
        <v>12</v>
      </c>
      <c r="O13" s="131">
        <f t="shared" si="2"/>
        <v>0</v>
      </c>
      <c r="Q13" s="136">
        <f t="shared" si="15"/>
        <v>2026</v>
      </c>
      <c r="R13" s="129">
        <f t="shared" si="27"/>
        <v>2.7</v>
      </c>
      <c r="S13" s="136">
        <v>12</v>
      </c>
      <c r="T13" s="131">
        <f t="shared" si="3"/>
        <v>2.7000000000000006</v>
      </c>
      <c r="U13" s="120"/>
      <c r="V13" s="136">
        <f t="shared" si="16"/>
        <v>2026</v>
      </c>
      <c r="W13" s="129">
        <f t="shared" si="28"/>
        <v>0.41</v>
      </c>
      <c r="X13" s="136">
        <v>12</v>
      </c>
      <c r="Y13" s="131">
        <f t="shared" si="4"/>
        <v>0.41</v>
      </c>
      <c r="Z13" s="120"/>
      <c r="AA13" s="136">
        <f t="shared" si="17"/>
        <v>2026</v>
      </c>
      <c r="AB13" s="129">
        <f t="shared" si="29"/>
        <v>1.57</v>
      </c>
      <c r="AC13" s="136">
        <v>12</v>
      </c>
      <c r="AD13" s="131">
        <f t="shared" si="5"/>
        <v>1.57</v>
      </c>
      <c r="AE13" s="120"/>
      <c r="AF13" s="136">
        <f t="shared" si="18"/>
        <v>2026</v>
      </c>
      <c r="AG13" s="129">
        <f t="shared" si="30"/>
        <v>0</v>
      </c>
      <c r="AH13" s="136">
        <v>12</v>
      </c>
      <c r="AI13" s="131">
        <f t="shared" si="6"/>
        <v>0</v>
      </c>
      <c r="AJ13" s="120"/>
      <c r="AK13" s="136">
        <f t="shared" si="19"/>
        <v>2026</v>
      </c>
      <c r="AL13" s="129">
        <f t="shared" si="31"/>
        <v>0</v>
      </c>
      <c r="AM13" s="136">
        <v>12</v>
      </c>
      <c r="AN13" s="131">
        <f t="shared" si="7"/>
        <v>0</v>
      </c>
      <c r="AO13" s="120"/>
      <c r="AP13" s="136">
        <f t="shared" si="20"/>
        <v>2026</v>
      </c>
      <c r="AQ13" s="129">
        <f t="shared" si="32"/>
        <v>0</v>
      </c>
      <c r="AR13" s="136">
        <v>12</v>
      </c>
      <c r="AS13" s="131">
        <f t="shared" si="8"/>
        <v>0</v>
      </c>
      <c r="AT13" s="120"/>
      <c r="AU13" s="136">
        <f t="shared" si="21"/>
        <v>2026</v>
      </c>
      <c r="AV13" s="129">
        <f t="shared" si="33"/>
        <v>0</v>
      </c>
      <c r="AW13" s="136">
        <v>12</v>
      </c>
      <c r="AX13" s="131">
        <f t="shared" si="9"/>
        <v>0</v>
      </c>
      <c r="AY13" s="120"/>
      <c r="AZ13" s="136">
        <f t="shared" si="22"/>
        <v>2026</v>
      </c>
      <c r="BA13" s="129">
        <f t="shared" si="34"/>
        <v>0</v>
      </c>
      <c r="BB13" s="136">
        <v>12</v>
      </c>
      <c r="BC13" s="131">
        <f t="shared" si="10"/>
        <v>0</v>
      </c>
      <c r="BE13" s="136">
        <f t="shared" si="23"/>
        <v>2026</v>
      </c>
      <c r="BF13" s="129">
        <f t="shared" si="35"/>
        <v>0</v>
      </c>
      <c r="BG13" s="136">
        <v>12</v>
      </c>
      <c r="BH13" s="131">
        <f t="shared" si="11"/>
        <v>0</v>
      </c>
    </row>
    <row r="14" spans="2:60">
      <c r="B14" s="136">
        <f t="shared" si="12"/>
        <v>2027</v>
      </c>
      <c r="C14" s="129">
        <f t="shared" si="24"/>
        <v>51.25</v>
      </c>
      <c r="D14" s="136">
        <v>12</v>
      </c>
      <c r="E14" s="131">
        <f t="shared" si="0"/>
        <v>51.25</v>
      </c>
      <c r="F14" s="120"/>
      <c r="G14" s="136">
        <f t="shared" si="13"/>
        <v>2027</v>
      </c>
      <c r="H14" s="129">
        <f t="shared" si="25"/>
        <v>0</v>
      </c>
      <c r="I14" s="136">
        <v>12</v>
      </c>
      <c r="J14" s="131">
        <f t="shared" si="1"/>
        <v>0</v>
      </c>
      <c r="K14" s="120"/>
      <c r="L14" s="136">
        <f t="shared" si="14"/>
        <v>2027</v>
      </c>
      <c r="M14" s="129">
        <f t="shared" si="26"/>
        <v>0</v>
      </c>
      <c r="N14" s="136">
        <v>12</v>
      </c>
      <c r="O14" s="131">
        <f t="shared" si="2"/>
        <v>0</v>
      </c>
      <c r="Q14" s="136">
        <f t="shared" si="15"/>
        <v>2027</v>
      </c>
      <c r="R14" s="129">
        <f t="shared" si="27"/>
        <v>2.76</v>
      </c>
      <c r="S14" s="136">
        <v>12</v>
      </c>
      <c r="T14" s="131">
        <f t="shared" si="3"/>
        <v>2.76</v>
      </c>
      <c r="U14" s="120"/>
      <c r="V14" s="136">
        <f t="shared" si="16"/>
        <v>2027</v>
      </c>
      <c r="W14" s="129">
        <f t="shared" si="28"/>
        <v>0.42</v>
      </c>
      <c r="X14" s="136">
        <v>12</v>
      </c>
      <c r="Y14" s="131">
        <f t="shared" si="4"/>
        <v>0.42</v>
      </c>
      <c r="Z14" s="120"/>
      <c r="AA14" s="136">
        <f t="shared" si="17"/>
        <v>2027</v>
      </c>
      <c r="AB14" s="129">
        <f t="shared" si="29"/>
        <v>1.61</v>
      </c>
      <c r="AC14" s="136">
        <v>12</v>
      </c>
      <c r="AD14" s="131">
        <f t="shared" si="5"/>
        <v>1.61</v>
      </c>
      <c r="AE14" s="120"/>
      <c r="AF14" s="136">
        <f t="shared" si="18"/>
        <v>2027</v>
      </c>
      <c r="AG14" s="129">
        <f t="shared" si="30"/>
        <v>0</v>
      </c>
      <c r="AH14" s="136">
        <v>12</v>
      </c>
      <c r="AI14" s="131">
        <f t="shared" si="6"/>
        <v>0</v>
      </c>
      <c r="AJ14" s="120"/>
      <c r="AK14" s="136">
        <f t="shared" si="19"/>
        <v>2027</v>
      </c>
      <c r="AL14" s="129">
        <f t="shared" si="31"/>
        <v>0</v>
      </c>
      <c r="AM14" s="136">
        <v>12</v>
      </c>
      <c r="AN14" s="131">
        <f t="shared" si="7"/>
        <v>0</v>
      </c>
      <c r="AO14" s="120"/>
      <c r="AP14" s="136">
        <f t="shared" si="20"/>
        <v>2027</v>
      </c>
      <c r="AQ14" s="129">
        <f t="shared" si="32"/>
        <v>0</v>
      </c>
      <c r="AR14" s="136">
        <v>12</v>
      </c>
      <c r="AS14" s="131">
        <f t="shared" si="8"/>
        <v>0</v>
      </c>
      <c r="AT14" s="120"/>
      <c r="AU14" s="136">
        <f t="shared" si="21"/>
        <v>2027</v>
      </c>
      <c r="AV14" s="129">
        <f t="shared" si="33"/>
        <v>0</v>
      </c>
      <c r="AW14" s="136">
        <v>12</v>
      </c>
      <c r="AX14" s="131">
        <f t="shared" si="9"/>
        <v>0</v>
      </c>
      <c r="AY14" s="120"/>
      <c r="AZ14" s="136">
        <f t="shared" si="22"/>
        <v>2027</v>
      </c>
      <c r="BA14" s="129">
        <f t="shared" si="34"/>
        <v>0</v>
      </c>
      <c r="BB14" s="136">
        <v>12</v>
      </c>
      <c r="BC14" s="131">
        <f t="shared" si="10"/>
        <v>0</v>
      </c>
      <c r="BD14" s="188"/>
      <c r="BE14" s="136">
        <f t="shared" si="23"/>
        <v>2027</v>
      </c>
      <c r="BF14" s="129">
        <f t="shared" si="35"/>
        <v>0</v>
      </c>
      <c r="BG14" s="136">
        <v>12</v>
      </c>
      <c r="BH14" s="131">
        <f t="shared" si="11"/>
        <v>0</v>
      </c>
    </row>
    <row r="15" spans="2:60">
      <c r="B15" s="136">
        <f t="shared" si="12"/>
        <v>2028</v>
      </c>
      <c r="C15" s="129">
        <f t="shared" si="24"/>
        <v>52.43</v>
      </c>
      <c r="D15" s="136">
        <v>12</v>
      </c>
      <c r="E15" s="131">
        <f t="shared" si="0"/>
        <v>52.43</v>
      </c>
      <c r="F15" s="120"/>
      <c r="G15" s="136">
        <f t="shared" si="13"/>
        <v>2028</v>
      </c>
      <c r="H15" s="129">
        <f t="shared" si="25"/>
        <v>0</v>
      </c>
      <c r="I15" s="136">
        <v>12</v>
      </c>
      <c r="J15" s="131">
        <f t="shared" si="1"/>
        <v>0</v>
      </c>
      <c r="K15" s="120"/>
      <c r="L15" s="136">
        <f t="shared" si="14"/>
        <v>2028</v>
      </c>
      <c r="M15" s="129">
        <f t="shared" si="26"/>
        <v>0</v>
      </c>
      <c r="N15" s="136">
        <v>12</v>
      </c>
      <c r="O15" s="131">
        <f t="shared" si="2"/>
        <v>0</v>
      </c>
      <c r="Q15" s="136">
        <f t="shared" si="15"/>
        <v>2028</v>
      </c>
      <c r="R15" s="129">
        <f t="shared" si="27"/>
        <v>2.82</v>
      </c>
      <c r="S15" s="136">
        <v>12</v>
      </c>
      <c r="T15" s="131">
        <f t="shared" si="3"/>
        <v>2.82</v>
      </c>
      <c r="U15" s="120"/>
      <c r="V15" s="136">
        <f t="shared" si="16"/>
        <v>2028</v>
      </c>
      <c r="W15" s="129">
        <f t="shared" si="28"/>
        <v>0.43</v>
      </c>
      <c r="X15" s="136">
        <v>12</v>
      </c>
      <c r="Y15" s="131">
        <f t="shared" si="4"/>
        <v>0.43</v>
      </c>
      <c r="Z15" s="120"/>
      <c r="AA15" s="136">
        <f t="shared" si="17"/>
        <v>2028</v>
      </c>
      <c r="AB15" s="129">
        <f t="shared" si="29"/>
        <v>1.65</v>
      </c>
      <c r="AC15" s="136">
        <v>12</v>
      </c>
      <c r="AD15" s="131">
        <f t="shared" si="5"/>
        <v>1.6499999999999997</v>
      </c>
      <c r="AE15" s="120"/>
      <c r="AF15" s="136">
        <f t="shared" si="18"/>
        <v>2028</v>
      </c>
      <c r="AG15" s="129">
        <f t="shared" si="30"/>
        <v>0</v>
      </c>
      <c r="AH15" s="136">
        <v>12</v>
      </c>
      <c r="AI15" s="131">
        <f t="shared" si="6"/>
        <v>0</v>
      </c>
      <c r="AJ15" s="120"/>
      <c r="AK15" s="136">
        <f t="shared" si="19"/>
        <v>2028</v>
      </c>
      <c r="AL15" s="129">
        <f t="shared" si="31"/>
        <v>0</v>
      </c>
      <c r="AM15" s="136">
        <v>12</v>
      </c>
      <c r="AN15" s="131">
        <f t="shared" si="7"/>
        <v>0</v>
      </c>
      <c r="AO15" s="120"/>
      <c r="AP15" s="136">
        <f t="shared" si="20"/>
        <v>2028</v>
      </c>
      <c r="AQ15" s="129">
        <f t="shared" si="32"/>
        <v>0</v>
      </c>
      <c r="AR15" s="136">
        <v>12</v>
      </c>
      <c r="AS15" s="131">
        <f t="shared" si="8"/>
        <v>0</v>
      </c>
      <c r="AT15" s="120"/>
      <c r="AU15" s="136">
        <f t="shared" si="21"/>
        <v>2028</v>
      </c>
      <c r="AV15" s="129">
        <f t="shared" si="33"/>
        <v>0</v>
      </c>
      <c r="AW15" s="136">
        <v>12</v>
      </c>
      <c r="AX15" s="131">
        <f t="shared" si="9"/>
        <v>0</v>
      </c>
      <c r="AY15" s="120"/>
      <c r="AZ15" s="136">
        <f t="shared" si="22"/>
        <v>2028</v>
      </c>
      <c r="BA15" s="129">
        <f t="shared" si="34"/>
        <v>0</v>
      </c>
      <c r="BB15" s="136">
        <v>12</v>
      </c>
      <c r="BC15" s="131">
        <f t="shared" si="10"/>
        <v>0</v>
      </c>
      <c r="BE15" s="136">
        <f t="shared" si="23"/>
        <v>2028</v>
      </c>
      <c r="BF15" s="129">
        <f t="shared" si="35"/>
        <v>0</v>
      </c>
      <c r="BG15" s="136">
        <v>12</v>
      </c>
      <c r="BH15" s="131">
        <f t="shared" si="11"/>
        <v>0</v>
      </c>
    </row>
    <row r="16" spans="2:60">
      <c r="B16" s="136">
        <f t="shared" si="12"/>
        <v>2029</v>
      </c>
      <c r="C16" s="129">
        <f t="shared" si="24"/>
        <v>53.64</v>
      </c>
      <c r="D16" s="136">
        <v>12</v>
      </c>
      <c r="E16" s="131">
        <f t="shared" si="0"/>
        <v>53.640000000000008</v>
      </c>
      <c r="F16" s="120"/>
      <c r="G16" s="136">
        <f t="shared" si="13"/>
        <v>2029</v>
      </c>
      <c r="H16" s="129">
        <f t="shared" si="25"/>
        <v>0</v>
      </c>
      <c r="I16" s="136">
        <v>12</v>
      </c>
      <c r="J16" s="131">
        <f t="shared" si="1"/>
        <v>0</v>
      </c>
      <c r="K16" s="120"/>
      <c r="L16" s="136">
        <f t="shared" si="14"/>
        <v>2029</v>
      </c>
      <c r="M16" s="129">
        <f t="shared" si="26"/>
        <v>0</v>
      </c>
      <c r="N16" s="136">
        <v>12</v>
      </c>
      <c r="O16" s="131">
        <f t="shared" si="2"/>
        <v>0</v>
      </c>
      <c r="Q16" s="136">
        <f t="shared" si="15"/>
        <v>2029</v>
      </c>
      <c r="R16" s="129">
        <f t="shared" si="27"/>
        <v>2.88</v>
      </c>
      <c r="S16" s="136">
        <v>12</v>
      </c>
      <c r="T16" s="131">
        <f t="shared" si="3"/>
        <v>2.8800000000000003</v>
      </c>
      <c r="U16" s="120"/>
      <c r="V16" s="136">
        <f t="shared" si="16"/>
        <v>2029</v>
      </c>
      <c r="W16" s="129">
        <f t="shared" si="28"/>
        <v>0.44</v>
      </c>
      <c r="X16" s="136">
        <v>12</v>
      </c>
      <c r="Y16" s="131">
        <f t="shared" si="4"/>
        <v>0.44</v>
      </c>
      <c r="Z16" s="120"/>
      <c r="AA16" s="136">
        <f t="shared" si="17"/>
        <v>2029</v>
      </c>
      <c r="AB16" s="129">
        <f t="shared" si="29"/>
        <v>1.69</v>
      </c>
      <c r="AC16" s="136">
        <v>12</v>
      </c>
      <c r="AD16" s="131">
        <f t="shared" si="5"/>
        <v>1.6900000000000002</v>
      </c>
      <c r="AE16" s="120"/>
      <c r="AF16" s="136">
        <f t="shared" si="18"/>
        <v>2029</v>
      </c>
      <c r="AG16" s="129">
        <f t="shared" si="30"/>
        <v>0</v>
      </c>
      <c r="AH16" s="136">
        <v>12</v>
      </c>
      <c r="AI16" s="131">
        <f t="shared" si="6"/>
        <v>0</v>
      </c>
      <c r="AJ16" s="120"/>
      <c r="AK16" s="136">
        <f t="shared" si="19"/>
        <v>2029</v>
      </c>
      <c r="AL16" s="129">
        <f t="shared" si="31"/>
        <v>0</v>
      </c>
      <c r="AM16" s="136">
        <v>12</v>
      </c>
      <c r="AN16" s="131">
        <f t="shared" si="7"/>
        <v>0</v>
      </c>
      <c r="AO16" s="120"/>
      <c r="AP16" s="136">
        <f t="shared" si="20"/>
        <v>2029</v>
      </c>
      <c r="AQ16" s="129">
        <f t="shared" si="32"/>
        <v>0</v>
      </c>
      <c r="AR16" s="136">
        <v>12</v>
      </c>
      <c r="AS16" s="131">
        <f t="shared" si="8"/>
        <v>0</v>
      </c>
      <c r="AT16" s="120"/>
      <c r="AU16" s="136">
        <f t="shared" si="21"/>
        <v>2029</v>
      </c>
      <c r="AV16" s="129">
        <f t="shared" si="33"/>
        <v>0</v>
      </c>
      <c r="AW16" s="136">
        <v>12</v>
      </c>
      <c r="AX16" s="131">
        <f t="shared" si="9"/>
        <v>0</v>
      </c>
      <c r="AY16" s="120"/>
      <c r="AZ16" s="358">
        <f t="shared" si="22"/>
        <v>2029</v>
      </c>
      <c r="BA16" s="129">
        <f t="shared" si="34"/>
        <v>0</v>
      </c>
      <c r="BB16" s="136">
        <v>12</v>
      </c>
      <c r="BC16" s="131">
        <f t="shared" si="10"/>
        <v>0</v>
      </c>
      <c r="BE16" s="136">
        <f t="shared" si="23"/>
        <v>2029</v>
      </c>
      <c r="BF16" s="129">
        <f t="shared" si="35"/>
        <v>0</v>
      </c>
      <c r="BG16" s="136">
        <v>12</v>
      </c>
      <c r="BH16" s="131">
        <f t="shared" si="11"/>
        <v>0</v>
      </c>
    </row>
    <row r="17" spans="2:60">
      <c r="B17" s="136">
        <f t="shared" si="12"/>
        <v>2030</v>
      </c>
      <c r="C17" s="129">
        <f t="shared" si="24"/>
        <v>54.82</v>
      </c>
      <c r="D17" s="136">
        <v>12</v>
      </c>
      <c r="E17" s="131">
        <f t="shared" si="0"/>
        <v>54.82</v>
      </c>
      <c r="F17" s="120"/>
      <c r="G17" s="358">
        <f t="shared" si="13"/>
        <v>2030</v>
      </c>
      <c r="H17" s="129">
        <f t="shared" si="25"/>
        <v>12.097273854334603</v>
      </c>
      <c r="I17" s="136">
        <v>12</v>
      </c>
      <c r="J17" s="131">
        <f t="shared" si="1"/>
        <v>12.097273854334603</v>
      </c>
      <c r="K17" s="120"/>
      <c r="L17" s="136">
        <f t="shared" si="14"/>
        <v>2030</v>
      </c>
      <c r="M17" s="129">
        <f t="shared" si="26"/>
        <v>0</v>
      </c>
      <c r="N17" s="136">
        <v>12</v>
      </c>
      <c r="O17" s="131">
        <f t="shared" si="2"/>
        <v>0</v>
      </c>
      <c r="Q17" s="136">
        <f t="shared" si="15"/>
        <v>2030</v>
      </c>
      <c r="R17" s="129">
        <f t="shared" si="27"/>
        <v>2.94</v>
      </c>
      <c r="S17" s="136">
        <v>12</v>
      </c>
      <c r="T17" s="131">
        <f t="shared" si="3"/>
        <v>2.94</v>
      </c>
      <c r="U17" s="120"/>
      <c r="V17" s="136">
        <f t="shared" si="16"/>
        <v>2030</v>
      </c>
      <c r="W17" s="129">
        <f t="shared" si="28"/>
        <v>0.45</v>
      </c>
      <c r="X17" s="136">
        <v>12</v>
      </c>
      <c r="Y17" s="131">
        <f t="shared" si="4"/>
        <v>0.45</v>
      </c>
      <c r="Z17" s="120"/>
      <c r="AA17" s="136">
        <f t="shared" si="17"/>
        <v>2030</v>
      </c>
      <c r="AB17" s="129">
        <f t="shared" si="29"/>
        <v>1.73</v>
      </c>
      <c r="AC17" s="136">
        <v>12</v>
      </c>
      <c r="AD17" s="131">
        <f t="shared" si="5"/>
        <v>1.7299999999999998</v>
      </c>
      <c r="AE17" s="120"/>
      <c r="AF17" s="358">
        <f t="shared" si="18"/>
        <v>2030</v>
      </c>
      <c r="AG17" s="129">
        <f t="shared" si="30"/>
        <v>21.577297145999619</v>
      </c>
      <c r="AH17" s="136">
        <v>12</v>
      </c>
      <c r="AI17" s="131">
        <f t="shared" si="6"/>
        <v>21.577297145999619</v>
      </c>
      <c r="AJ17" s="120"/>
      <c r="AK17" s="136">
        <f t="shared" si="19"/>
        <v>2030</v>
      </c>
      <c r="AL17" s="129">
        <f t="shared" si="31"/>
        <v>0</v>
      </c>
      <c r="AM17" s="136">
        <v>12</v>
      </c>
      <c r="AN17" s="131">
        <f t="shared" si="7"/>
        <v>0</v>
      </c>
      <c r="AO17" s="120"/>
      <c r="AP17" s="136">
        <f t="shared" si="20"/>
        <v>2030</v>
      </c>
      <c r="AQ17" s="129">
        <f t="shared" si="32"/>
        <v>0</v>
      </c>
      <c r="AR17" s="136">
        <v>12</v>
      </c>
      <c r="AS17" s="131">
        <f t="shared" si="8"/>
        <v>0</v>
      </c>
      <c r="AT17" s="120"/>
      <c r="AU17" s="136">
        <f t="shared" si="21"/>
        <v>2030</v>
      </c>
      <c r="AV17" s="129">
        <f t="shared" si="33"/>
        <v>0</v>
      </c>
      <c r="AW17" s="136">
        <v>12</v>
      </c>
      <c r="AX17" s="131">
        <f t="shared" si="9"/>
        <v>0</v>
      </c>
      <c r="AY17" s="120"/>
      <c r="AZ17" s="136">
        <f t="shared" si="22"/>
        <v>2030</v>
      </c>
      <c r="BA17" s="129">
        <f t="shared" si="34"/>
        <v>0</v>
      </c>
      <c r="BB17" s="136">
        <v>12</v>
      </c>
      <c r="BC17" s="131">
        <f t="shared" si="10"/>
        <v>0</v>
      </c>
      <c r="BE17" s="136">
        <f t="shared" si="23"/>
        <v>2030</v>
      </c>
      <c r="BF17" s="129">
        <f t="shared" si="35"/>
        <v>0</v>
      </c>
      <c r="BG17" s="136">
        <v>12</v>
      </c>
      <c r="BH17" s="131">
        <f t="shared" si="11"/>
        <v>0</v>
      </c>
    </row>
    <row r="18" spans="2:60">
      <c r="B18" s="136">
        <f t="shared" si="12"/>
        <v>2031</v>
      </c>
      <c r="C18" s="129">
        <f t="shared" si="24"/>
        <v>56.03</v>
      </c>
      <c r="D18" s="136">
        <v>12</v>
      </c>
      <c r="E18" s="131">
        <f t="shared" si="0"/>
        <v>56.03</v>
      </c>
      <c r="F18" s="120"/>
      <c r="G18" s="136">
        <f t="shared" si="13"/>
        <v>2031</v>
      </c>
      <c r="H18" s="129">
        <f t="shared" si="25"/>
        <v>12.36</v>
      </c>
      <c r="I18" s="136">
        <v>12</v>
      </c>
      <c r="J18" s="131">
        <f t="shared" si="1"/>
        <v>12.36</v>
      </c>
      <c r="K18" s="120"/>
      <c r="L18" s="136">
        <f t="shared" si="14"/>
        <v>2031</v>
      </c>
      <c r="M18" s="129">
        <f t="shared" si="26"/>
        <v>0</v>
      </c>
      <c r="N18" s="136">
        <v>12</v>
      </c>
      <c r="O18" s="131">
        <f t="shared" si="2"/>
        <v>0</v>
      </c>
      <c r="Q18" s="136">
        <f t="shared" si="15"/>
        <v>2031</v>
      </c>
      <c r="R18" s="129">
        <f t="shared" si="27"/>
        <v>3</v>
      </c>
      <c r="S18" s="136">
        <v>12</v>
      </c>
      <c r="T18" s="131">
        <f t="shared" si="3"/>
        <v>3</v>
      </c>
      <c r="U18" s="120"/>
      <c r="V18" s="136">
        <f t="shared" si="16"/>
        <v>2031</v>
      </c>
      <c r="W18" s="129">
        <f t="shared" si="28"/>
        <v>0.46</v>
      </c>
      <c r="X18" s="136">
        <v>12</v>
      </c>
      <c r="Y18" s="131">
        <f t="shared" si="4"/>
        <v>0.46</v>
      </c>
      <c r="Z18" s="120"/>
      <c r="AA18" s="136">
        <f t="shared" si="17"/>
        <v>2031</v>
      </c>
      <c r="AB18" s="129">
        <f t="shared" si="29"/>
        <v>1.77</v>
      </c>
      <c r="AC18" s="136">
        <v>12</v>
      </c>
      <c r="AD18" s="131">
        <f t="shared" si="5"/>
        <v>1.7700000000000002</v>
      </c>
      <c r="AE18" s="120"/>
      <c r="AF18" s="136">
        <f t="shared" si="18"/>
        <v>2031</v>
      </c>
      <c r="AG18" s="129">
        <f t="shared" si="30"/>
        <v>22.05</v>
      </c>
      <c r="AH18" s="136">
        <v>12</v>
      </c>
      <c r="AI18" s="131">
        <f t="shared" si="6"/>
        <v>22.05</v>
      </c>
      <c r="AJ18" s="120"/>
      <c r="AK18" s="136">
        <f t="shared" si="19"/>
        <v>2031</v>
      </c>
      <c r="AL18" s="129">
        <f t="shared" si="31"/>
        <v>0</v>
      </c>
      <c r="AM18" s="136">
        <v>12</v>
      </c>
      <c r="AN18" s="131">
        <f t="shared" si="7"/>
        <v>0</v>
      </c>
      <c r="AO18" s="120"/>
      <c r="AP18" s="136">
        <f t="shared" si="20"/>
        <v>2031</v>
      </c>
      <c r="AQ18" s="129">
        <f t="shared" si="32"/>
        <v>0</v>
      </c>
      <c r="AR18" s="136">
        <v>12</v>
      </c>
      <c r="AS18" s="131">
        <f t="shared" si="8"/>
        <v>0</v>
      </c>
      <c r="AT18" s="120"/>
      <c r="AU18" s="136">
        <f t="shared" si="21"/>
        <v>2031</v>
      </c>
      <c r="AV18" s="129">
        <f t="shared" si="33"/>
        <v>0</v>
      </c>
      <c r="AW18" s="136">
        <v>12</v>
      </c>
      <c r="AX18" s="131">
        <f t="shared" si="9"/>
        <v>0</v>
      </c>
      <c r="AY18" s="120"/>
      <c r="AZ18" s="136">
        <f t="shared" si="22"/>
        <v>2031</v>
      </c>
      <c r="BA18" s="129">
        <f t="shared" si="34"/>
        <v>0</v>
      </c>
      <c r="BB18" s="136">
        <v>12</v>
      </c>
      <c r="BC18" s="131">
        <f t="shared" si="10"/>
        <v>0</v>
      </c>
      <c r="BE18" s="136">
        <f t="shared" si="23"/>
        <v>2031</v>
      </c>
      <c r="BF18" s="129">
        <f t="shared" si="35"/>
        <v>0</v>
      </c>
      <c r="BG18" s="136">
        <v>12</v>
      </c>
      <c r="BH18" s="131">
        <f t="shared" si="11"/>
        <v>0</v>
      </c>
    </row>
    <row r="19" spans="2:60">
      <c r="B19" s="136">
        <f t="shared" si="12"/>
        <v>2032</v>
      </c>
      <c r="C19" s="129">
        <f t="shared" si="24"/>
        <v>57.26</v>
      </c>
      <c r="D19" s="136">
        <v>12</v>
      </c>
      <c r="E19" s="131">
        <f t="shared" si="0"/>
        <v>57.26</v>
      </c>
      <c r="F19" s="120"/>
      <c r="G19" s="136">
        <f t="shared" si="13"/>
        <v>2032</v>
      </c>
      <c r="H19" s="129">
        <f t="shared" si="25"/>
        <v>12.63</v>
      </c>
      <c r="I19" s="136">
        <v>12</v>
      </c>
      <c r="J19" s="131">
        <f t="shared" si="1"/>
        <v>12.63</v>
      </c>
      <c r="K19" s="120"/>
      <c r="L19" s="136">
        <f t="shared" si="14"/>
        <v>2032</v>
      </c>
      <c r="M19" s="129">
        <f t="shared" si="26"/>
        <v>0</v>
      </c>
      <c r="N19" s="136">
        <v>12</v>
      </c>
      <c r="O19" s="131">
        <f t="shared" si="2"/>
        <v>0</v>
      </c>
      <c r="Q19" s="136">
        <f t="shared" si="15"/>
        <v>2032</v>
      </c>
      <c r="R19" s="129">
        <f t="shared" si="27"/>
        <v>3.07</v>
      </c>
      <c r="S19" s="136">
        <v>12</v>
      </c>
      <c r="T19" s="131">
        <f t="shared" si="3"/>
        <v>3.07</v>
      </c>
      <c r="U19" s="120"/>
      <c r="V19" s="136">
        <f t="shared" si="16"/>
        <v>2032</v>
      </c>
      <c r="W19" s="129">
        <f t="shared" si="28"/>
        <v>0.47</v>
      </c>
      <c r="X19" s="136">
        <v>12</v>
      </c>
      <c r="Y19" s="131">
        <f t="shared" si="4"/>
        <v>0.47</v>
      </c>
      <c r="Z19" s="120"/>
      <c r="AA19" s="136">
        <f t="shared" si="17"/>
        <v>2032</v>
      </c>
      <c r="AB19" s="129">
        <f t="shared" si="29"/>
        <v>1.81</v>
      </c>
      <c r="AC19" s="136">
        <v>12</v>
      </c>
      <c r="AD19" s="131">
        <f t="shared" si="5"/>
        <v>1.8099999999999998</v>
      </c>
      <c r="AE19" s="120"/>
      <c r="AF19" s="136">
        <f t="shared" si="18"/>
        <v>2032</v>
      </c>
      <c r="AG19" s="129">
        <f t="shared" si="30"/>
        <v>22.54</v>
      </c>
      <c r="AH19" s="136">
        <v>12</v>
      </c>
      <c r="AI19" s="131">
        <f t="shared" si="6"/>
        <v>22.540000000000003</v>
      </c>
      <c r="AJ19" s="120"/>
      <c r="AK19" s="136">
        <f t="shared" si="19"/>
        <v>2032</v>
      </c>
      <c r="AL19" s="129">
        <f t="shared" si="31"/>
        <v>0</v>
      </c>
      <c r="AM19" s="136">
        <v>12</v>
      </c>
      <c r="AN19" s="131">
        <f t="shared" si="7"/>
        <v>0</v>
      </c>
      <c r="AO19" s="120"/>
      <c r="AP19" s="136">
        <f t="shared" si="20"/>
        <v>2032</v>
      </c>
      <c r="AQ19" s="129">
        <f t="shared" si="32"/>
        <v>0</v>
      </c>
      <c r="AR19" s="136">
        <v>12</v>
      </c>
      <c r="AS19" s="131">
        <f t="shared" si="8"/>
        <v>0</v>
      </c>
      <c r="AT19" s="120"/>
      <c r="AU19" s="136">
        <f t="shared" si="21"/>
        <v>2032</v>
      </c>
      <c r="AV19" s="129">
        <f t="shared" si="33"/>
        <v>0</v>
      </c>
      <c r="AW19" s="136">
        <v>12</v>
      </c>
      <c r="AX19" s="131">
        <f t="shared" si="9"/>
        <v>0</v>
      </c>
      <c r="AY19" s="120"/>
      <c r="AZ19" s="136">
        <f t="shared" si="22"/>
        <v>2032</v>
      </c>
      <c r="BA19" s="129">
        <f t="shared" si="34"/>
        <v>0</v>
      </c>
      <c r="BB19" s="136">
        <v>12</v>
      </c>
      <c r="BC19" s="131">
        <f t="shared" si="10"/>
        <v>0</v>
      </c>
      <c r="BE19" s="136">
        <f t="shared" si="23"/>
        <v>2032</v>
      </c>
      <c r="BF19" s="129">
        <f t="shared" si="35"/>
        <v>0</v>
      </c>
      <c r="BG19" s="136">
        <v>12</v>
      </c>
      <c r="BH19" s="131">
        <f t="shared" si="11"/>
        <v>0</v>
      </c>
    </row>
    <row r="20" spans="2:60">
      <c r="B20" s="136">
        <f t="shared" si="12"/>
        <v>2033</v>
      </c>
      <c r="C20" s="129">
        <f t="shared" si="24"/>
        <v>58.46</v>
      </c>
      <c r="D20" s="136">
        <v>12</v>
      </c>
      <c r="E20" s="131">
        <f t="shared" si="0"/>
        <v>58.46</v>
      </c>
      <c r="F20" s="120"/>
      <c r="G20" s="136">
        <f t="shared" si="13"/>
        <v>2033</v>
      </c>
      <c r="H20" s="129">
        <f t="shared" si="25"/>
        <v>12.9</v>
      </c>
      <c r="I20" s="136">
        <v>12</v>
      </c>
      <c r="J20" s="131">
        <f t="shared" si="1"/>
        <v>12.9</v>
      </c>
      <c r="K20" s="120"/>
      <c r="L20" s="136">
        <f t="shared" si="14"/>
        <v>2033</v>
      </c>
      <c r="M20" s="129">
        <f t="shared" si="26"/>
        <v>0</v>
      </c>
      <c r="N20" s="136">
        <v>12</v>
      </c>
      <c r="O20" s="131">
        <f t="shared" si="2"/>
        <v>0</v>
      </c>
      <c r="Q20" s="136">
        <f t="shared" si="15"/>
        <v>2033</v>
      </c>
      <c r="R20" s="129">
        <f t="shared" si="27"/>
        <v>3.13</v>
      </c>
      <c r="S20" s="136">
        <v>12</v>
      </c>
      <c r="T20" s="131">
        <f t="shared" si="3"/>
        <v>3.1300000000000003</v>
      </c>
      <c r="U20" s="120"/>
      <c r="V20" s="136">
        <f t="shared" si="16"/>
        <v>2033</v>
      </c>
      <c r="W20" s="129">
        <f t="shared" si="28"/>
        <v>0.48</v>
      </c>
      <c r="X20" s="136">
        <v>12</v>
      </c>
      <c r="Y20" s="131">
        <f t="shared" si="4"/>
        <v>0.48</v>
      </c>
      <c r="Z20" s="120"/>
      <c r="AA20" s="136">
        <f t="shared" si="17"/>
        <v>2033</v>
      </c>
      <c r="AB20" s="129">
        <f t="shared" si="29"/>
        <v>1.85</v>
      </c>
      <c r="AC20" s="136">
        <v>12</v>
      </c>
      <c r="AD20" s="131">
        <f t="shared" si="5"/>
        <v>1.8500000000000003</v>
      </c>
      <c r="AE20" s="120"/>
      <c r="AF20" s="136">
        <f t="shared" si="18"/>
        <v>2033</v>
      </c>
      <c r="AG20" s="129">
        <f t="shared" si="30"/>
        <v>23.01</v>
      </c>
      <c r="AH20" s="136">
        <v>12</v>
      </c>
      <c r="AI20" s="131">
        <f t="shared" si="6"/>
        <v>23.01</v>
      </c>
      <c r="AJ20" s="120"/>
      <c r="AK20" s="358">
        <f t="shared" si="19"/>
        <v>2033</v>
      </c>
      <c r="AL20" s="129">
        <f t="shared" si="31"/>
        <v>11.261107127981489</v>
      </c>
      <c r="AM20" s="136">
        <v>12</v>
      </c>
      <c r="AN20" s="131">
        <f t="shared" si="7"/>
        <v>11.261107127981489</v>
      </c>
      <c r="AO20" s="120"/>
      <c r="AP20" s="136">
        <f t="shared" si="20"/>
        <v>2033</v>
      </c>
      <c r="AQ20" s="129">
        <f t="shared" si="32"/>
        <v>0</v>
      </c>
      <c r="AR20" s="136">
        <v>12</v>
      </c>
      <c r="AS20" s="131">
        <f t="shared" si="8"/>
        <v>0</v>
      </c>
      <c r="AT20" s="120"/>
      <c r="AU20" s="136">
        <f t="shared" si="21"/>
        <v>2033</v>
      </c>
      <c r="AV20" s="129">
        <f t="shared" si="33"/>
        <v>0</v>
      </c>
      <c r="AW20" s="136">
        <v>12</v>
      </c>
      <c r="AX20" s="131">
        <f t="shared" si="9"/>
        <v>0</v>
      </c>
      <c r="AY20" s="120"/>
      <c r="AZ20" s="136">
        <f t="shared" si="22"/>
        <v>2033</v>
      </c>
      <c r="BA20" s="129">
        <f t="shared" si="34"/>
        <v>0</v>
      </c>
      <c r="BB20" s="136">
        <v>12</v>
      </c>
      <c r="BC20" s="131">
        <f t="shared" si="10"/>
        <v>0</v>
      </c>
      <c r="BE20" s="136">
        <f t="shared" si="23"/>
        <v>2033</v>
      </c>
      <c r="BF20" s="129">
        <f t="shared" si="35"/>
        <v>0</v>
      </c>
      <c r="BG20" s="136">
        <v>12</v>
      </c>
      <c r="BH20" s="131">
        <f t="shared" si="11"/>
        <v>0</v>
      </c>
    </row>
    <row r="21" spans="2:60">
      <c r="B21" s="136">
        <f t="shared" si="12"/>
        <v>2034</v>
      </c>
      <c r="C21" s="129">
        <f t="shared" si="24"/>
        <v>59.69</v>
      </c>
      <c r="D21" s="136">
        <v>12</v>
      </c>
      <c r="E21" s="131">
        <f t="shared" si="0"/>
        <v>59.69</v>
      </c>
      <c r="F21" s="120"/>
      <c r="G21" s="136">
        <f t="shared" si="13"/>
        <v>2034</v>
      </c>
      <c r="H21" s="129">
        <f t="shared" si="25"/>
        <v>13.17</v>
      </c>
      <c r="I21" s="136">
        <v>12</v>
      </c>
      <c r="J21" s="131">
        <f t="shared" si="1"/>
        <v>13.17</v>
      </c>
      <c r="K21" s="120"/>
      <c r="L21" s="136">
        <f t="shared" si="14"/>
        <v>2034</v>
      </c>
      <c r="M21" s="129">
        <f t="shared" si="26"/>
        <v>0</v>
      </c>
      <c r="N21" s="136">
        <v>12</v>
      </c>
      <c r="O21" s="131">
        <f t="shared" si="2"/>
        <v>0</v>
      </c>
      <c r="Q21" s="136">
        <f t="shared" si="15"/>
        <v>2034</v>
      </c>
      <c r="R21" s="129">
        <f t="shared" si="27"/>
        <v>3.2</v>
      </c>
      <c r="S21" s="136">
        <v>12</v>
      </c>
      <c r="T21" s="131">
        <f t="shared" si="3"/>
        <v>3.2000000000000006</v>
      </c>
      <c r="U21" s="120"/>
      <c r="V21" s="136">
        <f t="shared" si="16"/>
        <v>2034</v>
      </c>
      <c r="W21" s="129">
        <f t="shared" si="28"/>
        <v>0.49</v>
      </c>
      <c r="X21" s="136">
        <v>12</v>
      </c>
      <c r="Y21" s="131">
        <f t="shared" si="4"/>
        <v>0.49</v>
      </c>
      <c r="Z21" s="120"/>
      <c r="AA21" s="136">
        <f t="shared" si="17"/>
        <v>2034</v>
      </c>
      <c r="AB21" s="129">
        <f t="shared" si="29"/>
        <v>1.89</v>
      </c>
      <c r="AC21" s="136">
        <v>12</v>
      </c>
      <c r="AD21" s="131">
        <f t="shared" si="5"/>
        <v>1.89</v>
      </c>
      <c r="AE21" s="120"/>
      <c r="AF21" s="136">
        <f t="shared" si="18"/>
        <v>2034</v>
      </c>
      <c r="AG21" s="129">
        <f t="shared" si="30"/>
        <v>23.49</v>
      </c>
      <c r="AH21" s="136">
        <v>12</v>
      </c>
      <c r="AI21" s="131">
        <f t="shared" si="6"/>
        <v>23.49</v>
      </c>
      <c r="AJ21" s="120"/>
      <c r="AK21" s="136">
        <f t="shared" si="19"/>
        <v>2034</v>
      </c>
      <c r="AL21" s="129">
        <f t="shared" si="31"/>
        <v>11.5</v>
      </c>
      <c r="AM21" s="136">
        <v>12</v>
      </c>
      <c r="AN21" s="131">
        <f t="shared" si="7"/>
        <v>11.5</v>
      </c>
      <c r="AO21" s="120"/>
      <c r="AP21" s="136">
        <f t="shared" si="20"/>
        <v>2034</v>
      </c>
      <c r="AQ21" s="129">
        <f t="shared" si="32"/>
        <v>0</v>
      </c>
      <c r="AR21" s="136">
        <v>12</v>
      </c>
      <c r="AS21" s="131">
        <f t="shared" si="8"/>
        <v>0</v>
      </c>
      <c r="AT21" s="120"/>
      <c r="AU21" s="136">
        <f t="shared" si="21"/>
        <v>2034</v>
      </c>
      <c r="AV21" s="129">
        <f t="shared" si="33"/>
        <v>0</v>
      </c>
      <c r="AW21" s="136">
        <v>12</v>
      </c>
      <c r="AX21" s="131">
        <f t="shared" si="9"/>
        <v>0</v>
      </c>
      <c r="AY21" s="120"/>
      <c r="AZ21" s="136">
        <f t="shared" si="22"/>
        <v>2034</v>
      </c>
      <c r="BA21" s="129">
        <f t="shared" si="34"/>
        <v>0</v>
      </c>
      <c r="BB21" s="136">
        <v>12</v>
      </c>
      <c r="BC21" s="131">
        <f t="shared" si="10"/>
        <v>0</v>
      </c>
      <c r="BE21" s="136">
        <f t="shared" si="23"/>
        <v>2034</v>
      </c>
      <c r="BF21" s="129">
        <f t="shared" si="35"/>
        <v>0</v>
      </c>
      <c r="BG21" s="136">
        <v>12</v>
      </c>
      <c r="BH21" s="131">
        <f t="shared" si="11"/>
        <v>0</v>
      </c>
    </row>
    <row r="22" spans="2:60">
      <c r="B22" s="136">
        <f t="shared" si="12"/>
        <v>2035</v>
      </c>
      <c r="C22" s="129">
        <f t="shared" si="24"/>
        <v>60.94</v>
      </c>
      <c r="D22" s="136">
        <v>12</v>
      </c>
      <c r="E22" s="131">
        <f t="shared" si="0"/>
        <v>60.94</v>
      </c>
      <c r="F22" s="120"/>
      <c r="G22" s="136">
        <f t="shared" si="13"/>
        <v>2035</v>
      </c>
      <c r="H22" s="129">
        <f t="shared" si="25"/>
        <v>13.45</v>
      </c>
      <c r="I22" s="136">
        <v>12</v>
      </c>
      <c r="J22" s="131">
        <f t="shared" si="1"/>
        <v>13.449999999999998</v>
      </c>
      <c r="K22" s="120"/>
      <c r="L22" s="136">
        <f t="shared" si="14"/>
        <v>2035</v>
      </c>
      <c r="M22" s="129">
        <f t="shared" si="26"/>
        <v>0</v>
      </c>
      <c r="N22" s="136">
        <v>12</v>
      </c>
      <c r="O22" s="131">
        <f t="shared" si="2"/>
        <v>0</v>
      </c>
      <c r="Q22" s="136">
        <f t="shared" si="15"/>
        <v>2035</v>
      </c>
      <c r="R22" s="129">
        <f t="shared" si="27"/>
        <v>3.27</v>
      </c>
      <c r="S22" s="136">
        <v>12</v>
      </c>
      <c r="T22" s="131">
        <f t="shared" si="3"/>
        <v>3.27</v>
      </c>
      <c r="U22" s="120"/>
      <c r="V22" s="136">
        <f t="shared" si="16"/>
        <v>2035</v>
      </c>
      <c r="W22" s="129">
        <f t="shared" si="28"/>
        <v>0.5</v>
      </c>
      <c r="X22" s="136">
        <v>12</v>
      </c>
      <c r="Y22" s="131">
        <f t="shared" si="4"/>
        <v>0.5</v>
      </c>
      <c r="Z22" s="120"/>
      <c r="AA22" s="136">
        <f t="shared" si="17"/>
        <v>2035</v>
      </c>
      <c r="AB22" s="129">
        <f t="shared" si="29"/>
        <v>1.93</v>
      </c>
      <c r="AC22" s="136">
        <v>12</v>
      </c>
      <c r="AD22" s="131">
        <f t="shared" si="5"/>
        <v>1.93</v>
      </c>
      <c r="AE22" s="120"/>
      <c r="AF22" s="136">
        <f t="shared" si="18"/>
        <v>2035</v>
      </c>
      <c r="AG22" s="129">
        <f t="shared" si="30"/>
        <v>23.98</v>
      </c>
      <c r="AH22" s="136">
        <v>12</v>
      </c>
      <c r="AI22" s="131">
        <f t="shared" si="6"/>
        <v>23.98</v>
      </c>
      <c r="AJ22" s="120"/>
      <c r="AK22" s="136">
        <f t="shared" si="19"/>
        <v>2035</v>
      </c>
      <c r="AL22" s="129">
        <f t="shared" si="31"/>
        <v>11.74</v>
      </c>
      <c r="AM22" s="136">
        <v>12</v>
      </c>
      <c r="AN22" s="131">
        <f t="shared" si="7"/>
        <v>11.74</v>
      </c>
      <c r="AO22" s="120"/>
      <c r="AP22" s="136">
        <f t="shared" si="20"/>
        <v>2035</v>
      </c>
      <c r="AQ22" s="129">
        <f t="shared" si="32"/>
        <v>0</v>
      </c>
      <c r="AR22" s="136">
        <v>12</v>
      </c>
      <c r="AS22" s="131">
        <f t="shared" si="8"/>
        <v>0</v>
      </c>
      <c r="AT22" s="120"/>
      <c r="AU22" s="136">
        <f t="shared" si="21"/>
        <v>2035</v>
      </c>
      <c r="AV22" s="129">
        <f t="shared" si="33"/>
        <v>0</v>
      </c>
      <c r="AW22" s="136">
        <v>12</v>
      </c>
      <c r="AX22" s="131">
        <f t="shared" si="9"/>
        <v>0</v>
      </c>
      <c r="AY22" s="120"/>
      <c r="AZ22" s="136">
        <f t="shared" si="22"/>
        <v>2035</v>
      </c>
      <c r="BA22" s="129">
        <f t="shared" si="34"/>
        <v>0</v>
      </c>
      <c r="BB22" s="136">
        <v>12</v>
      </c>
      <c r="BC22" s="131">
        <f t="shared" si="10"/>
        <v>0</v>
      </c>
      <c r="BE22" s="136">
        <f t="shared" si="23"/>
        <v>2035</v>
      </c>
      <c r="BF22" s="129">
        <f t="shared" si="35"/>
        <v>0</v>
      </c>
      <c r="BG22" s="136">
        <v>12</v>
      </c>
      <c r="BH22" s="131">
        <f t="shared" si="11"/>
        <v>0</v>
      </c>
    </row>
    <row r="23" spans="2:60">
      <c r="B23" s="136">
        <f t="shared" si="12"/>
        <v>2036</v>
      </c>
      <c r="C23" s="129">
        <f t="shared" si="24"/>
        <v>62.22</v>
      </c>
      <c r="D23" s="136">
        <v>12</v>
      </c>
      <c r="E23" s="131">
        <f t="shared" si="0"/>
        <v>62.22</v>
      </c>
      <c r="F23" s="120"/>
      <c r="G23" s="136">
        <f t="shared" si="13"/>
        <v>2036</v>
      </c>
      <c r="H23" s="129">
        <f t="shared" si="25"/>
        <v>13.73</v>
      </c>
      <c r="I23" s="136">
        <v>12</v>
      </c>
      <c r="J23" s="131">
        <f t="shared" si="1"/>
        <v>13.729999999999999</v>
      </c>
      <c r="K23" s="120"/>
      <c r="L23" s="358">
        <f t="shared" si="14"/>
        <v>2036</v>
      </c>
      <c r="M23" s="129">
        <f t="shared" si="26"/>
        <v>31.092888780208423</v>
      </c>
      <c r="N23" s="136">
        <v>12</v>
      </c>
      <c r="O23" s="131">
        <f t="shared" si="2"/>
        <v>31.092888780208423</v>
      </c>
      <c r="Q23" s="136">
        <f t="shared" si="15"/>
        <v>2036</v>
      </c>
      <c r="R23" s="129">
        <f t="shared" si="27"/>
        <v>3.34</v>
      </c>
      <c r="S23" s="136">
        <v>12</v>
      </c>
      <c r="T23" s="131">
        <f t="shared" si="3"/>
        <v>3.34</v>
      </c>
      <c r="U23" s="120"/>
      <c r="V23" s="136">
        <f t="shared" si="16"/>
        <v>2036</v>
      </c>
      <c r="W23" s="129">
        <f t="shared" si="28"/>
        <v>0.51</v>
      </c>
      <c r="X23" s="136">
        <v>12</v>
      </c>
      <c r="Y23" s="131">
        <f t="shared" si="4"/>
        <v>0.51</v>
      </c>
      <c r="Z23" s="120"/>
      <c r="AA23" s="136">
        <f t="shared" si="17"/>
        <v>2036</v>
      </c>
      <c r="AB23" s="129">
        <f t="shared" si="29"/>
        <v>1.97</v>
      </c>
      <c r="AC23" s="136">
        <v>12</v>
      </c>
      <c r="AD23" s="131">
        <f t="shared" si="5"/>
        <v>1.97</v>
      </c>
      <c r="AE23" s="120"/>
      <c r="AF23" s="136">
        <f t="shared" si="18"/>
        <v>2036</v>
      </c>
      <c r="AG23" s="129">
        <f t="shared" si="30"/>
        <v>24.48</v>
      </c>
      <c r="AH23" s="136">
        <v>12</v>
      </c>
      <c r="AI23" s="131">
        <f t="shared" si="6"/>
        <v>24.48</v>
      </c>
      <c r="AJ23" s="120"/>
      <c r="AK23" s="136">
        <f t="shared" si="19"/>
        <v>2036</v>
      </c>
      <c r="AL23" s="129">
        <f t="shared" si="31"/>
        <v>11.99</v>
      </c>
      <c r="AM23" s="136">
        <v>12</v>
      </c>
      <c r="AN23" s="131">
        <f t="shared" si="7"/>
        <v>11.99</v>
      </c>
      <c r="AO23" s="120"/>
      <c r="AP23" s="136">
        <f t="shared" si="20"/>
        <v>2036</v>
      </c>
      <c r="AQ23" s="129">
        <f t="shared" si="32"/>
        <v>0</v>
      </c>
      <c r="AR23" s="136">
        <v>12</v>
      </c>
      <c r="AS23" s="131">
        <f t="shared" si="8"/>
        <v>0</v>
      </c>
      <c r="AT23" s="120"/>
      <c r="AU23" s="136">
        <f t="shared" si="21"/>
        <v>2036</v>
      </c>
      <c r="AV23" s="129">
        <f t="shared" si="33"/>
        <v>0</v>
      </c>
      <c r="AW23" s="136">
        <v>12</v>
      </c>
      <c r="AX23" s="131">
        <f t="shared" si="9"/>
        <v>0</v>
      </c>
      <c r="AY23" s="120"/>
      <c r="AZ23" s="136">
        <f t="shared" si="22"/>
        <v>2036</v>
      </c>
      <c r="BA23" s="129">
        <f t="shared" si="34"/>
        <v>0</v>
      </c>
      <c r="BB23" s="136">
        <v>12</v>
      </c>
      <c r="BC23" s="131">
        <f t="shared" si="10"/>
        <v>0</v>
      </c>
      <c r="BE23" s="136">
        <f t="shared" si="23"/>
        <v>2036</v>
      </c>
      <c r="BF23" s="129">
        <f t="shared" si="35"/>
        <v>0</v>
      </c>
      <c r="BG23" s="136">
        <v>12</v>
      </c>
      <c r="BH23" s="131">
        <f t="shared" si="11"/>
        <v>0</v>
      </c>
    </row>
    <row r="24" spans="2:60">
      <c r="B24" s="136">
        <f t="shared" si="12"/>
        <v>2037</v>
      </c>
      <c r="C24" s="129">
        <f t="shared" si="24"/>
        <v>63.53</v>
      </c>
      <c r="D24" s="136">
        <v>12</v>
      </c>
      <c r="E24" s="131">
        <f t="shared" si="0"/>
        <v>63.53</v>
      </c>
      <c r="F24" s="120"/>
      <c r="G24" s="136">
        <f t="shared" si="13"/>
        <v>2037</v>
      </c>
      <c r="H24" s="129">
        <f t="shared" si="25"/>
        <v>14.02</v>
      </c>
      <c r="I24" s="136">
        <v>12</v>
      </c>
      <c r="J24" s="131">
        <f t="shared" si="1"/>
        <v>14.020000000000001</v>
      </c>
      <c r="K24" s="120"/>
      <c r="L24" s="136">
        <f t="shared" si="14"/>
        <v>2037</v>
      </c>
      <c r="M24" s="129">
        <f t="shared" si="26"/>
        <v>31.75</v>
      </c>
      <c r="N24" s="136">
        <v>12</v>
      </c>
      <c r="O24" s="131">
        <f t="shared" si="2"/>
        <v>31.75</v>
      </c>
      <c r="Q24" s="136">
        <f t="shared" si="15"/>
        <v>2037</v>
      </c>
      <c r="R24" s="129">
        <f t="shared" si="27"/>
        <v>3.41</v>
      </c>
      <c r="S24" s="136">
        <v>12</v>
      </c>
      <c r="T24" s="131">
        <f t="shared" si="3"/>
        <v>3.41</v>
      </c>
      <c r="U24" s="120"/>
      <c r="V24" s="136">
        <f t="shared" si="16"/>
        <v>2037</v>
      </c>
      <c r="W24" s="129">
        <f t="shared" si="28"/>
        <v>0.52</v>
      </c>
      <c r="X24" s="136">
        <v>12</v>
      </c>
      <c r="Y24" s="131">
        <f t="shared" si="4"/>
        <v>0.52</v>
      </c>
      <c r="Z24" s="120"/>
      <c r="AA24" s="136">
        <f t="shared" si="17"/>
        <v>2037</v>
      </c>
      <c r="AB24" s="129">
        <f t="shared" si="29"/>
        <v>2.0099999999999998</v>
      </c>
      <c r="AC24" s="136">
        <v>12</v>
      </c>
      <c r="AD24" s="131">
        <f t="shared" si="5"/>
        <v>2.0099999999999998</v>
      </c>
      <c r="AE24" s="120"/>
      <c r="AF24" s="136">
        <f t="shared" si="18"/>
        <v>2037</v>
      </c>
      <c r="AG24" s="129">
        <f t="shared" si="30"/>
        <v>24.99</v>
      </c>
      <c r="AH24" s="136">
        <v>12</v>
      </c>
      <c r="AI24" s="131">
        <f t="shared" si="6"/>
        <v>24.99</v>
      </c>
      <c r="AJ24" s="120"/>
      <c r="AK24" s="136">
        <f t="shared" si="19"/>
        <v>2037</v>
      </c>
      <c r="AL24" s="129">
        <f t="shared" si="31"/>
        <v>12.24</v>
      </c>
      <c r="AM24" s="136">
        <v>12</v>
      </c>
      <c r="AN24" s="131">
        <f t="shared" si="7"/>
        <v>12.24</v>
      </c>
      <c r="AO24" s="120"/>
      <c r="AP24" s="358">
        <f t="shared" si="20"/>
        <v>2037</v>
      </c>
      <c r="AQ24" s="129">
        <f t="shared" si="32"/>
        <v>4.7728292811563495</v>
      </c>
      <c r="AR24" s="136">
        <v>12</v>
      </c>
      <c r="AS24" s="131">
        <f t="shared" si="8"/>
        <v>4.7728292811563495</v>
      </c>
      <c r="AT24" s="120"/>
      <c r="AU24" s="358">
        <f t="shared" si="21"/>
        <v>2037</v>
      </c>
      <c r="AV24" s="129">
        <f t="shared" si="33"/>
        <v>5.4972551057881001</v>
      </c>
      <c r="AW24" s="136">
        <v>12</v>
      </c>
      <c r="AX24" s="131">
        <f t="shared" si="9"/>
        <v>5.4972551057881001</v>
      </c>
      <c r="AY24" s="120"/>
      <c r="AZ24" s="136">
        <f t="shared" si="22"/>
        <v>2037</v>
      </c>
      <c r="BA24" s="129">
        <f t="shared" si="34"/>
        <v>0</v>
      </c>
      <c r="BB24" s="136">
        <v>12</v>
      </c>
      <c r="BC24" s="131">
        <f t="shared" si="10"/>
        <v>0</v>
      </c>
      <c r="BE24" s="136">
        <f t="shared" si="23"/>
        <v>2037</v>
      </c>
      <c r="BF24" s="129">
        <f t="shared" si="35"/>
        <v>0</v>
      </c>
      <c r="BG24" s="136">
        <v>12</v>
      </c>
      <c r="BH24" s="131">
        <f t="shared" si="11"/>
        <v>0</v>
      </c>
    </row>
    <row r="25" spans="2:60">
      <c r="B25" s="136">
        <f t="shared" si="12"/>
        <v>2038</v>
      </c>
      <c r="C25" s="129">
        <f t="shared" si="24"/>
        <v>64.86</v>
      </c>
      <c r="D25" s="136">
        <v>12</v>
      </c>
      <c r="E25" s="131">
        <f t="shared" si="0"/>
        <v>64.86</v>
      </c>
      <c r="F25" s="120"/>
      <c r="G25" s="136">
        <f t="shared" si="13"/>
        <v>2038</v>
      </c>
      <c r="H25" s="129">
        <f t="shared" si="25"/>
        <v>14.31</v>
      </c>
      <c r="I25" s="136">
        <v>12</v>
      </c>
      <c r="J25" s="131">
        <f t="shared" si="1"/>
        <v>14.31</v>
      </c>
      <c r="K25" s="120"/>
      <c r="L25" s="136">
        <f t="shared" si="14"/>
        <v>2038</v>
      </c>
      <c r="M25" s="129">
        <f t="shared" si="26"/>
        <v>32.42</v>
      </c>
      <c r="N25" s="136">
        <v>12</v>
      </c>
      <c r="O25" s="131">
        <f t="shared" si="2"/>
        <v>32.42</v>
      </c>
      <c r="Q25" s="136">
        <f t="shared" si="15"/>
        <v>2038</v>
      </c>
      <c r="R25" s="129">
        <f t="shared" si="27"/>
        <v>3.48</v>
      </c>
      <c r="S25" s="136">
        <v>12</v>
      </c>
      <c r="T25" s="131">
        <f t="shared" si="3"/>
        <v>3.48</v>
      </c>
      <c r="U25" s="120"/>
      <c r="V25" s="136">
        <f t="shared" si="16"/>
        <v>2038</v>
      </c>
      <c r="W25" s="129">
        <f t="shared" si="28"/>
        <v>0.53</v>
      </c>
      <c r="X25" s="136">
        <v>12</v>
      </c>
      <c r="Y25" s="131">
        <f t="shared" si="4"/>
        <v>0.53</v>
      </c>
      <c r="Z25" s="120"/>
      <c r="AA25" s="136">
        <f t="shared" si="17"/>
        <v>2038</v>
      </c>
      <c r="AB25" s="129">
        <f t="shared" si="29"/>
        <v>2.0499999999999998</v>
      </c>
      <c r="AC25" s="136">
        <v>12</v>
      </c>
      <c r="AD25" s="131">
        <f t="shared" si="5"/>
        <v>2.0499999999999998</v>
      </c>
      <c r="AE25" s="120"/>
      <c r="AF25" s="136">
        <f t="shared" si="18"/>
        <v>2038</v>
      </c>
      <c r="AG25" s="129">
        <f t="shared" si="30"/>
        <v>25.51</v>
      </c>
      <c r="AH25" s="136">
        <v>12</v>
      </c>
      <c r="AI25" s="131">
        <f t="shared" si="6"/>
        <v>25.51</v>
      </c>
      <c r="AJ25" s="120"/>
      <c r="AK25" s="136">
        <f t="shared" si="19"/>
        <v>2038</v>
      </c>
      <c r="AL25" s="129">
        <f t="shared" si="31"/>
        <v>12.5</v>
      </c>
      <c r="AM25" s="136">
        <v>12</v>
      </c>
      <c r="AN25" s="131">
        <f t="shared" si="7"/>
        <v>12.5</v>
      </c>
      <c r="AO25" s="120"/>
      <c r="AP25" s="136">
        <f t="shared" si="20"/>
        <v>2038</v>
      </c>
      <c r="AQ25" s="129">
        <f t="shared" si="32"/>
        <v>4.87</v>
      </c>
      <c r="AR25" s="136">
        <v>12</v>
      </c>
      <c r="AS25" s="131">
        <f t="shared" si="8"/>
        <v>4.87</v>
      </c>
      <c r="AT25" s="120"/>
      <c r="AU25" s="136">
        <f t="shared" si="21"/>
        <v>2038</v>
      </c>
      <c r="AV25" s="129">
        <f t="shared" si="33"/>
        <v>5.61</v>
      </c>
      <c r="AW25" s="136">
        <v>12</v>
      </c>
      <c r="AX25" s="131">
        <f t="shared" si="9"/>
        <v>5.61</v>
      </c>
      <c r="AY25" s="120"/>
      <c r="AZ25" s="136">
        <f t="shared" si="22"/>
        <v>2038</v>
      </c>
      <c r="BA25" s="129">
        <f t="shared" si="34"/>
        <v>0</v>
      </c>
      <c r="BB25" s="136">
        <v>12</v>
      </c>
      <c r="BC25" s="131">
        <f t="shared" si="10"/>
        <v>0</v>
      </c>
      <c r="BE25" s="136">
        <f t="shared" si="23"/>
        <v>2038</v>
      </c>
      <c r="BF25" s="129">
        <f t="shared" si="35"/>
        <v>0</v>
      </c>
      <c r="BG25" s="136">
        <v>12</v>
      </c>
      <c r="BH25" s="131">
        <f t="shared" si="11"/>
        <v>0</v>
      </c>
    </row>
    <row r="26" spans="2:60">
      <c r="B26" s="136">
        <f t="shared" si="12"/>
        <v>2039</v>
      </c>
      <c r="C26" s="129">
        <f t="shared" si="24"/>
        <v>66.22</v>
      </c>
      <c r="D26" s="136">
        <v>12</v>
      </c>
      <c r="E26" s="131">
        <f t="shared" si="0"/>
        <v>66.22</v>
      </c>
      <c r="F26" s="120"/>
      <c r="G26" s="136">
        <f t="shared" si="13"/>
        <v>2039</v>
      </c>
      <c r="H26" s="129">
        <f t="shared" si="25"/>
        <v>14.61</v>
      </c>
      <c r="I26" s="136">
        <v>12</v>
      </c>
      <c r="J26" s="131">
        <f t="shared" si="1"/>
        <v>14.61</v>
      </c>
      <c r="K26" s="120"/>
      <c r="L26" s="136">
        <f t="shared" si="14"/>
        <v>2039</v>
      </c>
      <c r="M26" s="129">
        <f t="shared" si="26"/>
        <v>33.1</v>
      </c>
      <c r="N26" s="136">
        <v>12</v>
      </c>
      <c r="O26" s="131">
        <f t="shared" si="2"/>
        <v>33.1</v>
      </c>
      <c r="Q26" s="136">
        <f t="shared" si="15"/>
        <v>2039</v>
      </c>
      <c r="R26" s="129">
        <f t="shared" si="27"/>
        <v>3.55</v>
      </c>
      <c r="S26" s="136">
        <v>12</v>
      </c>
      <c r="T26" s="131">
        <f t="shared" si="3"/>
        <v>3.5499999999999994</v>
      </c>
      <c r="U26" s="120"/>
      <c r="V26" s="136">
        <f t="shared" si="16"/>
        <v>2039</v>
      </c>
      <c r="W26" s="129">
        <f t="shared" si="28"/>
        <v>0.54</v>
      </c>
      <c r="X26" s="136">
        <v>12</v>
      </c>
      <c r="Y26" s="131">
        <f t="shared" si="4"/>
        <v>0.54</v>
      </c>
      <c r="Z26" s="120"/>
      <c r="AA26" s="136">
        <f t="shared" si="17"/>
        <v>2039</v>
      </c>
      <c r="AB26" s="129">
        <f t="shared" si="29"/>
        <v>2.09</v>
      </c>
      <c r="AC26" s="136">
        <v>12</v>
      </c>
      <c r="AD26" s="131">
        <f t="shared" si="5"/>
        <v>2.09</v>
      </c>
      <c r="AE26" s="120"/>
      <c r="AF26" s="136">
        <f t="shared" si="18"/>
        <v>2039</v>
      </c>
      <c r="AG26" s="129">
        <f t="shared" si="30"/>
        <v>26.05</v>
      </c>
      <c r="AH26" s="136">
        <v>12</v>
      </c>
      <c r="AI26" s="131">
        <f t="shared" si="6"/>
        <v>26.05</v>
      </c>
      <c r="AJ26" s="120"/>
      <c r="AK26" s="136">
        <f t="shared" si="19"/>
        <v>2039</v>
      </c>
      <c r="AL26" s="129">
        <f t="shared" si="31"/>
        <v>12.76</v>
      </c>
      <c r="AM26" s="136">
        <v>12</v>
      </c>
      <c r="AN26" s="131">
        <f t="shared" si="7"/>
        <v>12.76</v>
      </c>
      <c r="AO26" s="120"/>
      <c r="AP26" s="136">
        <f t="shared" si="20"/>
        <v>2039</v>
      </c>
      <c r="AQ26" s="129">
        <f t="shared" si="32"/>
        <v>4.97</v>
      </c>
      <c r="AR26" s="136">
        <v>12</v>
      </c>
      <c r="AS26" s="131">
        <f t="shared" si="8"/>
        <v>4.97</v>
      </c>
      <c r="AT26" s="120"/>
      <c r="AU26" s="136">
        <f t="shared" si="21"/>
        <v>2039</v>
      </c>
      <c r="AV26" s="129">
        <f t="shared" si="33"/>
        <v>5.73</v>
      </c>
      <c r="AW26" s="136">
        <v>12</v>
      </c>
      <c r="AX26" s="131">
        <f t="shared" si="9"/>
        <v>5.73</v>
      </c>
      <c r="AY26" s="120"/>
      <c r="AZ26" s="136">
        <f t="shared" si="22"/>
        <v>2039</v>
      </c>
      <c r="BA26" s="129">
        <f t="shared" si="34"/>
        <v>0</v>
      </c>
      <c r="BB26" s="136">
        <v>12</v>
      </c>
      <c r="BC26" s="131">
        <f t="shared" si="10"/>
        <v>0</v>
      </c>
      <c r="BE26" s="136">
        <f t="shared" si="23"/>
        <v>2039</v>
      </c>
      <c r="BF26" s="129">
        <f t="shared" si="35"/>
        <v>0</v>
      </c>
      <c r="BG26" s="136">
        <v>12</v>
      </c>
      <c r="BH26" s="131">
        <f t="shared" si="11"/>
        <v>0</v>
      </c>
    </row>
    <row r="27" spans="2:60">
      <c r="B27" s="136">
        <f t="shared" si="12"/>
        <v>2040</v>
      </c>
      <c r="C27" s="129">
        <f t="shared" si="24"/>
        <v>67.61</v>
      </c>
      <c r="D27" s="136">
        <v>12</v>
      </c>
      <c r="E27" s="131">
        <f t="shared" si="0"/>
        <v>67.61</v>
      </c>
      <c r="F27" s="120"/>
      <c r="G27" s="136">
        <f t="shared" si="13"/>
        <v>2040</v>
      </c>
      <c r="H27" s="129">
        <f t="shared" si="25"/>
        <v>14.92</v>
      </c>
      <c r="I27" s="136">
        <v>12</v>
      </c>
      <c r="J27" s="131">
        <f t="shared" si="1"/>
        <v>14.92</v>
      </c>
      <c r="K27" s="120"/>
      <c r="L27" s="136">
        <f t="shared" si="14"/>
        <v>2040</v>
      </c>
      <c r="M27" s="129">
        <f t="shared" si="26"/>
        <v>33.799999999999997</v>
      </c>
      <c r="N27" s="136">
        <v>12</v>
      </c>
      <c r="O27" s="131">
        <f t="shared" si="2"/>
        <v>33.799999999999997</v>
      </c>
      <c r="Q27" s="136">
        <f t="shared" si="15"/>
        <v>2040</v>
      </c>
      <c r="R27" s="129">
        <f t="shared" si="27"/>
        <v>3.62</v>
      </c>
      <c r="S27" s="136">
        <v>12</v>
      </c>
      <c r="T27" s="131">
        <f t="shared" si="3"/>
        <v>3.6199999999999997</v>
      </c>
      <c r="U27" s="120"/>
      <c r="V27" s="136">
        <f t="shared" si="16"/>
        <v>2040</v>
      </c>
      <c r="W27" s="129">
        <f t="shared" si="28"/>
        <v>0.55000000000000004</v>
      </c>
      <c r="X27" s="136">
        <v>12</v>
      </c>
      <c r="Y27" s="131">
        <f t="shared" si="4"/>
        <v>0.55000000000000004</v>
      </c>
      <c r="Z27" s="120"/>
      <c r="AA27" s="136">
        <f t="shared" si="17"/>
        <v>2040</v>
      </c>
      <c r="AB27" s="129">
        <f t="shared" si="29"/>
        <v>2.13</v>
      </c>
      <c r="AC27" s="136">
        <v>12</v>
      </c>
      <c r="AD27" s="131">
        <f t="shared" si="5"/>
        <v>2.13</v>
      </c>
      <c r="AE27" s="120"/>
      <c r="AF27" s="136">
        <f t="shared" si="18"/>
        <v>2040</v>
      </c>
      <c r="AG27" s="129">
        <f t="shared" si="30"/>
        <v>26.6</v>
      </c>
      <c r="AH27" s="136">
        <v>12</v>
      </c>
      <c r="AI27" s="131">
        <f t="shared" si="6"/>
        <v>26.600000000000005</v>
      </c>
      <c r="AJ27" s="120"/>
      <c r="AK27" s="136">
        <f t="shared" si="19"/>
        <v>2040</v>
      </c>
      <c r="AL27" s="129">
        <f t="shared" si="31"/>
        <v>13.03</v>
      </c>
      <c r="AM27" s="136">
        <v>12</v>
      </c>
      <c r="AN27" s="131">
        <f t="shared" si="7"/>
        <v>13.03</v>
      </c>
      <c r="AO27" s="120"/>
      <c r="AP27" s="136">
        <f t="shared" si="20"/>
        <v>2040</v>
      </c>
      <c r="AQ27" s="129">
        <f t="shared" si="32"/>
        <v>5.07</v>
      </c>
      <c r="AR27" s="136">
        <v>12</v>
      </c>
      <c r="AS27" s="131">
        <f t="shared" si="8"/>
        <v>5.07</v>
      </c>
      <c r="AT27" s="120"/>
      <c r="AU27" s="136">
        <f t="shared" si="21"/>
        <v>2040</v>
      </c>
      <c r="AV27" s="129">
        <f t="shared" si="33"/>
        <v>5.85</v>
      </c>
      <c r="AW27" s="136">
        <v>12</v>
      </c>
      <c r="AX27" s="131">
        <f t="shared" si="9"/>
        <v>5.8499999999999988</v>
      </c>
      <c r="AY27" s="120"/>
      <c r="AZ27" s="136">
        <f t="shared" si="22"/>
        <v>2040</v>
      </c>
      <c r="BA27" s="129">
        <f t="shared" si="34"/>
        <v>0</v>
      </c>
      <c r="BB27" s="136">
        <v>12</v>
      </c>
      <c r="BC27" s="131">
        <f t="shared" si="10"/>
        <v>0</v>
      </c>
      <c r="BE27" s="136">
        <f t="shared" si="23"/>
        <v>2040</v>
      </c>
      <c r="BF27" s="129">
        <f t="shared" si="35"/>
        <v>0</v>
      </c>
      <c r="BG27" s="136">
        <v>12</v>
      </c>
      <c r="BH27" s="131">
        <f t="shared" si="11"/>
        <v>0</v>
      </c>
    </row>
    <row r="28" spans="2:60">
      <c r="B28" s="136">
        <f t="shared" si="12"/>
        <v>2041</v>
      </c>
      <c r="C28" s="129">
        <f t="shared" si="24"/>
        <v>69.03</v>
      </c>
      <c r="D28" s="136">
        <v>12</v>
      </c>
      <c r="E28" s="131">
        <f t="shared" si="0"/>
        <v>69.03</v>
      </c>
      <c r="F28" s="120"/>
      <c r="G28" s="136">
        <f t="shared" si="13"/>
        <v>2041</v>
      </c>
      <c r="H28" s="129">
        <f t="shared" si="25"/>
        <v>15.23</v>
      </c>
      <c r="I28" s="136">
        <v>12</v>
      </c>
      <c r="J28" s="131">
        <f t="shared" si="1"/>
        <v>15.229999999999999</v>
      </c>
      <c r="K28" s="120"/>
      <c r="L28" s="136">
        <f t="shared" si="14"/>
        <v>2041</v>
      </c>
      <c r="M28" s="129">
        <f t="shared" si="26"/>
        <v>34.51</v>
      </c>
      <c r="N28" s="136">
        <v>12</v>
      </c>
      <c r="O28" s="131">
        <f t="shared" si="2"/>
        <v>34.51</v>
      </c>
      <c r="Q28" s="136">
        <f t="shared" si="15"/>
        <v>2041</v>
      </c>
      <c r="R28" s="129">
        <f t="shared" si="27"/>
        <v>3.7</v>
      </c>
      <c r="S28" s="136">
        <v>12</v>
      </c>
      <c r="T28" s="131">
        <f t="shared" si="3"/>
        <v>3.7000000000000006</v>
      </c>
      <c r="U28" s="120"/>
      <c r="V28" s="136">
        <f t="shared" si="16"/>
        <v>2041</v>
      </c>
      <c r="W28" s="129">
        <f t="shared" si="28"/>
        <v>0.56000000000000005</v>
      </c>
      <c r="X28" s="136">
        <v>12</v>
      </c>
      <c r="Y28" s="131">
        <f t="shared" si="4"/>
        <v>0.56000000000000005</v>
      </c>
      <c r="Z28" s="120"/>
      <c r="AA28" s="136">
        <f t="shared" si="17"/>
        <v>2041</v>
      </c>
      <c r="AB28" s="129">
        <f t="shared" si="29"/>
        <v>2.17</v>
      </c>
      <c r="AC28" s="136">
        <v>12</v>
      </c>
      <c r="AD28" s="131">
        <f t="shared" si="5"/>
        <v>2.17</v>
      </c>
      <c r="AE28" s="120"/>
      <c r="AF28" s="136">
        <f t="shared" si="18"/>
        <v>2041</v>
      </c>
      <c r="AG28" s="129">
        <f t="shared" si="30"/>
        <v>27.16</v>
      </c>
      <c r="AH28" s="136">
        <v>12</v>
      </c>
      <c r="AI28" s="131">
        <f t="shared" si="6"/>
        <v>27.16</v>
      </c>
      <c r="AJ28" s="120"/>
      <c r="AK28" s="136">
        <f t="shared" si="19"/>
        <v>2041</v>
      </c>
      <c r="AL28" s="129">
        <f t="shared" si="31"/>
        <v>13.3</v>
      </c>
      <c r="AM28" s="136">
        <v>12</v>
      </c>
      <c r="AN28" s="131">
        <f t="shared" si="7"/>
        <v>13.300000000000002</v>
      </c>
      <c r="AO28" s="120"/>
      <c r="AP28" s="136">
        <f t="shared" si="20"/>
        <v>2041</v>
      </c>
      <c r="AQ28" s="129">
        <f t="shared" si="32"/>
        <v>5.18</v>
      </c>
      <c r="AR28" s="136">
        <v>12</v>
      </c>
      <c r="AS28" s="131">
        <f t="shared" si="8"/>
        <v>5.18</v>
      </c>
      <c r="AT28" s="120"/>
      <c r="AU28" s="136">
        <f t="shared" si="21"/>
        <v>2041</v>
      </c>
      <c r="AV28" s="129">
        <f t="shared" si="33"/>
        <v>5.97</v>
      </c>
      <c r="AW28" s="136">
        <v>12</v>
      </c>
      <c r="AX28" s="131">
        <f t="shared" si="9"/>
        <v>5.97</v>
      </c>
      <c r="AY28" s="120"/>
      <c r="AZ28" s="136">
        <f t="shared" si="22"/>
        <v>2041</v>
      </c>
      <c r="BA28" s="129">
        <f t="shared" si="34"/>
        <v>0</v>
      </c>
      <c r="BB28" s="136">
        <v>12</v>
      </c>
      <c r="BC28" s="131">
        <f t="shared" si="10"/>
        <v>0</v>
      </c>
      <c r="BE28" s="136">
        <f t="shared" si="23"/>
        <v>2041</v>
      </c>
      <c r="BF28" s="129">
        <f t="shared" si="35"/>
        <v>0</v>
      </c>
      <c r="BG28" s="136">
        <v>12</v>
      </c>
      <c r="BH28" s="131">
        <f t="shared" si="11"/>
        <v>0</v>
      </c>
    </row>
    <row r="29" spans="2:60">
      <c r="B29" s="136">
        <f t="shared" si="12"/>
        <v>2042</v>
      </c>
      <c r="C29" s="129">
        <f t="shared" si="24"/>
        <v>70.48</v>
      </c>
      <c r="D29" s="136">
        <v>12</v>
      </c>
      <c r="E29" s="131">
        <f t="shared" si="0"/>
        <v>70.48</v>
      </c>
      <c r="F29" s="120"/>
      <c r="G29" s="136">
        <f t="shared" si="13"/>
        <v>2042</v>
      </c>
      <c r="H29" s="129">
        <f t="shared" si="25"/>
        <v>15.55</v>
      </c>
      <c r="I29" s="136">
        <v>12</v>
      </c>
      <c r="J29" s="131">
        <f t="shared" si="1"/>
        <v>15.550000000000002</v>
      </c>
      <c r="K29" s="120"/>
      <c r="L29" s="136">
        <f t="shared" si="14"/>
        <v>2042</v>
      </c>
      <c r="M29" s="129">
        <f t="shared" si="26"/>
        <v>35.229999999999997</v>
      </c>
      <c r="N29" s="136">
        <v>12</v>
      </c>
      <c r="O29" s="131">
        <f t="shared" si="2"/>
        <v>35.229999999999997</v>
      </c>
      <c r="Q29" s="136">
        <f t="shared" si="15"/>
        <v>2042</v>
      </c>
      <c r="R29" s="129">
        <f t="shared" si="27"/>
        <v>3.78</v>
      </c>
      <c r="S29" s="136">
        <v>12</v>
      </c>
      <c r="T29" s="131">
        <f t="shared" si="3"/>
        <v>3.78</v>
      </c>
      <c r="U29" s="120"/>
      <c r="V29" s="136">
        <f t="shared" si="16"/>
        <v>2042</v>
      </c>
      <c r="W29" s="129">
        <f t="shared" si="28"/>
        <v>0.56999999999999995</v>
      </c>
      <c r="X29" s="136">
        <v>12</v>
      </c>
      <c r="Y29" s="131">
        <f t="shared" si="4"/>
        <v>0.56999999999999995</v>
      </c>
      <c r="Z29" s="120"/>
      <c r="AA29" s="136">
        <f t="shared" si="17"/>
        <v>2042</v>
      </c>
      <c r="AB29" s="129">
        <f t="shared" si="29"/>
        <v>2.2200000000000002</v>
      </c>
      <c r="AC29" s="136">
        <v>12</v>
      </c>
      <c r="AD29" s="131">
        <f t="shared" si="5"/>
        <v>2.2200000000000002</v>
      </c>
      <c r="AE29" s="120"/>
      <c r="AF29" s="136">
        <f t="shared" si="18"/>
        <v>2042</v>
      </c>
      <c r="AG29" s="129">
        <f t="shared" si="30"/>
        <v>27.73</v>
      </c>
      <c r="AH29" s="136">
        <v>12</v>
      </c>
      <c r="AI29" s="131">
        <f t="shared" si="6"/>
        <v>27.73</v>
      </c>
      <c r="AJ29" s="120"/>
      <c r="AK29" s="136">
        <f t="shared" si="19"/>
        <v>2042</v>
      </c>
      <c r="AL29" s="129">
        <f t="shared" si="31"/>
        <v>13.58</v>
      </c>
      <c r="AM29" s="136">
        <v>12</v>
      </c>
      <c r="AN29" s="131">
        <f t="shared" si="7"/>
        <v>13.58</v>
      </c>
      <c r="AO29" s="120"/>
      <c r="AP29" s="136">
        <f t="shared" si="20"/>
        <v>2042</v>
      </c>
      <c r="AQ29" s="129">
        <f t="shared" si="32"/>
        <v>5.29</v>
      </c>
      <c r="AR29" s="136">
        <v>12</v>
      </c>
      <c r="AS29" s="131">
        <f t="shared" si="8"/>
        <v>5.29</v>
      </c>
      <c r="AT29" s="120"/>
      <c r="AU29" s="136">
        <f t="shared" si="21"/>
        <v>2042</v>
      </c>
      <c r="AV29" s="129">
        <f t="shared" si="33"/>
        <v>6.1</v>
      </c>
      <c r="AW29" s="136">
        <v>12</v>
      </c>
      <c r="AX29" s="131">
        <f t="shared" si="9"/>
        <v>6.0999999999999988</v>
      </c>
      <c r="AY29" s="120"/>
      <c r="AZ29" s="136">
        <f t="shared" si="22"/>
        <v>2042</v>
      </c>
      <c r="BA29" s="129">
        <f t="shared" si="34"/>
        <v>0</v>
      </c>
      <c r="BB29" s="136">
        <v>12</v>
      </c>
      <c r="BC29" s="131">
        <f t="shared" si="10"/>
        <v>0</v>
      </c>
      <c r="BE29" s="136">
        <f t="shared" si="23"/>
        <v>2042</v>
      </c>
      <c r="BF29" s="129">
        <f t="shared" si="35"/>
        <v>0</v>
      </c>
      <c r="BG29" s="136">
        <v>12</v>
      </c>
      <c r="BH29" s="131">
        <f t="shared" si="11"/>
        <v>0</v>
      </c>
    </row>
    <row r="30" spans="2:60">
      <c r="B30" s="136">
        <f t="shared" si="12"/>
        <v>2043</v>
      </c>
      <c r="C30" s="129">
        <f t="shared" si="24"/>
        <v>71.959999999999994</v>
      </c>
      <c r="D30" s="136">
        <v>12</v>
      </c>
      <c r="E30" s="131">
        <f t="shared" si="0"/>
        <v>71.959999999999994</v>
      </c>
      <c r="F30" s="120"/>
      <c r="G30" s="136">
        <f t="shared" si="13"/>
        <v>2043</v>
      </c>
      <c r="H30" s="129">
        <f t="shared" si="25"/>
        <v>15.88</v>
      </c>
      <c r="I30" s="136">
        <v>12</v>
      </c>
      <c r="J30" s="131">
        <f t="shared" si="1"/>
        <v>15.88</v>
      </c>
      <c r="K30" s="120"/>
      <c r="L30" s="136">
        <f t="shared" si="14"/>
        <v>2043</v>
      </c>
      <c r="M30" s="129">
        <f t="shared" si="26"/>
        <v>35.97</v>
      </c>
      <c r="N30" s="136">
        <v>12</v>
      </c>
      <c r="O30" s="131">
        <f t="shared" si="2"/>
        <v>35.97</v>
      </c>
      <c r="Q30" s="136">
        <f t="shared" si="15"/>
        <v>2043</v>
      </c>
      <c r="R30" s="129">
        <f t="shared" si="27"/>
        <v>3.86</v>
      </c>
      <c r="S30" s="136">
        <v>12</v>
      </c>
      <c r="T30" s="131">
        <f t="shared" si="3"/>
        <v>3.86</v>
      </c>
      <c r="U30" s="120"/>
      <c r="V30" s="136">
        <f t="shared" si="16"/>
        <v>2043</v>
      </c>
      <c r="W30" s="129">
        <f t="shared" si="28"/>
        <v>0.57999999999999996</v>
      </c>
      <c r="X30" s="136">
        <v>12</v>
      </c>
      <c r="Y30" s="131">
        <f t="shared" si="4"/>
        <v>0.57999999999999996</v>
      </c>
      <c r="Z30" s="120"/>
      <c r="AA30" s="136">
        <f t="shared" si="17"/>
        <v>2043</v>
      </c>
      <c r="AB30" s="129">
        <f t="shared" si="29"/>
        <v>2.27</v>
      </c>
      <c r="AC30" s="136">
        <v>12</v>
      </c>
      <c r="AD30" s="131">
        <f t="shared" si="5"/>
        <v>2.27</v>
      </c>
      <c r="AE30" s="120"/>
      <c r="AF30" s="136">
        <f t="shared" si="18"/>
        <v>2043</v>
      </c>
      <c r="AG30" s="129">
        <f t="shared" si="30"/>
        <v>28.31</v>
      </c>
      <c r="AH30" s="136">
        <v>12</v>
      </c>
      <c r="AI30" s="131">
        <f t="shared" si="6"/>
        <v>28.31</v>
      </c>
      <c r="AJ30" s="120"/>
      <c r="AK30" s="136">
        <f t="shared" si="19"/>
        <v>2043</v>
      </c>
      <c r="AL30" s="129">
        <f t="shared" si="31"/>
        <v>13.87</v>
      </c>
      <c r="AM30" s="136">
        <v>12</v>
      </c>
      <c r="AN30" s="131">
        <f t="shared" si="7"/>
        <v>13.87</v>
      </c>
      <c r="AO30" s="120"/>
      <c r="AP30" s="136">
        <f t="shared" si="20"/>
        <v>2043</v>
      </c>
      <c r="AQ30" s="129">
        <f t="shared" si="32"/>
        <v>5.4</v>
      </c>
      <c r="AR30" s="136">
        <v>12</v>
      </c>
      <c r="AS30" s="131">
        <f t="shared" si="8"/>
        <v>5.4000000000000012</v>
      </c>
      <c r="AT30" s="120"/>
      <c r="AU30" s="136">
        <f t="shared" si="21"/>
        <v>2043</v>
      </c>
      <c r="AV30" s="129">
        <f t="shared" si="33"/>
        <v>6.23</v>
      </c>
      <c r="AW30" s="136">
        <v>12</v>
      </c>
      <c r="AX30" s="131">
        <f t="shared" si="9"/>
        <v>6.23</v>
      </c>
      <c r="AY30" s="120"/>
      <c r="AZ30" s="136">
        <f t="shared" si="22"/>
        <v>2043</v>
      </c>
      <c r="BA30" s="129">
        <f t="shared" si="34"/>
        <v>0</v>
      </c>
      <c r="BB30" s="136">
        <v>12</v>
      </c>
      <c r="BC30" s="131">
        <f t="shared" si="10"/>
        <v>0</v>
      </c>
      <c r="BE30" s="136">
        <f t="shared" si="23"/>
        <v>2043</v>
      </c>
      <c r="BF30" s="129">
        <f t="shared" si="35"/>
        <v>0</v>
      </c>
      <c r="BG30" s="136">
        <v>12</v>
      </c>
      <c r="BH30" s="131">
        <f t="shared" si="11"/>
        <v>0</v>
      </c>
    </row>
    <row r="31" spans="2:60">
      <c r="B31" s="136">
        <f t="shared" si="12"/>
        <v>2044</v>
      </c>
      <c r="C31" s="129">
        <f t="shared" si="24"/>
        <v>73.540000000000006</v>
      </c>
      <c r="D31" s="136">
        <v>12</v>
      </c>
      <c r="E31" s="131">
        <f t="shared" si="0"/>
        <v>73.540000000000006</v>
      </c>
      <c r="F31" s="120"/>
      <c r="G31" s="136">
        <f t="shared" si="13"/>
        <v>2044</v>
      </c>
      <c r="H31" s="129">
        <f t="shared" si="25"/>
        <v>16.23</v>
      </c>
      <c r="I31" s="136">
        <v>12</v>
      </c>
      <c r="J31" s="131">
        <f t="shared" si="1"/>
        <v>16.23</v>
      </c>
      <c r="K31" s="120"/>
      <c r="L31" s="136">
        <f t="shared" si="14"/>
        <v>2044</v>
      </c>
      <c r="M31" s="129">
        <f t="shared" si="26"/>
        <v>36.76</v>
      </c>
      <c r="N31" s="136">
        <v>12</v>
      </c>
      <c r="O31" s="131">
        <f t="shared" si="2"/>
        <v>36.76</v>
      </c>
      <c r="Q31" s="136">
        <f t="shared" si="15"/>
        <v>2044</v>
      </c>
      <c r="R31" s="129">
        <f t="shared" si="27"/>
        <v>3.94</v>
      </c>
      <c r="S31" s="136">
        <v>12</v>
      </c>
      <c r="T31" s="131">
        <f t="shared" si="3"/>
        <v>3.94</v>
      </c>
      <c r="U31" s="120"/>
      <c r="V31" s="136">
        <f t="shared" si="16"/>
        <v>2044</v>
      </c>
      <c r="W31" s="129">
        <f t="shared" si="28"/>
        <v>0.59</v>
      </c>
      <c r="X31" s="136">
        <v>12</v>
      </c>
      <c r="Y31" s="131">
        <f t="shared" si="4"/>
        <v>0.59</v>
      </c>
      <c r="Z31" s="120"/>
      <c r="AA31" s="136">
        <f t="shared" si="17"/>
        <v>2044</v>
      </c>
      <c r="AB31" s="129">
        <f t="shared" si="29"/>
        <v>2.3199999999999998</v>
      </c>
      <c r="AC31" s="136">
        <v>12</v>
      </c>
      <c r="AD31" s="131">
        <f t="shared" si="5"/>
        <v>2.3199999999999998</v>
      </c>
      <c r="AE31" s="120"/>
      <c r="AF31" s="136">
        <f t="shared" si="18"/>
        <v>2044</v>
      </c>
      <c r="AG31" s="129">
        <f t="shared" si="30"/>
        <v>28.93</v>
      </c>
      <c r="AH31" s="136">
        <v>12</v>
      </c>
      <c r="AI31" s="131">
        <f t="shared" si="6"/>
        <v>28.929999999999996</v>
      </c>
      <c r="AJ31" s="120"/>
      <c r="AK31" s="136">
        <f t="shared" si="19"/>
        <v>2044</v>
      </c>
      <c r="AL31" s="129">
        <f t="shared" si="31"/>
        <v>14.18</v>
      </c>
      <c r="AM31" s="136">
        <v>12</v>
      </c>
      <c r="AN31" s="131">
        <f t="shared" si="7"/>
        <v>14.18</v>
      </c>
      <c r="AO31" s="120"/>
      <c r="AP31" s="136">
        <f t="shared" si="20"/>
        <v>2044</v>
      </c>
      <c r="AQ31" s="129">
        <f t="shared" si="32"/>
        <v>5.52</v>
      </c>
      <c r="AR31" s="136">
        <v>12</v>
      </c>
      <c r="AS31" s="131">
        <f t="shared" si="8"/>
        <v>5.52</v>
      </c>
      <c r="AT31" s="120"/>
      <c r="AU31" s="136">
        <f t="shared" si="21"/>
        <v>2044</v>
      </c>
      <c r="AV31" s="129">
        <f t="shared" si="33"/>
        <v>6.37</v>
      </c>
      <c r="AW31" s="136">
        <v>12</v>
      </c>
      <c r="AX31" s="131">
        <f t="shared" si="9"/>
        <v>6.37</v>
      </c>
      <c r="AY31" s="120"/>
      <c r="AZ31" s="136">
        <f t="shared" si="22"/>
        <v>2044</v>
      </c>
      <c r="BA31" s="129">
        <f t="shared" si="34"/>
        <v>0</v>
      </c>
      <c r="BB31" s="136">
        <v>12</v>
      </c>
      <c r="BC31" s="131">
        <f t="shared" si="10"/>
        <v>0</v>
      </c>
      <c r="BE31" s="136">
        <f t="shared" si="23"/>
        <v>2044</v>
      </c>
      <c r="BF31" s="129">
        <f t="shared" si="35"/>
        <v>0</v>
      </c>
      <c r="BG31" s="136">
        <v>12</v>
      </c>
      <c r="BH31" s="131">
        <f t="shared" si="11"/>
        <v>0</v>
      </c>
    </row>
    <row r="32" spans="2:60">
      <c r="B32" s="136">
        <f t="shared" si="12"/>
        <v>2045</v>
      </c>
      <c r="C32" s="129">
        <f t="shared" si="24"/>
        <v>75.16</v>
      </c>
      <c r="D32" s="136">
        <v>12</v>
      </c>
      <c r="E32" s="131">
        <f t="shared" si="0"/>
        <v>75.16</v>
      </c>
      <c r="F32" s="120"/>
      <c r="G32" s="136">
        <f t="shared" si="13"/>
        <v>2045</v>
      </c>
      <c r="H32" s="129">
        <f t="shared" si="25"/>
        <v>16.59</v>
      </c>
      <c r="I32" s="136">
        <v>12</v>
      </c>
      <c r="J32" s="131">
        <f t="shared" si="1"/>
        <v>16.59</v>
      </c>
      <c r="K32" s="120"/>
      <c r="L32" s="136">
        <f t="shared" si="14"/>
        <v>2045</v>
      </c>
      <c r="M32" s="129">
        <f t="shared" si="26"/>
        <v>37.57</v>
      </c>
      <c r="N32" s="136">
        <v>12</v>
      </c>
      <c r="O32" s="131">
        <f t="shared" si="2"/>
        <v>37.57</v>
      </c>
      <c r="Q32" s="136">
        <f t="shared" si="15"/>
        <v>2045</v>
      </c>
      <c r="R32" s="129">
        <f t="shared" si="27"/>
        <v>4.03</v>
      </c>
      <c r="S32" s="136">
        <v>12</v>
      </c>
      <c r="T32" s="131">
        <f t="shared" si="3"/>
        <v>4.03</v>
      </c>
      <c r="U32" s="120"/>
      <c r="V32" s="136">
        <f t="shared" si="16"/>
        <v>2045</v>
      </c>
      <c r="W32" s="129">
        <f t="shared" si="28"/>
        <v>0.6</v>
      </c>
      <c r="X32" s="136">
        <v>12</v>
      </c>
      <c r="Y32" s="131">
        <f t="shared" si="4"/>
        <v>0.6</v>
      </c>
      <c r="Z32" s="120"/>
      <c r="AA32" s="136">
        <f t="shared" si="17"/>
        <v>2045</v>
      </c>
      <c r="AB32" s="129">
        <f t="shared" si="29"/>
        <v>2.37</v>
      </c>
      <c r="AC32" s="136">
        <v>12</v>
      </c>
      <c r="AD32" s="131">
        <f t="shared" si="5"/>
        <v>2.37</v>
      </c>
      <c r="AE32" s="120"/>
      <c r="AF32" s="136">
        <f t="shared" si="18"/>
        <v>2045</v>
      </c>
      <c r="AG32" s="129">
        <f t="shared" si="30"/>
        <v>29.57</v>
      </c>
      <c r="AH32" s="136">
        <v>12</v>
      </c>
      <c r="AI32" s="131">
        <f t="shared" si="6"/>
        <v>29.570000000000004</v>
      </c>
      <c r="AJ32" s="120"/>
      <c r="AK32" s="136">
        <f t="shared" si="19"/>
        <v>2045</v>
      </c>
      <c r="AL32" s="129">
        <f t="shared" si="31"/>
        <v>14.49</v>
      </c>
      <c r="AM32" s="136">
        <v>12</v>
      </c>
      <c r="AN32" s="131">
        <f t="shared" si="7"/>
        <v>14.49</v>
      </c>
      <c r="AO32" s="120"/>
      <c r="AP32" s="136">
        <f t="shared" si="20"/>
        <v>2045</v>
      </c>
      <c r="AQ32" s="129">
        <f t="shared" si="32"/>
        <v>5.64</v>
      </c>
      <c r="AR32" s="136">
        <v>12</v>
      </c>
      <c r="AS32" s="131">
        <f t="shared" si="8"/>
        <v>5.64</v>
      </c>
      <c r="AT32" s="120"/>
      <c r="AU32" s="136">
        <f t="shared" si="21"/>
        <v>2045</v>
      </c>
      <c r="AV32" s="129">
        <f t="shared" si="33"/>
        <v>6.51</v>
      </c>
      <c r="AW32" s="136">
        <v>12</v>
      </c>
      <c r="AX32" s="131">
        <f t="shared" si="9"/>
        <v>6.5100000000000007</v>
      </c>
      <c r="AY32" s="120"/>
      <c r="AZ32" s="136">
        <f t="shared" si="22"/>
        <v>2045</v>
      </c>
      <c r="BA32" s="129">
        <f t="shared" si="34"/>
        <v>0</v>
      </c>
      <c r="BB32" s="136">
        <v>12</v>
      </c>
      <c r="BC32" s="131">
        <f t="shared" si="10"/>
        <v>0</v>
      </c>
      <c r="BE32" s="136">
        <f t="shared" si="23"/>
        <v>2045</v>
      </c>
      <c r="BF32" s="129">
        <f t="shared" si="35"/>
        <v>0</v>
      </c>
      <c r="BG32" s="136">
        <v>12</v>
      </c>
      <c r="BH32" s="131">
        <f t="shared" si="11"/>
        <v>0</v>
      </c>
    </row>
    <row r="33" spans="2:60">
      <c r="B33" s="136"/>
      <c r="C33" s="129"/>
      <c r="D33" s="136"/>
      <c r="E33" s="131"/>
      <c r="F33" s="120"/>
      <c r="G33" s="136"/>
      <c r="H33" s="129"/>
      <c r="I33" s="136"/>
      <c r="J33" s="131"/>
      <c r="K33" s="120"/>
      <c r="L33" s="136"/>
      <c r="M33" s="129"/>
      <c r="N33" s="136"/>
      <c r="O33" s="131"/>
      <c r="Q33" s="136"/>
      <c r="R33" s="129"/>
      <c r="S33" s="136"/>
      <c r="T33" s="131"/>
      <c r="U33" s="120"/>
      <c r="V33" s="136"/>
      <c r="W33" s="129"/>
      <c r="X33" s="136"/>
      <c r="Y33" s="131"/>
      <c r="Z33" s="120"/>
      <c r="AA33" s="136"/>
      <c r="AB33" s="129"/>
      <c r="AC33" s="136"/>
      <c r="AD33" s="131"/>
      <c r="AE33" s="120"/>
      <c r="AF33" s="136"/>
      <c r="AG33" s="129"/>
      <c r="AH33" s="136"/>
      <c r="AI33" s="131"/>
      <c r="AJ33" s="120"/>
      <c r="AK33" s="136"/>
      <c r="AL33" s="129"/>
      <c r="AM33" s="136"/>
      <c r="AN33" s="131"/>
      <c r="AO33" s="120"/>
      <c r="AP33" s="136"/>
      <c r="AQ33" s="129"/>
      <c r="AR33" s="136"/>
      <c r="AS33" s="131"/>
      <c r="AT33" s="120"/>
      <c r="AU33" s="136"/>
      <c r="AV33" s="129"/>
      <c r="AW33" s="136"/>
      <c r="AX33" s="131"/>
      <c r="AY33" s="120"/>
      <c r="AZ33" s="136"/>
      <c r="BA33" s="129"/>
      <c r="BB33" s="136"/>
      <c r="BC33" s="131"/>
      <c r="BE33" s="136"/>
      <c r="BF33" s="129"/>
      <c r="BG33" s="136"/>
      <c r="BH33" s="131"/>
    </row>
    <row r="34" spans="2:60">
      <c r="B34" s="136"/>
      <c r="C34" s="132"/>
      <c r="D34" s="129"/>
      <c r="E34" s="129"/>
      <c r="F34" s="130"/>
      <c r="G34" s="136"/>
      <c r="H34" s="132"/>
      <c r="I34" s="129"/>
      <c r="J34" s="129"/>
      <c r="K34" s="130"/>
      <c r="L34" s="136"/>
      <c r="M34" s="132"/>
      <c r="N34" s="129"/>
      <c r="O34" s="129"/>
      <c r="Q34" s="136"/>
      <c r="R34" s="132"/>
      <c r="S34" s="129"/>
      <c r="T34" s="129"/>
      <c r="U34" s="130"/>
      <c r="V34" s="136"/>
      <c r="W34" s="132"/>
      <c r="X34" s="129"/>
      <c r="Y34" s="129"/>
      <c r="Z34" s="130"/>
      <c r="AA34" s="136"/>
      <c r="AB34" s="132"/>
      <c r="AC34" s="129"/>
      <c r="AD34" s="129"/>
      <c r="AE34" s="130"/>
      <c r="AF34" s="136"/>
      <c r="AG34" s="132"/>
      <c r="AH34" s="129"/>
      <c r="AI34" s="129"/>
      <c r="AJ34" s="130"/>
      <c r="AK34" s="136"/>
      <c r="AL34" s="132"/>
      <c r="AM34" s="129"/>
      <c r="AN34" s="129"/>
      <c r="AO34" s="130"/>
      <c r="AP34" s="136"/>
      <c r="AQ34" s="132"/>
      <c r="AR34" s="129"/>
      <c r="AS34" s="129"/>
      <c r="AT34" s="130"/>
      <c r="AU34" s="136"/>
      <c r="AV34" s="132"/>
      <c r="AW34" s="129"/>
      <c r="AX34" s="129"/>
      <c r="AY34" s="130"/>
      <c r="AZ34" s="136"/>
      <c r="BA34" s="132"/>
      <c r="BB34" s="129"/>
      <c r="BC34" s="129"/>
      <c r="BD34" s="138"/>
      <c r="BE34" s="136"/>
      <c r="BF34" s="132"/>
      <c r="BG34" s="129"/>
      <c r="BH34" s="129"/>
    </row>
    <row r="35" spans="2:60" s="120" customFormat="1" ht="12" customHeight="1">
      <c r="C35" s="129" t="s">
        <v>103</v>
      </c>
      <c r="D35" s="366">
        <v>2024</v>
      </c>
      <c r="H35" s="129" t="s">
        <v>103</v>
      </c>
      <c r="I35" s="366">
        <v>2030</v>
      </c>
      <c r="M35" s="129" t="s">
        <v>103</v>
      </c>
      <c r="N35" s="366">
        <v>2036</v>
      </c>
      <c r="R35" s="129" t="s">
        <v>103</v>
      </c>
      <c r="S35" s="366">
        <v>2024</v>
      </c>
      <c r="W35" s="129" t="s">
        <v>103</v>
      </c>
      <c r="X35" s="366">
        <v>2024</v>
      </c>
      <c r="AB35" s="129" t="s">
        <v>103</v>
      </c>
      <c r="AC35" s="366">
        <v>2023</v>
      </c>
      <c r="AG35" s="129" t="s">
        <v>103</v>
      </c>
      <c r="AH35" s="368">
        <v>2030</v>
      </c>
      <c r="AL35" s="129" t="s">
        <v>103</v>
      </c>
      <c r="AM35" s="366">
        <v>2033</v>
      </c>
      <c r="AQ35" s="129" t="s">
        <v>103</v>
      </c>
      <c r="AR35" s="366">
        <v>2037</v>
      </c>
      <c r="AV35" s="129" t="s">
        <v>103</v>
      </c>
      <c r="AW35" s="366">
        <v>2037</v>
      </c>
      <c r="BA35" s="129" t="s">
        <v>103</v>
      </c>
      <c r="BB35" s="368">
        <v>2029</v>
      </c>
      <c r="BF35" s="129" t="s">
        <v>103</v>
      </c>
      <c r="BG35" s="368">
        <v>2024</v>
      </c>
    </row>
    <row r="36" spans="2:60">
      <c r="C36" s="189" t="s">
        <v>83</v>
      </c>
      <c r="D36" s="366">
        <v>1920</v>
      </c>
      <c r="H36" s="189" t="s">
        <v>83</v>
      </c>
      <c r="I36" s="366">
        <v>1100</v>
      </c>
      <c r="M36" s="189" t="s">
        <v>83</v>
      </c>
      <c r="N36" s="366">
        <v>430</v>
      </c>
      <c r="R36" s="189" t="s">
        <v>83</v>
      </c>
      <c r="S36" s="366">
        <v>600</v>
      </c>
      <c r="W36" s="189" t="s">
        <v>83</v>
      </c>
      <c r="X36" s="366">
        <v>405</v>
      </c>
      <c r="AB36" s="189" t="s">
        <v>83</v>
      </c>
      <c r="AC36" s="366">
        <v>300</v>
      </c>
      <c r="AG36" s="189" t="s">
        <v>83</v>
      </c>
      <c r="AH36" s="368">
        <v>500</v>
      </c>
      <c r="AL36" s="189" t="s">
        <v>83</v>
      </c>
      <c r="AM36" s="366">
        <v>475</v>
      </c>
      <c r="AQ36" s="189" t="s">
        <v>83</v>
      </c>
      <c r="AR36" s="366">
        <v>442.8</v>
      </c>
      <c r="AV36" s="189" t="s">
        <v>83</v>
      </c>
      <c r="AW36" s="366">
        <v>369.8</v>
      </c>
      <c r="BA36" s="189" t="s">
        <v>83</v>
      </c>
      <c r="BB36" s="368">
        <v>359.4</v>
      </c>
      <c r="BF36" s="189" t="s">
        <v>83</v>
      </c>
      <c r="BG36" s="368">
        <v>354</v>
      </c>
    </row>
    <row r="37" spans="2:60">
      <c r="B37" s="130"/>
      <c r="C37" s="129" t="s">
        <v>183</v>
      </c>
      <c r="D37" s="129">
        <v>1542.049</v>
      </c>
      <c r="G37" s="130"/>
      <c r="H37" s="129" t="s">
        <v>183</v>
      </c>
      <c r="I37" s="129">
        <v>223.26</v>
      </c>
      <c r="L37" s="130"/>
      <c r="M37" s="129" t="s">
        <v>183</v>
      </c>
      <c r="N37" s="129">
        <v>224.316</v>
      </c>
      <c r="Q37" s="130"/>
      <c r="R37" s="129" t="s">
        <v>183</v>
      </c>
      <c r="S37" s="129">
        <v>25.99</v>
      </c>
      <c r="V37" s="130"/>
      <c r="W37" s="129" t="s">
        <v>183</v>
      </c>
      <c r="X37" s="129">
        <v>2.6589999999999998</v>
      </c>
      <c r="AA37" s="130"/>
      <c r="AB37" s="129" t="s">
        <v>183</v>
      </c>
      <c r="AC37" s="129">
        <v>7.3890000000000002</v>
      </c>
      <c r="AF37" s="130"/>
      <c r="AG37" s="129" t="s">
        <v>183</v>
      </c>
      <c r="AH37" s="369">
        <v>181.00800000000001</v>
      </c>
      <c r="AK37" s="130"/>
      <c r="AL37" s="129" t="s">
        <v>183</v>
      </c>
      <c r="AM37" s="129">
        <v>89.744</v>
      </c>
      <c r="AP37" s="130"/>
      <c r="AQ37" s="129" t="s">
        <v>183</v>
      </c>
      <c r="AR37" s="129">
        <v>35.457999999999998</v>
      </c>
      <c r="AU37" s="130"/>
      <c r="AV37" s="129" t="s">
        <v>183</v>
      </c>
      <c r="AW37" s="129">
        <v>34.106999999999999</v>
      </c>
      <c r="AZ37" s="130"/>
      <c r="BA37" s="129" t="s">
        <v>183</v>
      </c>
      <c r="BB37" s="369">
        <v>0</v>
      </c>
      <c r="BE37" s="130"/>
      <c r="BF37" s="129" t="s">
        <v>183</v>
      </c>
      <c r="BG37" s="369">
        <v>0</v>
      </c>
    </row>
    <row r="38" spans="2:60">
      <c r="B38" s="130"/>
      <c r="C38" s="129" t="s">
        <v>184</v>
      </c>
      <c r="D38" s="364">
        <v>5.9603158827233105E-2</v>
      </c>
      <c r="G38" s="130"/>
      <c r="H38" s="129" t="s">
        <v>184</v>
      </c>
      <c r="I38" s="364">
        <v>5.9603158827233105E-2</v>
      </c>
      <c r="L38" s="130"/>
      <c r="M38" s="129" t="s">
        <v>184</v>
      </c>
      <c r="N38" s="364">
        <v>5.9603158827233105E-2</v>
      </c>
      <c r="Q38" s="130"/>
      <c r="R38" s="129" t="s">
        <v>184</v>
      </c>
      <c r="S38" s="364">
        <v>5.9603158827233105E-2</v>
      </c>
      <c r="V38" s="130"/>
      <c r="W38" s="129" t="s">
        <v>184</v>
      </c>
      <c r="X38" s="364">
        <v>5.9603158827233105E-2</v>
      </c>
      <c r="AA38" s="130"/>
      <c r="AB38" s="129" t="s">
        <v>184</v>
      </c>
      <c r="AC38" s="364">
        <v>5.9603158827233105E-2</v>
      </c>
      <c r="AF38" s="130"/>
      <c r="AG38" s="129" t="s">
        <v>184</v>
      </c>
      <c r="AH38" s="364">
        <v>5.9603158827233105E-2</v>
      </c>
      <c r="AK38" s="130"/>
      <c r="AL38" s="129" t="s">
        <v>184</v>
      </c>
      <c r="AM38" s="364">
        <v>5.9603158827233105E-2</v>
      </c>
      <c r="AP38" s="130"/>
      <c r="AQ38" s="129" t="s">
        <v>184</v>
      </c>
      <c r="AR38" s="364">
        <v>5.9603158827233105E-2</v>
      </c>
      <c r="AU38" s="130"/>
      <c r="AV38" s="129" t="s">
        <v>184</v>
      </c>
      <c r="AW38" s="364">
        <v>5.9603158827233105E-2</v>
      </c>
      <c r="AZ38" s="130"/>
      <c r="BA38" s="129" t="s">
        <v>184</v>
      </c>
      <c r="BB38" s="364">
        <v>5.9603158827233105E-2</v>
      </c>
      <c r="BE38" s="130"/>
      <c r="BF38" s="129" t="s">
        <v>184</v>
      </c>
      <c r="BG38" s="364">
        <v>5.9603158827233105E-2</v>
      </c>
    </row>
    <row r="39" spans="2:60" ht="41.25" customHeight="1">
      <c r="B39" s="392" t="s">
        <v>182</v>
      </c>
      <c r="C39" s="392"/>
      <c r="D39" s="365">
        <f>D37*1000000*D38/(D36*1000)</f>
        <v>47.870308055404152</v>
      </c>
      <c r="G39" s="392" t="s">
        <v>196</v>
      </c>
      <c r="H39" s="392"/>
      <c r="I39" s="365">
        <f>I37*1000000*I38/(I36*1000)</f>
        <v>12.097273854334603</v>
      </c>
      <c r="L39" s="392" t="s">
        <v>198</v>
      </c>
      <c r="M39" s="392"/>
      <c r="N39" s="365">
        <f>N37*1000000*N38/(N36*1000)</f>
        <v>31.092888780208423</v>
      </c>
      <c r="Q39" s="392" t="s">
        <v>182</v>
      </c>
      <c r="R39" s="392"/>
      <c r="S39" s="365">
        <f>S37*1000000*S38/(S36*1000)</f>
        <v>2.5818101631996475</v>
      </c>
      <c r="V39" s="392" t="s">
        <v>182</v>
      </c>
      <c r="W39" s="392"/>
      <c r="X39" s="365">
        <f>X37*1000000*X38/(X36*1000)</f>
        <v>0.39132049215213044</v>
      </c>
      <c r="AA39" s="392" t="s">
        <v>187</v>
      </c>
      <c r="AB39" s="392"/>
      <c r="AC39" s="365">
        <f>AC37*1000000*AC38/(AC36*1000)</f>
        <v>1.4680258019147514</v>
      </c>
      <c r="AF39" s="392" t="s">
        <v>196</v>
      </c>
      <c r="AG39" s="392"/>
      <c r="AH39" s="365">
        <f>AH37*1000000*AH38/(AH36*1000)</f>
        <v>21.577297145999619</v>
      </c>
      <c r="AK39" s="392" t="s">
        <v>195</v>
      </c>
      <c r="AL39" s="392"/>
      <c r="AM39" s="365">
        <f>AM37*1000000*AM38/(AM36*1000)</f>
        <v>11.261107127981489</v>
      </c>
      <c r="AP39" s="392" t="s">
        <v>200</v>
      </c>
      <c r="AQ39" s="392"/>
      <c r="AR39" s="365">
        <f>AR37*1000000*AR38/(AR36*1000)</f>
        <v>4.7728292811563495</v>
      </c>
      <c r="AU39" s="392" t="s">
        <v>200</v>
      </c>
      <c r="AV39" s="392"/>
      <c r="AW39" s="365">
        <f>AW37*1000000*AW38/(AW36*1000)</f>
        <v>5.4972551057881001</v>
      </c>
      <c r="AZ39" s="392" t="s">
        <v>194</v>
      </c>
      <c r="BA39" s="392"/>
      <c r="BB39" s="365">
        <f>BB37*1000000*BB38/(BB36*1000)</f>
        <v>0</v>
      </c>
      <c r="BE39" s="392" t="s">
        <v>182</v>
      </c>
      <c r="BF39" s="392"/>
      <c r="BG39" s="365">
        <f>BG37*1000000*BG38/(BG36*1000)</f>
        <v>0</v>
      </c>
    </row>
    <row r="40" spans="2:60">
      <c r="B40" s="127"/>
      <c r="C40" s="132"/>
      <c r="D40" s="129"/>
      <c r="E40" s="129"/>
      <c r="F40" s="130"/>
      <c r="I40" s="131"/>
      <c r="J40" s="131"/>
      <c r="K40" s="130"/>
      <c r="N40" s="131"/>
      <c r="O40" s="131"/>
      <c r="U40" s="130"/>
      <c r="X40" s="131"/>
      <c r="Y40" s="131"/>
      <c r="Z40" s="130"/>
      <c r="AC40" s="131"/>
      <c r="AD40" s="131"/>
      <c r="AE40" s="130"/>
      <c r="AH40" s="131"/>
      <c r="AI40" s="131"/>
      <c r="AJ40" s="130"/>
      <c r="AM40" s="131"/>
      <c r="AN40" s="131"/>
      <c r="AO40" s="130"/>
      <c r="AR40" s="131"/>
      <c r="AS40" s="131"/>
      <c r="AT40" s="130"/>
      <c r="AW40" s="131"/>
      <c r="AX40" s="131"/>
      <c r="AY40" s="130"/>
      <c r="BB40" s="131"/>
      <c r="BC40" s="131"/>
      <c r="BD40" s="138"/>
    </row>
    <row r="41" spans="2:60">
      <c r="E41" s="129"/>
      <c r="I41" s="131"/>
      <c r="J41" s="131"/>
      <c r="K41" s="138"/>
    </row>
    <row r="42" spans="2:60" ht="13.8" thickBot="1">
      <c r="D42" s="155"/>
    </row>
    <row r="43" spans="2:60" ht="13.8" thickBot="1">
      <c r="C43" s="40" t="str">
        <f>"Company Official Inflation Forecast Dated "&amp;TEXT('Table 4'!$H$5,"mmmm dd, yyyy")</f>
        <v>Company Official Inflation Forecast Dated December 31, 2019</v>
      </c>
      <c r="D43" s="143"/>
      <c r="E43" s="143"/>
      <c r="F43" s="143"/>
      <c r="G43" s="143"/>
      <c r="H43" s="143"/>
      <c r="I43" s="143"/>
      <c r="J43" s="143"/>
      <c r="K43" s="145"/>
    </row>
    <row r="44" spans="2:60">
      <c r="C44" s="87">
        <v>2019</v>
      </c>
      <c r="D44" s="41">
        <v>1.7999999999999999E-2</v>
      </c>
      <c r="E44" s="85"/>
      <c r="F44" s="87">
        <f>C52+1</f>
        <v>2028</v>
      </c>
      <c r="G44" s="41">
        <v>2.3E-2</v>
      </c>
      <c r="H44" s="85"/>
      <c r="I44" s="87">
        <f>F52+1</f>
        <v>2037</v>
      </c>
      <c r="J44" s="41">
        <v>2.1000000000000001E-2</v>
      </c>
    </row>
    <row r="45" spans="2:60">
      <c r="C45" s="87">
        <f t="shared" ref="C45:C52" si="36">C44+1</f>
        <v>2020</v>
      </c>
      <c r="D45" s="41">
        <v>1.9E-2</v>
      </c>
      <c r="E45" s="85"/>
      <c r="F45" s="87">
        <f t="shared" ref="F45:F52" si="37">F44+1</f>
        <v>2029</v>
      </c>
      <c r="G45" s="41">
        <v>2.3E-2</v>
      </c>
      <c r="H45" s="85"/>
      <c r="I45" s="87">
        <f t="shared" ref="I45:I52" si="38">I44+1</f>
        <v>2038</v>
      </c>
      <c r="J45" s="41">
        <v>2.1000000000000001E-2</v>
      </c>
    </row>
    <row r="46" spans="2:60">
      <c r="C46" s="87">
        <f t="shared" si="36"/>
        <v>2021</v>
      </c>
      <c r="D46" s="41">
        <v>0.02</v>
      </c>
      <c r="E46" s="85"/>
      <c r="F46" s="87">
        <f t="shared" si="37"/>
        <v>2030</v>
      </c>
      <c r="G46" s="41">
        <v>2.1999999999999999E-2</v>
      </c>
      <c r="H46" s="85"/>
      <c r="I46" s="87">
        <f t="shared" si="38"/>
        <v>2039</v>
      </c>
      <c r="J46" s="41">
        <v>2.1000000000000001E-2</v>
      </c>
    </row>
    <row r="47" spans="2:60">
      <c r="C47" s="87">
        <f t="shared" si="36"/>
        <v>2022</v>
      </c>
      <c r="D47" s="41">
        <v>2.5000000000000001E-2</v>
      </c>
      <c r="E47" s="85"/>
      <c r="F47" s="87">
        <f t="shared" si="37"/>
        <v>2031</v>
      </c>
      <c r="G47" s="41">
        <v>2.1999999999999999E-2</v>
      </c>
      <c r="H47" s="85"/>
      <c r="I47" s="87">
        <f t="shared" si="38"/>
        <v>2040</v>
      </c>
      <c r="J47" s="41">
        <v>2.1000000000000001E-2</v>
      </c>
    </row>
    <row r="48" spans="2:60" s="120" customFormat="1">
      <c r="B48" s="118"/>
      <c r="C48" s="87">
        <f t="shared" si="36"/>
        <v>2023</v>
      </c>
      <c r="D48" s="41">
        <v>2.5000000000000001E-2</v>
      </c>
      <c r="E48" s="85"/>
      <c r="F48" s="87">
        <f t="shared" si="37"/>
        <v>2032</v>
      </c>
      <c r="G48" s="41">
        <v>2.1999999999999999E-2</v>
      </c>
      <c r="H48" s="85"/>
      <c r="I48" s="87">
        <f t="shared" si="38"/>
        <v>2041</v>
      </c>
      <c r="J48" s="41">
        <v>2.1000000000000001E-2</v>
      </c>
      <c r="K48" s="118"/>
      <c r="L48" s="118"/>
      <c r="M48" s="118"/>
      <c r="N48" s="118"/>
      <c r="O48" s="118"/>
      <c r="P48" s="118"/>
      <c r="BG48" s="165"/>
    </row>
    <row r="49" spans="2:59" s="120" customFormat="1">
      <c r="B49" s="118"/>
      <c r="C49" s="87">
        <f t="shared" si="36"/>
        <v>2024</v>
      </c>
      <c r="D49" s="41">
        <v>2.4E-2</v>
      </c>
      <c r="E49" s="85"/>
      <c r="F49" s="87">
        <f t="shared" si="37"/>
        <v>2033</v>
      </c>
      <c r="G49" s="41">
        <v>2.1000000000000001E-2</v>
      </c>
      <c r="H49" s="85"/>
      <c r="I49" s="87">
        <f t="shared" si="38"/>
        <v>2042</v>
      </c>
      <c r="J49" s="41">
        <v>2.1000000000000001E-2</v>
      </c>
      <c r="K49" s="118"/>
      <c r="L49" s="118"/>
      <c r="M49" s="118"/>
      <c r="N49" s="118"/>
      <c r="O49" s="118"/>
      <c r="P49" s="118"/>
      <c r="BG49" s="165"/>
    </row>
    <row r="50" spans="2:59" s="120" customFormat="1">
      <c r="C50" s="87">
        <f t="shared" si="36"/>
        <v>2025</v>
      </c>
      <c r="D50" s="41">
        <v>2.3E-2</v>
      </c>
      <c r="E50" s="86"/>
      <c r="F50" s="87">
        <f t="shared" si="37"/>
        <v>2034</v>
      </c>
      <c r="G50" s="41">
        <v>2.1000000000000001E-2</v>
      </c>
      <c r="H50" s="86"/>
      <c r="I50" s="87">
        <f t="shared" si="38"/>
        <v>2043</v>
      </c>
      <c r="J50" s="41">
        <v>2.1000000000000001E-2</v>
      </c>
      <c r="BG50" s="165"/>
    </row>
    <row r="51" spans="2:59" s="120" customFormat="1">
      <c r="C51" s="87">
        <f t="shared" si="36"/>
        <v>2026</v>
      </c>
      <c r="D51" s="41">
        <v>2.3E-2</v>
      </c>
      <c r="E51" s="86"/>
      <c r="F51" s="87">
        <f t="shared" si="37"/>
        <v>2035</v>
      </c>
      <c r="G51" s="41">
        <v>2.1000000000000001E-2</v>
      </c>
      <c r="H51" s="86"/>
      <c r="I51" s="87">
        <f t="shared" si="38"/>
        <v>2044</v>
      </c>
      <c r="J51" s="41">
        <v>2.1999999999999999E-2</v>
      </c>
      <c r="BG51" s="165"/>
    </row>
    <row r="52" spans="2:59">
      <c r="B52" s="120"/>
      <c r="C52" s="87">
        <f t="shared" si="36"/>
        <v>2027</v>
      </c>
      <c r="D52" s="41">
        <v>2.3E-2</v>
      </c>
      <c r="E52" s="86"/>
      <c r="F52" s="87">
        <f t="shared" si="37"/>
        <v>2036</v>
      </c>
      <c r="G52" s="41">
        <v>2.1000000000000001E-2</v>
      </c>
      <c r="H52" s="86"/>
      <c r="I52" s="87">
        <f t="shared" si="38"/>
        <v>2045</v>
      </c>
      <c r="J52" s="41">
        <v>2.1999999999999999E-2</v>
      </c>
      <c r="K52" s="120"/>
      <c r="L52" s="120"/>
      <c r="M52" s="120"/>
      <c r="N52" s="120"/>
      <c r="O52" s="120"/>
      <c r="P52" s="120"/>
    </row>
    <row r="53" spans="2:59">
      <c r="B53" s="120"/>
      <c r="C53" s="120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</row>
    <row r="64" spans="2:59">
      <c r="C64" s="151"/>
      <c r="D64" s="155"/>
    </row>
    <row r="65" spans="3:4">
      <c r="C65" s="151"/>
      <c r="D65" s="155"/>
    </row>
    <row r="66" spans="3:4">
      <c r="C66" s="151"/>
      <c r="D66" s="155"/>
    </row>
    <row r="67" spans="3:4">
      <c r="C67" s="151"/>
      <c r="D67" s="155"/>
    </row>
    <row r="68" spans="3:4">
      <c r="C68" s="151"/>
      <c r="D68" s="155"/>
    </row>
    <row r="69" spans="3:4">
      <c r="C69" s="151"/>
      <c r="D69" s="155"/>
    </row>
    <row r="70" spans="3:4">
      <c r="C70" s="151"/>
      <c r="D70" s="155"/>
    </row>
    <row r="71" spans="3:4">
      <c r="C71" s="151"/>
      <c r="D71" s="155"/>
    </row>
    <row r="72" spans="3:4">
      <c r="C72" s="151"/>
      <c r="D72" s="155"/>
    </row>
    <row r="73" spans="3:4">
      <c r="C73" s="151"/>
      <c r="D73" s="155"/>
    </row>
  </sheetData>
  <mergeCells count="24">
    <mergeCell ref="B39:C39"/>
    <mergeCell ref="B4:E4"/>
    <mergeCell ref="AA4:AD4"/>
    <mergeCell ref="AA39:AB39"/>
    <mergeCell ref="V4:Y4"/>
    <mergeCell ref="V39:W39"/>
    <mergeCell ref="G4:J4"/>
    <mergeCell ref="G39:H39"/>
    <mergeCell ref="L4:O4"/>
    <mergeCell ref="L39:M39"/>
    <mergeCell ref="BE4:BH4"/>
    <mergeCell ref="BE39:BF39"/>
    <mergeCell ref="Q4:T4"/>
    <mergeCell ref="Q39:R39"/>
    <mergeCell ref="AZ4:BC4"/>
    <mergeCell ref="AZ39:BA39"/>
    <mergeCell ref="AF4:AI4"/>
    <mergeCell ref="AF39:AG39"/>
    <mergeCell ref="AK4:AN4"/>
    <mergeCell ref="AK39:AL39"/>
    <mergeCell ref="AP4:AS4"/>
    <mergeCell ref="AP39:AQ39"/>
    <mergeCell ref="AU4:AX4"/>
    <mergeCell ref="AU39:AV39"/>
  </mergeCells>
  <printOptions horizontalCentered="1"/>
  <pageMargins left="0.8" right="0.3" top="0.4" bottom="0.4" header="0.5" footer="0.2"/>
  <pageSetup scale="7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AA102"/>
  <sheetViews>
    <sheetView zoomScale="80" zoomScaleNormal="80" zoomScaleSheetLayoutView="70" workbookViewId="0">
      <selection activeCell="G37" sqref="G37"/>
    </sheetView>
  </sheetViews>
  <sheetFormatPr defaultColWidth="9.33203125" defaultRowHeight="13.2"/>
  <cols>
    <col min="1" max="1" width="13.33203125" style="118" customWidth="1"/>
    <col min="2" max="2" width="15" style="118" customWidth="1"/>
    <col min="3" max="3" width="12.33203125" style="118" bestFit="1" customWidth="1"/>
    <col min="4" max="4" width="19.77734375" style="118" customWidth="1"/>
    <col min="5" max="5" width="8.77734375" style="118" bestFit="1" customWidth="1"/>
    <col min="6" max="6" width="13.44140625" style="118" customWidth="1"/>
    <col min="7" max="8" width="9.44140625" style="118" bestFit="1" customWidth="1"/>
    <col min="9" max="9" width="12.6640625" style="118" customWidth="1"/>
    <col min="10" max="10" width="14" style="118" customWidth="1"/>
    <col min="11" max="11" width="13.109375" style="118" customWidth="1"/>
    <col min="12" max="12" width="3.109375" style="118" customWidth="1"/>
    <col min="13" max="13" width="15" style="118" hidden="1" customWidth="1"/>
    <col min="14" max="14" width="5.6640625" style="162" customWidth="1"/>
    <col min="15" max="15" width="9.33203125" style="118"/>
    <col min="16" max="16" width="10" style="118" customWidth="1"/>
    <col min="17" max="17" width="25.109375" style="118" customWidth="1"/>
    <col min="18" max="18" width="18.109375" style="118" customWidth="1"/>
    <col min="19" max="19" width="9.33203125" style="118"/>
    <col min="20" max="20" width="16.6640625" style="118" customWidth="1"/>
    <col min="21" max="21" width="9.33203125" style="118"/>
    <col min="22" max="22" width="9.6640625" style="118" bestFit="1" customWidth="1"/>
    <col min="23" max="16384" width="9.33203125" style="118"/>
  </cols>
  <sheetData>
    <row r="1" spans="2:24" ht="15.6">
      <c r="B1" s="116" t="s">
        <v>56</v>
      </c>
      <c r="C1" s="117"/>
      <c r="D1" s="117"/>
      <c r="E1" s="117"/>
      <c r="F1" s="117"/>
      <c r="G1" s="117"/>
      <c r="H1" s="117"/>
      <c r="I1" s="117"/>
      <c r="J1" s="117"/>
    </row>
    <row r="2" spans="2:24" ht="15.6">
      <c r="B2" s="116" t="s">
        <v>236</v>
      </c>
      <c r="C2" s="117"/>
      <c r="D2" s="117"/>
      <c r="E2" s="117"/>
      <c r="F2" s="117"/>
      <c r="G2" s="117"/>
      <c r="H2" s="117"/>
      <c r="I2" s="117"/>
      <c r="J2" s="117"/>
    </row>
    <row r="3" spans="2:24" ht="15.6">
      <c r="B3" s="116" t="str">
        <f>TEXT($C$63,"0%")&amp;" Capacity Factor"</f>
        <v>30% Capacity Factor</v>
      </c>
      <c r="C3" s="117"/>
      <c r="D3" s="117"/>
      <c r="E3" s="117"/>
      <c r="F3" s="117"/>
      <c r="G3" s="117"/>
      <c r="H3" s="117"/>
      <c r="I3" s="117"/>
      <c r="J3" s="117"/>
    </row>
    <row r="4" spans="2:24">
      <c r="B4" s="119"/>
      <c r="C4" s="119"/>
      <c r="D4" s="119"/>
      <c r="E4" s="119"/>
      <c r="F4" s="119"/>
      <c r="G4" s="119"/>
      <c r="H4" s="119"/>
      <c r="I4" s="120"/>
      <c r="J4" s="120"/>
      <c r="K4" s="120"/>
    </row>
    <row r="5" spans="2:24" ht="51.75" customHeight="1">
      <c r="B5" s="121" t="s">
        <v>0</v>
      </c>
      <c r="C5" s="122" t="s">
        <v>10</v>
      </c>
      <c r="D5" s="122" t="s">
        <v>11</v>
      </c>
      <c r="E5" s="122" t="s">
        <v>12</v>
      </c>
      <c r="F5" s="17" t="s">
        <v>91</v>
      </c>
      <c r="G5" s="122" t="s">
        <v>61</v>
      </c>
      <c r="H5" s="17" t="s">
        <v>237</v>
      </c>
      <c r="I5" s="122" t="s">
        <v>72</v>
      </c>
      <c r="J5" s="17" t="s">
        <v>52</v>
      </c>
      <c r="K5" s="122" t="s">
        <v>231</v>
      </c>
      <c r="M5" s="218"/>
      <c r="N5" s="218"/>
      <c r="P5" s="218"/>
      <c r="Q5" s="118" t="s">
        <v>238</v>
      </c>
      <c r="R5" s="280" t="s">
        <v>239</v>
      </c>
      <c r="T5" s="277"/>
      <c r="U5" s="278"/>
      <c r="V5" s="277"/>
      <c r="W5" s="278"/>
      <c r="X5" s="120"/>
    </row>
    <row r="6" spans="2:24" ht="24" customHeight="1">
      <c r="B6" s="123"/>
      <c r="C6" s="124" t="s">
        <v>8</v>
      </c>
      <c r="D6" s="125" t="s">
        <v>9</v>
      </c>
      <c r="E6" s="125" t="s">
        <v>9</v>
      </c>
      <c r="F6" s="125" t="s">
        <v>9</v>
      </c>
      <c r="G6" s="124" t="s">
        <v>31</v>
      </c>
      <c r="H6" s="18" t="s">
        <v>31</v>
      </c>
      <c r="I6" s="124" t="s">
        <v>31</v>
      </c>
      <c r="J6" s="19" t="s">
        <v>9</v>
      </c>
      <c r="K6" s="125" t="s">
        <v>9</v>
      </c>
      <c r="Q6" s="124" t="s">
        <v>31</v>
      </c>
      <c r="R6" s="124" t="s">
        <v>31</v>
      </c>
    </row>
    <row r="7" spans="2:24">
      <c r="C7" s="126" t="s">
        <v>1</v>
      </c>
      <c r="D7" s="126" t="s">
        <v>2</v>
      </c>
      <c r="E7" s="126" t="s">
        <v>3</v>
      </c>
      <c r="F7" s="126" t="s">
        <v>4</v>
      </c>
      <c r="G7" s="126" t="s">
        <v>5</v>
      </c>
      <c r="H7" s="126" t="s">
        <v>7</v>
      </c>
      <c r="I7" s="126" t="s">
        <v>22</v>
      </c>
      <c r="J7" s="126" t="s">
        <v>23</v>
      </c>
      <c r="K7" s="126" t="s">
        <v>24</v>
      </c>
    </row>
    <row r="8" spans="2:24" ht="6" customHeight="1">
      <c r="K8" s="120"/>
    </row>
    <row r="9" spans="2:24" ht="15.6">
      <c r="B9" s="43" t="str">
        <f>C52</f>
        <v>2019 IRP Utah Wind Resource - 30% Capacity Factor</v>
      </c>
      <c r="C9" s="120"/>
      <c r="E9" s="120"/>
      <c r="F9" s="120"/>
      <c r="G9" s="120"/>
      <c r="H9" s="120"/>
      <c r="I9" s="120"/>
      <c r="J9" s="120"/>
      <c r="K9" s="120"/>
      <c r="N9" s="118"/>
    </row>
    <row r="10" spans="2:24">
      <c r="B10" s="127">
        <v>2016</v>
      </c>
      <c r="C10" s="128"/>
      <c r="D10" s="129"/>
      <c r="E10" s="129"/>
      <c r="F10" s="129"/>
      <c r="G10" s="130"/>
      <c r="H10" s="130"/>
      <c r="I10" s="131"/>
      <c r="J10" s="131"/>
      <c r="K10" s="129"/>
      <c r="N10" s="163"/>
    </row>
    <row r="11" spans="2:24">
      <c r="B11" s="127">
        <f t="shared" ref="B11:B37" si="0">B10+1</f>
        <v>2017</v>
      </c>
      <c r="C11" s="132"/>
      <c r="D11" s="129"/>
      <c r="E11" s="129"/>
      <c r="F11" s="129"/>
      <c r="G11" s="130"/>
      <c r="H11" s="129"/>
      <c r="I11" s="131"/>
      <c r="J11" s="131"/>
      <c r="K11" s="129"/>
      <c r="N11" s="118"/>
    </row>
    <row r="12" spans="2:24">
      <c r="B12" s="136">
        <f t="shared" si="0"/>
        <v>2018</v>
      </c>
      <c r="C12" s="137"/>
      <c r="D12" s="129"/>
      <c r="E12" s="149"/>
      <c r="F12" s="149"/>
      <c r="G12" s="131"/>
      <c r="H12" s="149">
        <f>$C$58</f>
        <v>0</v>
      </c>
      <c r="I12" s="131"/>
      <c r="J12" s="131"/>
      <c r="K12" s="129">
        <f>(D12+E12+F12)</f>
        <v>0</v>
      </c>
      <c r="L12" s="120"/>
      <c r="N12" s="118"/>
      <c r="Q12" s="129"/>
      <c r="R12" s="149"/>
      <c r="T12" s="162"/>
      <c r="U12" s="154"/>
      <c r="V12" s="154"/>
    </row>
    <row r="13" spans="2:24">
      <c r="B13" s="136">
        <f t="shared" si="0"/>
        <v>2019</v>
      </c>
      <c r="C13" s="137"/>
      <c r="D13" s="129"/>
      <c r="E13" s="149"/>
      <c r="F13" s="149"/>
      <c r="G13" s="131"/>
      <c r="H13" s="129">
        <f t="shared" ref="H13:H16" si="1">ROUND(H12*(1+(IFERROR(INDEX($D$66:$D$74,MATCH($B13,$C$66:$C$74,0),1),0)+IFERROR(INDEX($G$66:$G$74,MATCH($B13,$F$66:$F$74,0),1),0)+IFERROR(INDEX($J$66:$J$74,MATCH($B13,$I$66:$I$74,0),1),0))),2)</f>
        <v>0</v>
      </c>
      <c r="I13" s="131"/>
      <c r="J13" s="131"/>
      <c r="K13" s="129">
        <f t="shared" ref="K13:K37" si="2">(D13+E13+F13)</f>
        <v>0</v>
      </c>
      <c r="L13" s="120"/>
      <c r="N13" s="118"/>
      <c r="Q13" s="129"/>
      <c r="V13" s="154"/>
      <c r="X13" s="160"/>
    </row>
    <row r="14" spans="2:24">
      <c r="B14" s="136">
        <f t="shared" si="0"/>
        <v>2020</v>
      </c>
      <c r="C14" s="137"/>
      <c r="D14" s="129"/>
      <c r="E14" s="129"/>
      <c r="F14" s="129"/>
      <c r="G14" s="131"/>
      <c r="H14" s="129">
        <f t="shared" si="1"/>
        <v>0</v>
      </c>
      <c r="I14" s="131"/>
      <c r="J14" s="131"/>
      <c r="K14" s="129">
        <f t="shared" si="2"/>
        <v>0</v>
      </c>
      <c r="L14" s="120"/>
      <c r="N14" s="118"/>
      <c r="O14" s="133"/>
      <c r="P14" s="376"/>
      <c r="Q14" s="129"/>
      <c r="V14" s="154"/>
      <c r="X14" s="160"/>
    </row>
    <row r="15" spans="2:24">
      <c r="B15" s="136">
        <f t="shared" si="0"/>
        <v>2021</v>
      </c>
      <c r="C15" s="137"/>
      <c r="D15" s="129"/>
      <c r="E15" s="129"/>
      <c r="F15" s="129"/>
      <c r="G15" s="131"/>
      <c r="H15" s="129">
        <f t="shared" si="1"/>
        <v>0</v>
      </c>
      <c r="I15" s="131"/>
      <c r="J15" s="131"/>
      <c r="K15" s="129">
        <f t="shared" si="2"/>
        <v>0</v>
      </c>
      <c r="L15" s="120"/>
      <c r="N15" s="118"/>
      <c r="O15" s="377"/>
      <c r="P15" s="376"/>
      <c r="Q15" s="129"/>
      <c r="V15" s="154"/>
      <c r="X15" s="160"/>
    </row>
    <row r="16" spans="2:24">
      <c r="B16" s="136">
        <f t="shared" si="0"/>
        <v>2022</v>
      </c>
      <c r="C16" s="137"/>
      <c r="D16" s="129"/>
      <c r="E16" s="129"/>
      <c r="F16" s="129"/>
      <c r="G16" s="131"/>
      <c r="H16" s="129">
        <f t="shared" si="1"/>
        <v>0</v>
      </c>
      <c r="I16" s="131"/>
      <c r="J16" s="131"/>
      <c r="K16" s="129">
        <f t="shared" si="2"/>
        <v>0</v>
      </c>
      <c r="L16" s="120"/>
      <c r="N16" s="118"/>
      <c r="Q16" s="129"/>
      <c r="V16" s="154"/>
      <c r="X16" s="160"/>
    </row>
    <row r="17" spans="2:25">
      <c r="B17" s="136">
        <f t="shared" si="0"/>
        <v>2023</v>
      </c>
      <c r="C17" s="137">
        <v>1265.623188405797</v>
      </c>
      <c r="D17" s="129">
        <f t="shared" ref="D17" si="3">C17*$C$62</f>
        <v>87.31076284841852</v>
      </c>
      <c r="E17" s="149">
        <v>32.333333333333336</v>
      </c>
      <c r="F17" s="203">
        <f>$C$60</f>
        <v>1.4680258019147514</v>
      </c>
      <c r="G17" s="131">
        <f t="shared" ref="G17:G23" si="4">(D17+E17+F17)/(8.76*$C$63)</f>
        <v>46.866388818073915</v>
      </c>
      <c r="H17" s="129">
        <v>-21.479999999999997</v>
      </c>
      <c r="I17" s="131">
        <f t="shared" ref="I17:I23" si="5">(G17+H17)</f>
        <v>25.386388818073918</v>
      </c>
      <c r="J17" s="131">
        <f>ROUND(I17*$C$63*8.76,2)</f>
        <v>65.599999999999994</v>
      </c>
      <c r="K17" s="129">
        <f t="shared" si="2"/>
        <v>121.1121219836666</v>
      </c>
      <c r="L17" s="120"/>
      <c r="N17" s="118"/>
      <c r="O17" s="133"/>
      <c r="Q17" s="129"/>
      <c r="R17" s="129"/>
      <c r="V17" s="154"/>
      <c r="X17" s="160"/>
    </row>
    <row r="18" spans="2:25">
      <c r="B18" s="136">
        <f t="shared" si="0"/>
        <v>2024</v>
      </c>
      <c r="C18" s="137"/>
      <c r="D18" s="129">
        <f t="shared" ref="D18:E33" si="6">ROUND(D17*(1+(IFERROR(INDEX($D$66:$D$74,MATCH($B18,$C$66:$C$74,0),1),0)+IFERROR(INDEX($G$66:$G$74,MATCH($B18,$F$66:$F$74,0),1),0)+IFERROR(INDEX($J$66:$J$74,MATCH($B18,$I$66:$I$74,0),1),0))),2)</f>
        <v>89.34</v>
      </c>
      <c r="E18" s="149">
        <v>33.072463768115945</v>
      </c>
      <c r="F18" s="129">
        <f t="shared" ref="F18:F37" si="7">ROUND(F17*(1+(IFERROR(INDEX($D$66:$D$74,MATCH($B18,$C$66:$C$74,0),1),0)+IFERROR(INDEX($G$66:$G$74,MATCH($B18,$F$66:$F$74,0),1),0)+IFERROR(INDEX($J$66:$J$74,MATCH($B18,$I$66:$I$74,0),1),0))),2)</f>
        <v>1.5</v>
      </c>
      <c r="G18" s="131">
        <f t="shared" si="4"/>
        <v>47.950028545823066</v>
      </c>
      <c r="H18" s="129">
        <v>-21.479999999999997</v>
      </c>
      <c r="I18" s="131">
        <f t="shared" si="5"/>
        <v>26.47002854582307</v>
      </c>
      <c r="J18" s="131">
        <f t="shared" ref="J18:J37" si="8">ROUND(I18*$C$63*8.76,2)</f>
        <v>68.400000000000006</v>
      </c>
      <c r="K18" s="129">
        <f t="shared" si="2"/>
        <v>123.91246376811594</v>
      </c>
      <c r="L18" s="120"/>
      <c r="N18" s="118"/>
      <c r="Q18" s="129"/>
      <c r="R18" s="129"/>
      <c r="T18" s="162"/>
      <c r="U18" s="154"/>
      <c r="V18" s="154"/>
      <c r="W18" s="154"/>
      <c r="X18" s="160"/>
      <c r="Y18" s="154"/>
    </row>
    <row r="19" spans="2:25">
      <c r="B19" s="136">
        <f t="shared" si="0"/>
        <v>2025</v>
      </c>
      <c r="C19" s="137"/>
      <c r="D19" s="129">
        <f t="shared" si="6"/>
        <v>91.33</v>
      </c>
      <c r="E19" s="149">
        <v>33.826086956521742</v>
      </c>
      <c r="F19" s="129">
        <f t="shared" si="7"/>
        <v>1.53</v>
      </c>
      <c r="G19" s="131">
        <f t="shared" si="4"/>
        <v>49.023329059872204</v>
      </c>
      <c r="H19" s="129">
        <v>-22.278000000000002</v>
      </c>
      <c r="I19" s="131">
        <f t="shared" si="5"/>
        <v>26.745329059872201</v>
      </c>
      <c r="J19" s="131">
        <f t="shared" si="8"/>
        <v>69.12</v>
      </c>
      <c r="K19" s="129">
        <f t="shared" si="2"/>
        <v>126.68608695652173</v>
      </c>
      <c r="L19" s="120"/>
      <c r="N19" s="118"/>
      <c r="Q19" s="129"/>
      <c r="R19" s="129"/>
      <c r="T19" s="162"/>
      <c r="U19" s="154"/>
      <c r="V19" s="154"/>
      <c r="W19" s="154"/>
      <c r="X19" s="160"/>
      <c r="Y19" s="154"/>
    </row>
    <row r="20" spans="2:25">
      <c r="B20" s="136">
        <f t="shared" si="0"/>
        <v>2026</v>
      </c>
      <c r="C20" s="137"/>
      <c r="D20" s="129">
        <f t="shared" si="6"/>
        <v>93.34</v>
      </c>
      <c r="E20" s="149">
        <v>34.594202898550726</v>
      </c>
      <c r="F20" s="129">
        <f t="shared" si="7"/>
        <v>1.56</v>
      </c>
      <c r="G20" s="131">
        <f t="shared" si="4"/>
        <v>50.109977129692261</v>
      </c>
      <c r="H20" s="129">
        <v>-22.278000000000002</v>
      </c>
      <c r="I20" s="131">
        <f t="shared" si="5"/>
        <v>27.831977129692259</v>
      </c>
      <c r="J20" s="131">
        <f t="shared" si="8"/>
        <v>71.92</v>
      </c>
      <c r="K20" s="129">
        <f t="shared" si="2"/>
        <v>129.49420289855072</v>
      </c>
      <c r="L20" s="120"/>
      <c r="N20" s="118"/>
      <c r="Q20" s="129"/>
      <c r="R20" s="129"/>
      <c r="T20" s="162"/>
      <c r="U20" s="154"/>
      <c r="V20" s="154"/>
      <c r="W20" s="154"/>
      <c r="X20" s="160"/>
      <c r="Y20" s="154"/>
    </row>
    <row r="21" spans="2:25">
      <c r="B21" s="136">
        <f t="shared" si="0"/>
        <v>2027</v>
      </c>
      <c r="C21" s="137"/>
      <c r="D21" s="129">
        <f t="shared" si="6"/>
        <v>95.41</v>
      </c>
      <c r="E21" s="149">
        <v>35.376811594202898</v>
      </c>
      <c r="F21" s="129">
        <f t="shared" si="7"/>
        <v>1.59</v>
      </c>
      <c r="G21" s="131">
        <f t="shared" si="4"/>
        <v>51.225451433404118</v>
      </c>
      <c r="H21" s="129">
        <v>-23.07</v>
      </c>
      <c r="I21" s="131">
        <f t="shared" si="5"/>
        <v>28.155451433404117</v>
      </c>
      <c r="J21" s="131">
        <f t="shared" si="8"/>
        <v>72.760000000000005</v>
      </c>
      <c r="K21" s="129">
        <f t="shared" si="2"/>
        <v>132.37681159420291</v>
      </c>
      <c r="L21" s="120"/>
      <c r="N21" s="118"/>
      <c r="Q21" s="129"/>
      <c r="R21" s="129"/>
      <c r="T21" s="162"/>
      <c r="U21" s="154"/>
      <c r="V21" s="154"/>
      <c r="W21" s="154"/>
      <c r="X21" s="160"/>
      <c r="Y21" s="154"/>
    </row>
    <row r="22" spans="2:25">
      <c r="B22" s="136">
        <f t="shared" si="0"/>
        <v>2028</v>
      </c>
      <c r="C22" s="137"/>
      <c r="D22" s="129">
        <f t="shared" si="6"/>
        <v>97.55</v>
      </c>
      <c r="E22" s="149">
        <v>36.188405797101453</v>
      </c>
      <c r="F22" s="129">
        <f t="shared" si="7"/>
        <v>1.63</v>
      </c>
      <c r="G22" s="131">
        <f t="shared" si="4"/>
        <v>52.383099526778679</v>
      </c>
      <c r="H22" s="129">
        <v>-23.07</v>
      </c>
      <c r="I22" s="131">
        <f t="shared" si="5"/>
        <v>29.313099526778679</v>
      </c>
      <c r="J22" s="131">
        <f t="shared" si="8"/>
        <v>75.75</v>
      </c>
      <c r="K22" s="129">
        <f t="shared" si="2"/>
        <v>135.36840579710145</v>
      </c>
      <c r="L22" s="120"/>
      <c r="N22" s="118"/>
      <c r="Q22" s="129"/>
      <c r="R22" s="129"/>
      <c r="T22" s="162"/>
      <c r="U22" s="154"/>
      <c r="V22" s="154"/>
      <c r="W22" s="154"/>
      <c r="X22" s="160"/>
      <c r="Y22" s="154"/>
    </row>
    <row r="23" spans="2:25">
      <c r="B23" s="136">
        <f t="shared" si="0"/>
        <v>2029</v>
      </c>
      <c r="C23" s="137"/>
      <c r="D23" s="129">
        <f t="shared" si="6"/>
        <v>99.77</v>
      </c>
      <c r="E23" s="149">
        <v>37.014492753623188</v>
      </c>
      <c r="F23" s="129">
        <f t="shared" si="7"/>
        <v>1.67</v>
      </c>
      <c r="G23" s="131">
        <f t="shared" si="4"/>
        <v>53.577313193105482</v>
      </c>
      <c r="H23" s="129">
        <v>-23.867999999999999</v>
      </c>
      <c r="I23" s="131">
        <f t="shared" si="5"/>
        <v>29.709313193105483</v>
      </c>
      <c r="J23" s="131">
        <f t="shared" si="8"/>
        <v>76.77</v>
      </c>
      <c r="K23" s="129">
        <f t="shared" si="2"/>
        <v>138.45449275362316</v>
      </c>
      <c r="L23" s="120"/>
      <c r="N23" s="118"/>
      <c r="Q23" s="129"/>
      <c r="R23" s="129"/>
      <c r="T23" s="162"/>
      <c r="U23" s="154"/>
      <c r="V23" s="154"/>
      <c r="W23" s="154"/>
      <c r="X23" s="160"/>
      <c r="Y23" s="154"/>
    </row>
    <row r="24" spans="2:25">
      <c r="B24" s="136">
        <f t="shared" si="0"/>
        <v>2030</v>
      </c>
      <c r="C24" s="137"/>
      <c r="D24" s="129">
        <f t="shared" si="6"/>
        <v>102.01</v>
      </c>
      <c r="E24" s="149">
        <v>37.855072463768117</v>
      </c>
      <c r="F24" s="129">
        <f t="shared" si="7"/>
        <v>1.71</v>
      </c>
      <c r="G24" s="131">
        <f>(D24+E24+F24)/(8.76*$C$63)</f>
        <v>54.784874415203213</v>
      </c>
      <c r="H24" s="129">
        <v>-24.666</v>
      </c>
      <c r="I24" s="131">
        <f>(G24+H24)</f>
        <v>30.118874415203212</v>
      </c>
      <c r="J24" s="131">
        <f t="shared" si="8"/>
        <v>77.83</v>
      </c>
      <c r="K24" s="129">
        <f t="shared" si="2"/>
        <v>141.57507246376812</v>
      </c>
      <c r="L24" s="120"/>
      <c r="N24" s="118"/>
      <c r="Q24" s="129"/>
      <c r="R24" s="129"/>
      <c r="T24" s="162"/>
      <c r="U24" s="154"/>
      <c r="V24" s="154"/>
      <c r="W24" s="154"/>
      <c r="X24" s="160"/>
      <c r="Y24" s="154"/>
    </row>
    <row r="25" spans="2:25">
      <c r="B25" s="136">
        <f t="shared" si="0"/>
        <v>2031</v>
      </c>
      <c r="C25" s="137"/>
      <c r="D25" s="129">
        <f t="shared" si="6"/>
        <v>104.24</v>
      </c>
      <c r="E25" s="149">
        <v>38.724637681159422</v>
      </c>
      <c r="F25" s="129">
        <f t="shared" si="7"/>
        <v>1.75</v>
      </c>
      <c r="G25" s="131">
        <f t="shared" ref="G25:G37" si="9">(D25+E25+F25)/(8.76*$C$63)</f>
        <v>55.999782401191638</v>
      </c>
      <c r="H25" s="129">
        <v>-24.666</v>
      </c>
      <c r="I25" s="131">
        <f t="shared" ref="I25:I37" si="10">(G25+H25)</f>
        <v>31.333782401191637</v>
      </c>
      <c r="J25" s="131">
        <f t="shared" si="8"/>
        <v>80.97</v>
      </c>
      <c r="K25" s="129">
        <f t="shared" si="2"/>
        <v>144.71463768115942</v>
      </c>
      <c r="L25" s="120"/>
      <c r="N25" s="118"/>
      <c r="Q25" s="129"/>
      <c r="R25" s="129"/>
      <c r="T25" s="162"/>
      <c r="U25" s="154"/>
      <c r="V25" s="154"/>
      <c r="W25" s="154"/>
      <c r="X25" s="160"/>
      <c r="Y25" s="154"/>
    </row>
    <row r="26" spans="2:25">
      <c r="B26" s="136">
        <f t="shared" si="0"/>
        <v>2032</v>
      </c>
      <c r="C26" s="137"/>
      <c r="D26" s="129">
        <f t="shared" si="6"/>
        <v>106.49</v>
      </c>
      <c r="E26" s="149">
        <v>39.608695652173914</v>
      </c>
      <c r="F26" s="129">
        <f t="shared" si="7"/>
        <v>1.79</v>
      </c>
      <c r="G26" s="131">
        <f t="shared" si="9"/>
        <v>57.228037942950984</v>
      </c>
      <c r="H26" s="129">
        <v>-25.457999999999998</v>
      </c>
      <c r="I26" s="131">
        <f t="shared" si="10"/>
        <v>31.770037942950985</v>
      </c>
      <c r="J26" s="131">
        <f t="shared" si="8"/>
        <v>82.1</v>
      </c>
      <c r="K26" s="129">
        <f t="shared" si="2"/>
        <v>147.88869565217391</v>
      </c>
      <c r="L26" s="120"/>
      <c r="N26" s="118"/>
      <c r="Q26" s="129"/>
      <c r="R26" s="129"/>
      <c r="T26" s="162"/>
      <c r="U26" s="154"/>
      <c r="V26" s="154"/>
      <c r="W26" s="154"/>
      <c r="X26" s="160"/>
      <c r="Y26" s="154"/>
    </row>
    <row r="27" spans="2:25">
      <c r="B27" s="136">
        <f t="shared" si="0"/>
        <v>2033</v>
      </c>
      <c r="C27" s="137"/>
      <c r="D27" s="129">
        <f t="shared" si="6"/>
        <v>108.77</v>
      </c>
      <c r="E27" s="149">
        <v>40.507246376811594</v>
      </c>
      <c r="F27" s="129">
        <f t="shared" si="7"/>
        <v>1.83</v>
      </c>
      <c r="G27" s="131">
        <f t="shared" si="9"/>
        <v>58.473510710011467</v>
      </c>
      <c r="H27" s="129">
        <v>0</v>
      </c>
      <c r="I27" s="131">
        <f t="shared" si="10"/>
        <v>58.473510710011467</v>
      </c>
      <c r="J27" s="131">
        <f t="shared" si="8"/>
        <v>151.11000000000001</v>
      </c>
      <c r="K27" s="129">
        <f t="shared" si="2"/>
        <v>151.10724637681162</v>
      </c>
      <c r="L27" s="120"/>
      <c r="N27" s="118"/>
      <c r="Q27" s="129"/>
      <c r="R27" s="129"/>
      <c r="T27" s="162"/>
      <c r="U27" s="154"/>
      <c r="V27" s="154"/>
      <c r="W27" s="154"/>
      <c r="X27" s="160"/>
      <c r="Y27" s="154"/>
    </row>
    <row r="28" spans="2:25">
      <c r="B28" s="136">
        <f t="shared" si="0"/>
        <v>2034</v>
      </c>
      <c r="C28" s="137"/>
      <c r="D28" s="129">
        <f t="shared" si="6"/>
        <v>111.06</v>
      </c>
      <c r="E28" s="149">
        <v>41.434782608695649</v>
      </c>
      <c r="F28" s="129">
        <f t="shared" si="7"/>
        <v>1.87</v>
      </c>
      <c r="G28" s="131">
        <f t="shared" si="9"/>
        <v>59.734069580023096</v>
      </c>
      <c r="H28" s="129">
        <v>0</v>
      </c>
      <c r="I28" s="131">
        <f t="shared" si="10"/>
        <v>59.734069580023096</v>
      </c>
      <c r="J28" s="131">
        <f t="shared" si="8"/>
        <v>154.36000000000001</v>
      </c>
      <c r="K28" s="129">
        <f t="shared" si="2"/>
        <v>154.36478260869566</v>
      </c>
      <c r="L28" s="120"/>
      <c r="N28" s="118"/>
      <c r="Q28" s="129"/>
      <c r="R28" s="129"/>
      <c r="T28" s="162"/>
      <c r="U28" s="154"/>
      <c r="V28" s="154"/>
      <c r="W28" s="154"/>
      <c r="X28" s="160"/>
      <c r="Y28" s="154"/>
    </row>
    <row r="29" spans="2:25">
      <c r="B29" s="136">
        <f t="shared" si="0"/>
        <v>2035</v>
      </c>
      <c r="C29" s="137"/>
      <c r="D29" s="129">
        <f t="shared" si="6"/>
        <v>113.39</v>
      </c>
      <c r="E29" s="149">
        <v>42.376811594202898</v>
      </c>
      <c r="F29" s="129">
        <f t="shared" si="7"/>
        <v>1.91</v>
      </c>
      <c r="G29" s="131">
        <f t="shared" si="9"/>
        <v>61.015715344866074</v>
      </c>
      <c r="H29" s="129">
        <v>0</v>
      </c>
      <c r="I29" s="131">
        <f t="shared" si="10"/>
        <v>61.015715344866074</v>
      </c>
      <c r="J29" s="131">
        <f t="shared" si="8"/>
        <v>157.68</v>
      </c>
      <c r="K29" s="129">
        <f t="shared" si="2"/>
        <v>157.67681159420289</v>
      </c>
      <c r="L29" s="120"/>
      <c r="N29" s="118"/>
      <c r="Q29" s="129"/>
      <c r="R29" s="129"/>
      <c r="T29" s="162"/>
      <c r="U29" s="154"/>
      <c r="V29" s="154"/>
      <c r="W29" s="154"/>
      <c r="X29" s="160"/>
      <c r="Y29" s="154"/>
    </row>
    <row r="30" spans="2:25">
      <c r="B30" s="136">
        <f t="shared" si="0"/>
        <v>2036</v>
      </c>
      <c r="C30" s="137"/>
      <c r="D30" s="129">
        <f t="shared" si="6"/>
        <v>115.75</v>
      </c>
      <c r="E30" s="149">
        <v>43.347826086956523</v>
      </c>
      <c r="F30" s="129">
        <f t="shared" si="7"/>
        <v>1.95</v>
      </c>
      <c r="G30" s="131">
        <f t="shared" si="9"/>
        <v>62.320186551720667</v>
      </c>
      <c r="H30" s="129">
        <v>0</v>
      </c>
      <c r="I30" s="131">
        <f t="shared" si="10"/>
        <v>62.320186551720667</v>
      </c>
      <c r="J30" s="131">
        <f t="shared" si="8"/>
        <v>161.05000000000001</v>
      </c>
      <c r="K30" s="129">
        <f t="shared" si="2"/>
        <v>161.04782608695652</v>
      </c>
      <c r="L30" s="120"/>
      <c r="N30" s="118"/>
      <c r="Q30" s="129"/>
      <c r="R30" s="129"/>
      <c r="T30" s="162"/>
      <c r="U30" s="154"/>
      <c r="V30" s="154"/>
      <c r="W30" s="154"/>
      <c r="X30" s="160"/>
      <c r="Y30" s="154"/>
    </row>
    <row r="31" spans="2:25">
      <c r="B31" s="136">
        <f t="shared" si="0"/>
        <v>2037</v>
      </c>
      <c r="C31" s="137"/>
      <c r="D31" s="129">
        <f t="shared" si="6"/>
        <v>118.16</v>
      </c>
      <c r="E31" s="149">
        <v>44.333333333333336</v>
      </c>
      <c r="F31" s="129">
        <f t="shared" si="7"/>
        <v>1.99</v>
      </c>
      <c r="G31" s="131">
        <f t="shared" si="9"/>
        <v>63.649614322936834</v>
      </c>
      <c r="H31" s="129">
        <v>0</v>
      </c>
      <c r="I31" s="131">
        <f t="shared" si="10"/>
        <v>63.649614322936834</v>
      </c>
      <c r="J31" s="131">
        <f t="shared" si="8"/>
        <v>164.48</v>
      </c>
      <c r="K31" s="129">
        <f t="shared" si="2"/>
        <v>164.48333333333335</v>
      </c>
      <c r="L31" s="120"/>
      <c r="N31" s="118"/>
      <c r="Q31" s="129"/>
      <c r="R31" s="129"/>
      <c r="T31" s="162"/>
      <c r="U31" s="154"/>
      <c r="V31" s="154"/>
      <c r="W31" s="154"/>
      <c r="X31" s="160"/>
      <c r="Y31" s="154"/>
    </row>
    <row r="32" spans="2:25">
      <c r="B32" s="136">
        <f t="shared" si="0"/>
        <v>2038</v>
      </c>
      <c r="C32" s="137"/>
      <c r="D32" s="129">
        <f t="shared" si="6"/>
        <v>120.63</v>
      </c>
      <c r="E32" s="149">
        <v>45.347826086956523</v>
      </c>
      <c r="F32" s="129">
        <f t="shared" si="7"/>
        <v>2.0299999999999998</v>
      </c>
      <c r="G32" s="131">
        <f t="shared" si="9"/>
        <v>65.013476544755264</v>
      </c>
      <c r="H32" s="129">
        <v>0</v>
      </c>
      <c r="I32" s="131">
        <f t="shared" si="10"/>
        <v>65.013476544755264</v>
      </c>
      <c r="J32" s="131">
        <f t="shared" si="8"/>
        <v>168.01</v>
      </c>
      <c r="K32" s="129">
        <f t="shared" si="2"/>
        <v>168.00782608695653</v>
      </c>
      <c r="L32" s="120"/>
      <c r="N32" s="118"/>
      <c r="Q32" s="129"/>
      <c r="R32" s="129"/>
      <c r="T32" s="162"/>
      <c r="U32" s="154"/>
      <c r="V32" s="154"/>
      <c r="W32" s="154"/>
      <c r="X32" s="160"/>
      <c r="Y32" s="154"/>
    </row>
    <row r="33" spans="2:18">
      <c r="B33" s="136">
        <f t="shared" si="0"/>
        <v>2039</v>
      </c>
      <c r="C33" s="137"/>
      <c r="D33" s="129">
        <f t="shared" si="6"/>
        <v>123.13</v>
      </c>
      <c r="E33" s="129">
        <f t="shared" si="6"/>
        <v>46.29</v>
      </c>
      <c r="F33" s="129">
        <f t="shared" si="7"/>
        <v>2.0699999999999998</v>
      </c>
      <c r="G33" s="131">
        <f t="shared" si="9"/>
        <v>66.360962773779121</v>
      </c>
      <c r="H33" s="129">
        <v>0</v>
      </c>
      <c r="I33" s="131">
        <f t="shared" si="10"/>
        <v>66.360962773779121</v>
      </c>
      <c r="J33" s="131">
        <f t="shared" si="8"/>
        <v>171.49</v>
      </c>
      <c r="K33" s="129">
        <f t="shared" si="2"/>
        <v>171.48999999999998</v>
      </c>
      <c r="L33" s="120"/>
      <c r="N33" s="118"/>
      <c r="Q33" s="129"/>
      <c r="R33" s="129"/>
    </row>
    <row r="34" spans="2:18">
      <c r="B34" s="136">
        <f t="shared" si="0"/>
        <v>2040</v>
      </c>
      <c r="C34" s="137"/>
      <c r="D34" s="129">
        <f t="shared" ref="D34:E37" si="11">ROUND(D33*(1+(IFERROR(INDEX($D$66:$D$74,MATCH($B34,$C$66:$C$74,0),1),0)+IFERROR(INDEX($G$66:$G$74,MATCH($B34,$F$66:$F$74,0),1),0)+IFERROR(INDEX($J$66:$J$74,MATCH($B34,$I$66:$I$74,0),1),0))),2)</f>
        <v>125.68</v>
      </c>
      <c r="E34" s="129">
        <f t="shared" si="11"/>
        <v>47.25</v>
      </c>
      <c r="F34" s="129">
        <f t="shared" si="7"/>
        <v>2.11</v>
      </c>
      <c r="G34" s="131">
        <f t="shared" si="9"/>
        <v>67.734695457007987</v>
      </c>
      <c r="H34" s="129">
        <v>0</v>
      </c>
      <c r="I34" s="131">
        <f t="shared" si="10"/>
        <v>67.734695457007987</v>
      </c>
      <c r="J34" s="131">
        <f t="shared" si="8"/>
        <v>175.04</v>
      </c>
      <c r="K34" s="129">
        <f t="shared" si="2"/>
        <v>175.04000000000002</v>
      </c>
      <c r="L34" s="120"/>
      <c r="N34" s="118"/>
      <c r="Q34" s="129"/>
      <c r="R34" s="129"/>
    </row>
    <row r="35" spans="2:18">
      <c r="B35" s="136">
        <f t="shared" si="0"/>
        <v>2041</v>
      </c>
      <c r="C35" s="137"/>
      <c r="D35" s="129">
        <f t="shared" si="11"/>
        <v>128.30000000000001</v>
      </c>
      <c r="E35" s="129">
        <f t="shared" si="11"/>
        <v>48.24</v>
      </c>
      <c r="F35" s="129">
        <f t="shared" si="7"/>
        <v>2.15</v>
      </c>
      <c r="G35" s="131">
        <f t="shared" si="9"/>
        <v>69.14712483553906</v>
      </c>
      <c r="H35" s="129">
        <v>0</v>
      </c>
      <c r="I35" s="131">
        <f t="shared" si="10"/>
        <v>69.14712483553906</v>
      </c>
      <c r="J35" s="131">
        <f t="shared" si="8"/>
        <v>178.69</v>
      </c>
      <c r="K35" s="129">
        <f t="shared" si="2"/>
        <v>178.69000000000003</v>
      </c>
      <c r="L35" s="120"/>
      <c r="N35" s="118"/>
      <c r="Q35" s="129"/>
      <c r="R35" s="129"/>
    </row>
    <row r="36" spans="2:18">
      <c r="B36" s="136">
        <f t="shared" si="0"/>
        <v>2042</v>
      </c>
      <c r="C36" s="137"/>
      <c r="D36" s="129">
        <f t="shared" si="11"/>
        <v>131</v>
      </c>
      <c r="E36" s="129">
        <f t="shared" si="11"/>
        <v>49.26</v>
      </c>
      <c r="F36" s="129">
        <f t="shared" si="7"/>
        <v>2.2000000000000002</v>
      </c>
      <c r="G36" s="131">
        <f t="shared" si="9"/>
        <v>70.605990248432789</v>
      </c>
      <c r="H36" s="129">
        <v>0</v>
      </c>
      <c r="I36" s="131">
        <f t="shared" si="10"/>
        <v>70.605990248432789</v>
      </c>
      <c r="J36" s="131">
        <f t="shared" si="8"/>
        <v>182.46</v>
      </c>
      <c r="K36" s="129">
        <f t="shared" si="2"/>
        <v>182.45999999999998</v>
      </c>
      <c r="L36" s="120"/>
      <c r="N36" s="118"/>
      <c r="Q36" s="129"/>
      <c r="R36" s="129"/>
    </row>
    <row r="37" spans="2:18">
      <c r="B37" s="136">
        <f t="shared" si="0"/>
        <v>2043</v>
      </c>
      <c r="C37" s="137"/>
      <c r="D37" s="129">
        <f t="shared" si="11"/>
        <v>133.78</v>
      </c>
      <c r="E37" s="129">
        <f t="shared" si="11"/>
        <v>50.3</v>
      </c>
      <c r="F37" s="129">
        <f t="shared" si="7"/>
        <v>2.25</v>
      </c>
      <c r="G37" s="131">
        <f t="shared" si="9"/>
        <v>72.103552356628754</v>
      </c>
      <c r="H37" s="129">
        <v>0</v>
      </c>
      <c r="I37" s="131">
        <f t="shared" si="10"/>
        <v>72.103552356628754</v>
      </c>
      <c r="J37" s="131">
        <f t="shared" si="8"/>
        <v>186.33</v>
      </c>
      <c r="K37" s="129">
        <f t="shared" si="2"/>
        <v>186.32999999999998</v>
      </c>
      <c r="L37" s="120"/>
      <c r="Q37" s="129"/>
      <c r="R37" s="129"/>
    </row>
    <row r="38" spans="2:18">
      <c r="B38" s="136"/>
      <c r="C38" s="137"/>
      <c r="D38" s="129"/>
      <c r="E38" s="129"/>
      <c r="F38" s="131"/>
      <c r="G38" s="129"/>
      <c r="H38" s="129"/>
      <c r="I38" s="131"/>
      <c r="J38" s="131"/>
      <c r="K38" s="129"/>
      <c r="L38" s="120"/>
    </row>
    <row r="39" spans="2:18">
      <c r="B39" s="136"/>
      <c r="C39" s="137"/>
      <c r="D39" s="129"/>
      <c r="E39" s="129"/>
      <c r="F39" s="131"/>
      <c r="G39" s="129"/>
      <c r="H39" s="129"/>
      <c r="I39" s="131"/>
      <c r="J39" s="131"/>
      <c r="K39" s="129"/>
      <c r="L39" s="120"/>
      <c r="Q39" s="378"/>
      <c r="R39" s="378"/>
    </row>
    <row r="40" spans="2:18">
      <c r="B40" s="127"/>
      <c r="C40" s="132"/>
      <c r="D40" s="129"/>
      <c r="E40" s="129"/>
      <c r="F40" s="130"/>
      <c r="G40" s="129"/>
      <c r="H40" s="129"/>
      <c r="I40" s="131"/>
      <c r="J40" s="131"/>
      <c r="K40" s="138"/>
    </row>
    <row r="42" spans="2:18" ht="13.8">
      <c r="B42" s="139" t="s">
        <v>25</v>
      </c>
      <c r="C42" s="140"/>
      <c r="D42" s="140"/>
      <c r="E42" s="140"/>
      <c r="F42" s="140"/>
      <c r="G42" s="140"/>
      <c r="H42" s="140"/>
    </row>
    <row r="44" spans="2:18">
      <c r="B44" s="118" t="s">
        <v>62</v>
      </c>
      <c r="C44" s="141" t="s">
        <v>63</v>
      </c>
      <c r="D44" s="142" t="s">
        <v>102</v>
      </c>
    </row>
    <row r="45" spans="2:18">
      <c r="C45" s="141" t="str">
        <f>C7</f>
        <v>(a)</v>
      </c>
      <c r="D45" s="118" t="s">
        <v>64</v>
      </c>
    </row>
    <row r="46" spans="2:18">
      <c r="C46" s="141" t="str">
        <f>D7</f>
        <v>(b)</v>
      </c>
      <c r="D46" s="131" t="str">
        <f>"= "&amp;C7&amp;" x "&amp;C62</f>
        <v>= (a) x 0.0689863805027125</v>
      </c>
    </row>
    <row r="47" spans="2:18">
      <c r="C47" s="141" t="str">
        <f>G7</f>
        <v>(e)</v>
      </c>
      <c r="D47" s="131" t="str">
        <f>"= ("&amp;$D$7&amp;" + "&amp;$E$7&amp;") /  (8.76 x "&amp;TEXT(C63,"0.0%")&amp;")"</f>
        <v>= ((b) + (c)) /  (8.76 x 29.5%)</v>
      </c>
    </row>
    <row r="48" spans="2:18">
      <c r="C48" s="141" t="str">
        <f>I7</f>
        <v>(g)</v>
      </c>
      <c r="D48" s="131" t="str">
        <f>"= "&amp;$G$7&amp;" + "&amp;$H$7</f>
        <v>= (e) + (f)</v>
      </c>
    </row>
    <row r="49" spans="2:27">
      <c r="C49" s="141" t="str">
        <f>K7</f>
        <v>(i)</v>
      </c>
      <c r="D49" s="85" t="str">
        <f>D44</f>
        <v>Plant Costs  - 2019 IRP Update - Table 6.1 &amp; 6.2</v>
      </c>
    </row>
    <row r="50" spans="2:27">
      <c r="C50" s="141"/>
      <c r="D50" s="131"/>
    </row>
    <row r="51" spans="2:27" ht="13.8" thickBot="1"/>
    <row r="52" spans="2:27" ht="13.8" thickBot="1">
      <c r="C52" s="42" t="str">
        <f>B2&amp;" - "&amp;B3</f>
        <v>2019 IRP Utah Wind Resource - 30% Capacity Factor</v>
      </c>
      <c r="D52" s="143"/>
      <c r="E52" s="143"/>
      <c r="F52" s="143"/>
      <c r="G52" s="143"/>
      <c r="H52" s="143"/>
      <c r="I52" s="144"/>
      <c r="J52" s="144"/>
      <c r="K52" s="145"/>
    </row>
    <row r="53" spans="2:27" ht="13.8" thickBot="1">
      <c r="C53" s="146" t="s">
        <v>65</v>
      </c>
      <c r="D53" s="147" t="s">
        <v>66</v>
      </c>
      <c r="E53" s="147"/>
      <c r="F53" s="147"/>
      <c r="G53" s="147"/>
      <c r="H53" s="147"/>
      <c r="I53" s="144"/>
      <c r="J53" s="144"/>
      <c r="K53" s="145"/>
    </row>
    <row r="54" spans="2:27">
      <c r="P54" s="118" t="s">
        <v>103</v>
      </c>
      <c r="Q54" s="282">
        <v>2023</v>
      </c>
    </row>
    <row r="55" spans="2:27">
      <c r="B55" s="85" t="s">
        <v>101</v>
      </c>
      <c r="C55" s="379">
        <v>1301.4978814276944</v>
      </c>
      <c r="D55" s="118" t="s">
        <v>64</v>
      </c>
      <c r="T55" s="118" t="str">
        <f>$Q$56&amp;"Proposed Station Capital Costs"</f>
        <v>H3.US1_WD_CPProposed Station Capital Costs</v>
      </c>
    </row>
    <row r="56" spans="2:27">
      <c r="B56" s="85" t="s">
        <v>101</v>
      </c>
      <c r="C56" s="149">
        <v>28.802174620531375</v>
      </c>
      <c r="D56" s="118" t="s">
        <v>67</v>
      </c>
      <c r="O56" s="118">
        <v>69</v>
      </c>
      <c r="P56" s="118" t="s">
        <v>32</v>
      </c>
      <c r="Q56" s="282" t="s">
        <v>240</v>
      </c>
      <c r="T56" s="118" t="str">
        <f>Q56&amp;"Proposed Station Fixed Costs"</f>
        <v>H3.US1_WD_CPProposed Station Fixed Costs</v>
      </c>
      <c r="AA56" s="283"/>
    </row>
    <row r="57" spans="2:27" ht="24" customHeight="1">
      <c r="B57" s="85"/>
      <c r="C57" s="154"/>
      <c r="D57" s="118" t="s">
        <v>109</v>
      </c>
    </row>
    <row r="58" spans="2:27">
      <c r="B58" s="85" t="s">
        <v>101</v>
      </c>
      <c r="C58" s="149">
        <v>0</v>
      </c>
      <c r="D58" s="118" t="s">
        <v>68</v>
      </c>
      <c r="K58" s="120"/>
      <c r="L58" s="380"/>
      <c r="M58" s="52"/>
      <c r="N58" s="164"/>
      <c r="O58" s="52"/>
      <c r="P58" s="52"/>
      <c r="Q58" s="120"/>
      <c r="R58" s="120"/>
      <c r="U58" s="120"/>
      <c r="V58" s="120"/>
      <c r="W58" s="120"/>
      <c r="X58" s="120"/>
      <c r="Y58" s="120"/>
    </row>
    <row r="59" spans="2:27">
      <c r="B59" s="85"/>
      <c r="C59" s="159"/>
      <c r="D59" s="118" t="s">
        <v>69</v>
      </c>
      <c r="I59" s="381" t="s">
        <v>90</v>
      </c>
      <c r="L59" s="382"/>
      <c r="M59" s="153"/>
      <c r="O59" s="151"/>
      <c r="P59" s="120"/>
      <c r="Q59" s="218" t="str">
        <f>Q56&amp;Q54</f>
        <v>H3.US1_WD_CP2023</v>
      </c>
      <c r="R59" s="120"/>
      <c r="U59" s="120"/>
      <c r="V59" s="120"/>
      <c r="W59" s="120"/>
      <c r="X59" s="120"/>
      <c r="Y59" s="120"/>
    </row>
    <row r="60" spans="2:27">
      <c r="B60" s="374" t="s">
        <v>244</v>
      </c>
      <c r="C60" s="154">
        <v>1.4680258019147514</v>
      </c>
      <c r="D60" s="118" t="s">
        <v>225</v>
      </c>
      <c r="F60" s="118" t="s">
        <v>228</v>
      </c>
      <c r="K60" s="382"/>
      <c r="L60" s="382"/>
      <c r="M60" s="382"/>
      <c r="N60" s="165"/>
      <c r="O60" s="151"/>
      <c r="P60" s="120"/>
      <c r="Q60" s="120"/>
      <c r="R60" s="120"/>
      <c r="T60" s="120"/>
      <c r="U60" s="120"/>
      <c r="V60" s="120"/>
      <c r="W60" s="120"/>
      <c r="X60" s="120"/>
      <c r="Y60" s="120"/>
    </row>
    <row r="61" spans="2:27">
      <c r="B61" s="85"/>
      <c r="C61" s="204"/>
      <c r="K61" s="382"/>
      <c r="L61" s="382"/>
      <c r="M61" s="382"/>
      <c r="N61" s="165"/>
      <c r="O61" s="382"/>
      <c r="R61" s="120"/>
      <c r="T61" s="120"/>
      <c r="U61" s="120"/>
      <c r="V61" s="120"/>
      <c r="W61" s="120"/>
      <c r="X61" s="120"/>
      <c r="Y61" s="120"/>
    </row>
    <row r="62" spans="2:27" ht="13.8">
      <c r="C62" s="383">
        <v>6.898638050271251E-2</v>
      </c>
      <c r="D62" s="118" t="s">
        <v>36</v>
      </c>
      <c r="K62" s="294"/>
      <c r="L62" s="157"/>
      <c r="M62" s="157"/>
      <c r="O62" s="158"/>
    </row>
    <row r="63" spans="2:27">
      <c r="C63" s="384">
        <v>0.29499999999999998</v>
      </c>
      <c r="D63" s="118" t="s">
        <v>37</v>
      </c>
    </row>
    <row r="64" spans="2:27" ht="13.8" thickBot="1">
      <c r="D64" s="155"/>
    </row>
    <row r="65" spans="3:14" ht="13.8" thickBot="1">
      <c r="C65" s="40" t="s">
        <v>245</v>
      </c>
      <c r="D65" s="143"/>
      <c r="E65" s="143"/>
      <c r="F65" s="143"/>
      <c r="G65" s="143"/>
      <c r="H65" s="143"/>
      <c r="I65" s="143"/>
      <c r="J65" s="143"/>
      <c r="K65" s="145"/>
    </row>
    <row r="66" spans="3:14">
      <c r="C66" s="87">
        <v>2017</v>
      </c>
      <c r="D66" s="41">
        <v>1.9145270054670371E-2</v>
      </c>
      <c r="E66" s="85"/>
      <c r="F66" s="87">
        <f>C74+1</f>
        <v>2026</v>
      </c>
      <c r="G66" s="41">
        <v>2.2057111549789621E-2</v>
      </c>
      <c r="H66" s="41"/>
      <c r="I66" s="87">
        <f>F74+1</f>
        <v>2035</v>
      </c>
      <c r="J66" s="41">
        <v>2.0995109139608337E-2</v>
      </c>
    </row>
    <row r="67" spans="3:14">
      <c r="C67" s="87">
        <f t="shared" ref="C67:C74" si="12">C66+1</f>
        <v>2018</v>
      </c>
      <c r="D67" s="41">
        <v>2.3994563767884003E-2</v>
      </c>
      <c r="E67" s="85"/>
      <c r="F67" s="87">
        <f t="shared" ref="F67:F74" si="13">F66+1</f>
        <v>2027</v>
      </c>
      <c r="G67" s="41">
        <v>2.2179175772425452E-2</v>
      </c>
      <c r="H67" s="41"/>
      <c r="I67" s="87">
        <f>I66+1</f>
        <v>2036</v>
      </c>
      <c r="J67" s="41">
        <v>2.0839652371155371E-2</v>
      </c>
    </row>
    <row r="68" spans="3:14">
      <c r="C68" s="87">
        <f t="shared" si="12"/>
        <v>2019</v>
      </c>
      <c r="D68" s="41">
        <v>1.9651346350279875E-2</v>
      </c>
      <c r="E68" s="85"/>
      <c r="F68" s="87">
        <f t="shared" si="13"/>
        <v>2028</v>
      </c>
      <c r="G68" s="41">
        <v>2.2447976887115972E-2</v>
      </c>
      <c r="H68" s="41"/>
      <c r="I68" s="87">
        <f t="shared" ref="I68:I74" si="14">I67+1</f>
        <v>2037</v>
      </c>
      <c r="J68" s="41">
        <v>2.0854082421584375E-2</v>
      </c>
    </row>
    <row r="69" spans="3:14">
      <c r="C69" s="87">
        <f t="shared" si="12"/>
        <v>2020</v>
      </c>
      <c r="D69" s="41">
        <v>2.6147280919121885E-2</v>
      </c>
      <c r="E69" s="85"/>
      <c r="F69" s="87">
        <f t="shared" si="13"/>
        <v>2029</v>
      </c>
      <c r="G69" s="41">
        <v>2.2764957830614385E-2</v>
      </c>
      <c r="H69" s="41"/>
      <c r="I69" s="87">
        <f t="shared" si="14"/>
        <v>2038</v>
      </c>
      <c r="J69" s="41">
        <v>2.0886076981620372E-2</v>
      </c>
    </row>
    <row r="70" spans="3:14">
      <c r="C70" s="87">
        <f t="shared" si="12"/>
        <v>2021</v>
      </c>
      <c r="D70" s="41">
        <v>2.5435997430165225E-2</v>
      </c>
      <c r="E70" s="85"/>
      <c r="F70" s="87">
        <f t="shared" si="13"/>
        <v>2030</v>
      </c>
      <c r="G70" s="41">
        <v>2.2409251338579406E-2</v>
      </c>
      <c r="H70" s="41"/>
      <c r="I70" s="87">
        <f t="shared" si="14"/>
        <v>2039</v>
      </c>
      <c r="J70" s="41">
        <v>2.0755199547329406E-2</v>
      </c>
    </row>
    <row r="71" spans="3:14">
      <c r="C71" s="87">
        <f t="shared" si="12"/>
        <v>2022</v>
      </c>
      <c r="D71" s="41">
        <v>2.5246661572301266E-2</v>
      </c>
      <c r="E71" s="85"/>
      <c r="F71" s="87">
        <f t="shared" si="13"/>
        <v>2031</v>
      </c>
      <c r="G71" s="41">
        <v>2.1876862460861402E-2</v>
      </c>
      <c r="H71" s="41"/>
      <c r="I71" s="87">
        <f t="shared" si="14"/>
        <v>2040</v>
      </c>
      <c r="J71" s="41">
        <v>2.0747934127706591E-2</v>
      </c>
    </row>
    <row r="72" spans="3:14" s="120" customFormat="1">
      <c r="C72" s="87">
        <f t="shared" si="12"/>
        <v>2023</v>
      </c>
      <c r="D72" s="41">
        <v>2.4577195966118071E-2</v>
      </c>
      <c r="E72" s="86"/>
      <c r="F72" s="87">
        <f t="shared" si="13"/>
        <v>2032</v>
      </c>
      <c r="G72" s="41">
        <v>2.1570874084378078E-2</v>
      </c>
      <c r="H72" s="41"/>
      <c r="I72" s="87">
        <f t="shared" si="14"/>
        <v>2041</v>
      </c>
      <c r="J72" s="41">
        <v>2.0871781890604124E-2</v>
      </c>
      <c r="N72" s="165"/>
    </row>
    <row r="73" spans="3:14" s="120" customFormat="1">
      <c r="C73" s="87">
        <f t="shared" si="12"/>
        <v>2024</v>
      </c>
      <c r="D73" s="41">
        <v>2.3256370085936506E-2</v>
      </c>
      <c r="E73" s="86"/>
      <c r="F73" s="87">
        <f t="shared" si="13"/>
        <v>2033</v>
      </c>
      <c r="G73" s="41">
        <v>2.144511122277093E-2</v>
      </c>
      <c r="H73" s="41"/>
      <c r="I73" s="87">
        <f t="shared" si="14"/>
        <v>2042</v>
      </c>
      <c r="J73" s="41">
        <v>2.1078469389761434E-2</v>
      </c>
      <c r="N73" s="165"/>
    </row>
    <row r="74" spans="3:14" s="120" customFormat="1">
      <c r="C74" s="87">
        <f t="shared" si="12"/>
        <v>2025</v>
      </c>
      <c r="D74" s="41">
        <v>2.2304783799234951E-2</v>
      </c>
      <c r="E74" s="86"/>
      <c r="F74" s="87">
        <f t="shared" si="13"/>
        <v>2034</v>
      </c>
      <c r="G74" s="41">
        <v>2.1010014778543251E-2</v>
      </c>
      <c r="H74" s="41"/>
      <c r="I74" s="87">
        <f t="shared" si="14"/>
        <v>2043</v>
      </c>
      <c r="J74" s="41">
        <v>2.1194942793044236E-2</v>
      </c>
      <c r="N74" s="165"/>
    </row>
    <row r="75" spans="3:14" s="120" customFormat="1">
      <c r="N75" s="165"/>
    </row>
    <row r="76" spans="3:14" s="120" customFormat="1">
      <c r="N76" s="165"/>
    </row>
    <row r="93" spans="3:4">
      <c r="C93" s="151"/>
      <c r="D93" s="155"/>
    </row>
    <row r="94" spans="3:4">
      <c r="C94" s="151"/>
      <c r="D94" s="155"/>
    </row>
    <row r="95" spans="3:4">
      <c r="C95" s="151"/>
      <c r="D95" s="155"/>
    </row>
    <row r="96" spans="3:4">
      <c r="C96" s="151"/>
      <c r="D96" s="155"/>
    </row>
    <row r="97" spans="3:4">
      <c r="C97" s="151"/>
      <c r="D97" s="155"/>
    </row>
    <row r="98" spans="3:4">
      <c r="C98" s="151"/>
      <c r="D98" s="155"/>
    </row>
    <row r="99" spans="3:4">
      <c r="C99" s="151"/>
      <c r="D99" s="155"/>
    </row>
    <row r="100" spans="3:4">
      <c r="C100" s="151"/>
      <c r="D100" s="155"/>
    </row>
    <row r="101" spans="3:4">
      <c r="C101" s="151"/>
      <c r="D101" s="155"/>
    </row>
    <row r="102" spans="3:4">
      <c r="C102" s="151"/>
      <c r="D102" s="155"/>
    </row>
  </sheetData>
  <printOptions horizontalCentered="1"/>
  <pageMargins left="0.8" right="0.3" top="0.4" bottom="0.4" header="0.5" footer="0.2"/>
  <pageSetup scale="54" orientation="landscape" r:id="rId1"/>
  <headerFooter alignWithMargins="0"/>
  <rowBreaks count="1" manualBreakCount="1">
    <brk id="51" max="1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C000"/>
    <pageSetUpPr fitToPage="1"/>
  </sheetPr>
  <dimension ref="B1:AB102"/>
  <sheetViews>
    <sheetView zoomScale="80" zoomScaleNormal="80" workbookViewId="0">
      <selection activeCell="A2" sqref="A2"/>
    </sheetView>
  </sheetViews>
  <sheetFormatPr defaultColWidth="9.33203125" defaultRowHeight="13.2"/>
  <cols>
    <col min="1" max="1" width="13.33203125" style="118" customWidth="1"/>
    <col min="2" max="2" width="15" style="118" customWidth="1"/>
    <col min="3" max="3" width="12.33203125" style="118" bestFit="1" customWidth="1"/>
    <col min="4" max="4" width="19.77734375" style="118" customWidth="1"/>
    <col min="5" max="5" width="8.77734375" style="118" bestFit="1" customWidth="1"/>
    <col min="6" max="6" width="13.44140625" style="118" customWidth="1"/>
    <col min="7" max="7" width="9.44140625" style="118" bestFit="1" customWidth="1"/>
    <col min="8" max="8" width="9.44140625" style="118" customWidth="1"/>
    <col min="9" max="9" width="10.44140625" style="118" customWidth="1"/>
    <col min="10" max="10" width="12.6640625" style="118" customWidth="1"/>
    <col min="11" max="11" width="14" style="118" customWidth="1"/>
    <col min="12" max="12" width="13.109375" style="118" customWidth="1"/>
    <col min="13" max="13" width="3.109375" style="118" customWidth="1"/>
    <col min="14" max="14" width="15" style="118" hidden="1" customWidth="1"/>
    <col min="15" max="15" width="5.6640625" style="162" customWidth="1"/>
    <col min="16" max="16" width="9.33203125" style="118"/>
    <col min="17" max="17" width="10" style="118" customWidth="1"/>
    <col min="18" max="18" width="12.6640625" style="118" customWidth="1"/>
    <col min="19" max="19" width="18.109375" style="118" customWidth="1"/>
    <col min="20" max="22" width="9.33203125" style="118"/>
    <col min="23" max="23" width="9.6640625" style="118" bestFit="1" customWidth="1"/>
    <col min="24" max="16384" width="9.33203125" style="118"/>
  </cols>
  <sheetData>
    <row r="1" spans="2:25" ht="15.6">
      <c r="B1" s="116" t="s">
        <v>56</v>
      </c>
      <c r="C1" s="117"/>
      <c r="D1" s="117"/>
      <c r="E1" s="117"/>
      <c r="F1" s="117"/>
      <c r="G1" s="117"/>
      <c r="H1" s="117"/>
      <c r="I1" s="117"/>
      <c r="J1" s="117"/>
      <c r="K1" s="117"/>
    </row>
    <row r="2" spans="2:25" ht="15.6">
      <c r="B2" s="116" t="s">
        <v>99</v>
      </c>
      <c r="C2" s="117"/>
      <c r="D2" s="117"/>
      <c r="E2" s="117"/>
      <c r="F2" s="117"/>
      <c r="G2" s="117"/>
      <c r="H2" s="117"/>
      <c r="I2" s="117"/>
      <c r="J2" s="117"/>
      <c r="K2" s="117"/>
    </row>
    <row r="3" spans="2:25" ht="15.6">
      <c r="B3" s="116" t="str">
        <f>TEXT($C$63,"0%")&amp;" Capacity Factor"</f>
        <v>44% Capacity Factor</v>
      </c>
      <c r="C3" s="117"/>
      <c r="D3" s="117"/>
      <c r="E3" s="117"/>
      <c r="F3" s="117"/>
      <c r="G3" s="117"/>
      <c r="H3" s="117"/>
      <c r="I3" s="117"/>
      <c r="J3" s="117"/>
      <c r="K3" s="117"/>
    </row>
    <row r="4" spans="2:25">
      <c r="B4" s="119"/>
      <c r="C4" s="119"/>
      <c r="D4" s="119"/>
      <c r="E4" s="119"/>
      <c r="F4" s="119"/>
      <c r="G4" s="119"/>
      <c r="H4" s="119"/>
      <c r="I4" s="119"/>
      <c r="J4" s="120"/>
      <c r="K4" s="120"/>
      <c r="L4" s="120"/>
    </row>
    <row r="5" spans="2:25" ht="51.75" customHeight="1">
      <c r="B5" s="121" t="s">
        <v>0</v>
      </c>
      <c r="C5" s="122" t="s">
        <v>10</v>
      </c>
      <c r="D5" s="122" t="s">
        <v>11</v>
      </c>
      <c r="E5" s="122" t="s">
        <v>12</v>
      </c>
      <c r="F5" s="17" t="s">
        <v>91</v>
      </c>
      <c r="G5" s="122" t="s">
        <v>61</v>
      </c>
      <c r="H5" s="17" t="s">
        <v>13</v>
      </c>
      <c r="I5" s="122" t="s">
        <v>107</v>
      </c>
      <c r="J5" s="122" t="s">
        <v>72</v>
      </c>
      <c r="K5" s="17" t="s">
        <v>52</v>
      </c>
      <c r="L5" s="122" t="s">
        <v>231</v>
      </c>
      <c r="N5" s="218"/>
      <c r="O5" s="218"/>
      <c r="Q5" s="218"/>
      <c r="S5" s="280"/>
      <c r="U5" s="277"/>
      <c r="V5" s="278"/>
      <c r="W5" s="277"/>
      <c r="X5" s="278"/>
      <c r="Y5" s="120"/>
    </row>
    <row r="6" spans="2:25" ht="24" customHeight="1">
      <c r="B6" s="123"/>
      <c r="C6" s="124" t="s">
        <v>8</v>
      </c>
      <c r="D6" s="125" t="s">
        <v>9</v>
      </c>
      <c r="E6" s="125" t="s">
        <v>9</v>
      </c>
      <c r="F6" s="125" t="s">
        <v>9</v>
      </c>
      <c r="G6" s="124" t="s">
        <v>31</v>
      </c>
      <c r="H6" s="18" t="s">
        <v>31</v>
      </c>
      <c r="I6" s="18" t="s">
        <v>31</v>
      </c>
      <c r="J6" s="124" t="s">
        <v>31</v>
      </c>
      <c r="K6" s="19" t="s">
        <v>9</v>
      </c>
      <c r="L6" s="125" t="s">
        <v>9</v>
      </c>
      <c r="S6" s="281"/>
    </row>
    <row r="7" spans="2:25">
      <c r="C7" s="126" t="s">
        <v>1</v>
      </c>
      <c r="D7" s="126" t="s">
        <v>2</v>
      </c>
      <c r="E7" s="126" t="s">
        <v>3</v>
      </c>
      <c r="F7" s="126" t="s">
        <v>4</v>
      </c>
      <c r="G7" s="126" t="s">
        <v>5</v>
      </c>
      <c r="H7" s="126" t="s">
        <v>7</v>
      </c>
      <c r="I7" s="126" t="s">
        <v>22</v>
      </c>
      <c r="J7" s="126" t="s">
        <v>23</v>
      </c>
      <c r="K7" s="126" t="s">
        <v>24</v>
      </c>
      <c r="L7" s="126" t="s">
        <v>24</v>
      </c>
    </row>
    <row r="8" spans="2:25" ht="6" customHeight="1">
      <c r="L8" s="120"/>
    </row>
    <row r="9" spans="2:25" ht="15.6">
      <c r="B9" s="43" t="str">
        <f>C52</f>
        <v>2019 IRP Wyoming Wind Resource - 44% Capacity Factor</v>
      </c>
      <c r="C9" s="120"/>
      <c r="E9" s="120"/>
      <c r="F9" s="120"/>
      <c r="G9" s="120"/>
      <c r="H9" s="120"/>
      <c r="I9" s="120"/>
      <c r="J9" s="120"/>
      <c r="K9" s="120"/>
      <c r="L9" s="120"/>
      <c r="O9" s="118"/>
    </row>
    <row r="10" spans="2:25">
      <c r="B10" s="127">
        <v>2016</v>
      </c>
      <c r="C10" s="128"/>
      <c r="D10" s="129"/>
      <c r="E10" s="129"/>
      <c r="F10" s="129"/>
      <c r="G10" s="130"/>
      <c r="H10" s="130"/>
      <c r="I10" s="129"/>
      <c r="J10" s="131"/>
      <c r="K10" s="131"/>
      <c r="L10" s="129"/>
      <c r="O10" s="163"/>
    </row>
    <row r="11" spans="2:25">
      <c r="B11" s="127">
        <f t="shared" ref="B11:B37" si="0">B10+1</f>
        <v>2017</v>
      </c>
      <c r="C11" s="132"/>
      <c r="D11" s="129"/>
      <c r="E11" s="129"/>
      <c r="F11" s="129"/>
      <c r="G11" s="130"/>
      <c r="H11" s="129"/>
      <c r="I11" s="129"/>
      <c r="J11" s="131"/>
      <c r="K11" s="131"/>
      <c r="L11" s="129"/>
      <c r="O11" s="118"/>
    </row>
    <row r="12" spans="2:25">
      <c r="B12" s="136">
        <f t="shared" si="0"/>
        <v>2018</v>
      </c>
      <c r="C12" s="137"/>
      <c r="D12" s="129"/>
      <c r="E12" s="149"/>
      <c r="F12" s="149"/>
      <c r="G12" s="131"/>
      <c r="H12" s="149"/>
      <c r="I12" s="129"/>
      <c r="J12" s="131"/>
      <c r="K12" s="131"/>
      <c r="L12" s="129">
        <f t="shared" ref="L12:L37" si="1">(D12+E12+F12)</f>
        <v>0</v>
      </c>
      <c r="M12" s="120"/>
      <c r="O12" s="118"/>
      <c r="S12" s="149"/>
      <c r="U12" s="162"/>
      <c r="V12" s="154"/>
      <c r="W12" s="154"/>
    </row>
    <row r="13" spans="2:25">
      <c r="B13" s="136">
        <f t="shared" si="0"/>
        <v>2019</v>
      </c>
      <c r="C13" s="137"/>
      <c r="D13" s="129"/>
      <c r="E13" s="149"/>
      <c r="F13" s="149"/>
      <c r="G13" s="131"/>
      <c r="H13" s="129"/>
      <c r="I13" s="129"/>
      <c r="J13" s="131"/>
      <c r="K13" s="131"/>
      <c r="L13" s="129">
        <f t="shared" si="1"/>
        <v>0</v>
      </c>
      <c r="M13" s="120"/>
      <c r="O13" s="118"/>
      <c r="W13" s="154"/>
    </row>
    <row r="14" spans="2:25">
      <c r="B14" s="136">
        <f t="shared" si="0"/>
        <v>2020</v>
      </c>
      <c r="C14" s="137"/>
      <c r="D14" s="129"/>
      <c r="E14" s="129"/>
      <c r="F14" s="129"/>
      <c r="G14" s="131"/>
      <c r="H14" s="129"/>
      <c r="I14" s="129"/>
      <c r="J14" s="131"/>
      <c r="K14" s="131"/>
      <c r="L14" s="129">
        <f t="shared" si="1"/>
        <v>0</v>
      </c>
      <c r="M14" s="120"/>
      <c r="O14" s="118"/>
      <c r="P14" s="133"/>
      <c r="Q14" s="134"/>
      <c r="R14" s="135"/>
      <c r="W14" s="154"/>
    </row>
    <row r="15" spans="2:25">
      <c r="B15" s="136">
        <f t="shared" si="0"/>
        <v>2021</v>
      </c>
      <c r="C15" s="137"/>
      <c r="D15" s="129"/>
      <c r="E15" s="129"/>
      <c r="F15" s="129"/>
      <c r="G15" s="131"/>
      <c r="H15" s="129"/>
      <c r="I15" s="129"/>
      <c r="J15" s="131"/>
      <c r="K15" s="131"/>
      <c r="L15" s="129">
        <f t="shared" si="1"/>
        <v>0</v>
      </c>
      <c r="M15" s="120"/>
      <c r="O15" s="118"/>
      <c r="P15" s="276"/>
      <c r="Q15" s="134"/>
      <c r="R15" s="135"/>
      <c r="W15" s="154"/>
    </row>
    <row r="16" spans="2:25">
      <c r="B16" s="136">
        <f t="shared" si="0"/>
        <v>2022</v>
      </c>
      <c r="C16" s="137"/>
      <c r="D16" s="129"/>
      <c r="E16" s="129"/>
      <c r="F16" s="129"/>
      <c r="G16" s="131"/>
      <c r="H16" s="129"/>
      <c r="I16" s="129"/>
      <c r="J16" s="131"/>
      <c r="K16" s="131"/>
      <c r="L16" s="129">
        <f t="shared" si="1"/>
        <v>0</v>
      </c>
      <c r="M16" s="120"/>
      <c r="O16" s="118"/>
      <c r="W16" s="154"/>
    </row>
    <row r="17" spans="2:26">
      <c r="B17" s="136">
        <f t="shared" si="0"/>
        <v>2023</v>
      </c>
      <c r="C17" s="137"/>
      <c r="D17" s="129"/>
      <c r="E17" s="129"/>
      <c r="F17" s="129"/>
      <c r="G17" s="131"/>
      <c r="H17" s="129"/>
      <c r="I17" s="129"/>
      <c r="J17" s="131"/>
      <c r="K17" s="131"/>
      <c r="L17" s="129">
        <f t="shared" si="1"/>
        <v>0</v>
      </c>
      <c r="M17" s="120"/>
      <c r="O17" s="118"/>
      <c r="P17" s="133"/>
      <c r="W17" s="154"/>
    </row>
    <row r="18" spans="2:26">
      <c r="B18" s="136">
        <f t="shared" si="0"/>
        <v>2024</v>
      </c>
      <c r="C18" s="352">
        <v>1252.8729166666667</v>
      </c>
      <c r="D18" s="129">
        <f>C18*$C$62</f>
        <v>86.431167750709889</v>
      </c>
      <c r="E18" s="273">
        <v>32.969791666666666</v>
      </c>
      <c r="F18" s="375">
        <f>C60</f>
        <v>47.870308055404152</v>
      </c>
      <c r="G18" s="131">
        <f>(D18+E18+F18)/(8.76*$C$63)</f>
        <v>43.795627401653867</v>
      </c>
      <c r="H18" s="129"/>
      <c r="I18" s="129">
        <f>INDEX('[11]Trapped Adj'!$D$57:$DS$96,MATCH("IRP19Wind_WYAE_T",'[11]Trapped Adj'!$C$57:$C$96,0),MATCH(B18,'[11]Trapped Adj'!$D$1:$DS$1,0))-H18</f>
        <v>-20.480000000000004</v>
      </c>
      <c r="J18" s="131">
        <f>(G18+H18+I18)</f>
        <v>23.315627401653863</v>
      </c>
      <c r="K18" s="131">
        <f t="shared" ref="K18:K32" si="2">ROUND(J18*$C$63*8.76,2)</f>
        <v>89.05</v>
      </c>
      <c r="L18" s="129">
        <f t="shared" si="1"/>
        <v>167.27126747278072</v>
      </c>
      <c r="M18" s="120"/>
      <c r="O18" s="118"/>
      <c r="P18" s="118">
        <v>47.870308055404152</v>
      </c>
      <c r="Q18" s="131">
        <f>(P18)/(8.76*$C$63)</f>
        <v>12.533594124514094</v>
      </c>
      <c r="R18" s="118">
        <f>Q18+J18</f>
        <v>35.849221526167959</v>
      </c>
      <c r="U18" s="162"/>
      <c r="V18" s="154"/>
      <c r="W18" s="154"/>
      <c r="X18" s="154"/>
      <c r="Y18" s="154"/>
      <c r="Z18" s="154"/>
    </row>
    <row r="19" spans="2:26">
      <c r="B19" s="136">
        <f t="shared" si="0"/>
        <v>2025</v>
      </c>
      <c r="C19" s="137"/>
      <c r="D19" s="129">
        <f t="shared" ref="D19:D37" si="3">ROUND(D18*(1+(IFERROR(INDEX($D$66:$D$74,MATCH($B19,$C$66:$C$74,0),1),0)+IFERROR(INDEX($G$66:$G$74,MATCH($B19,$F$66:$F$74,0),1),0)+IFERROR(INDEX($J$66:$J$74,MATCH($B19,$I$66:$I$74,0),1),0))),2)</f>
        <v>88.42</v>
      </c>
      <c r="E19" s="273">
        <v>33.73020833333333</v>
      </c>
      <c r="F19" s="129">
        <f t="shared" ref="F19:F37" si="4">ROUND(F18*(1+(IFERROR(INDEX($D$66:$D$74,MATCH($B19,$C$66:$C$74,0),1),0)+IFERROR(INDEX($G$66:$G$74,MATCH($B19,$F$66:$F$74,0),1),0)+IFERROR(INDEX($J$66:$J$74,MATCH($B19,$I$66:$I$74,0),1),0))),2)</f>
        <v>48.97</v>
      </c>
      <c r="G19" s="131">
        <f t="shared" ref="G19:G37" si="5">(D19+E19+F19)/(8.76*$C$63)</f>
        <v>44.8033723800148</v>
      </c>
      <c r="H19" s="129"/>
      <c r="I19" s="129">
        <f t="shared" ref="I19:I27" si="6">ROUND(I18*(1+(IFERROR(INDEX($D$66:$D$74,MATCH($B19,$C$66:$C$74,0),1),0)+IFERROR(INDEX($G$66:$G$74,MATCH($B19,$F$66:$F$74,0),1),0)+IFERROR(INDEX($J$66:$J$74,MATCH($B19,$I$66:$I$74,0),1),0))),2)</f>
        <v>-20.95</v>
      </c>
      <c r="J19" s="131">
        <f t="shared" ref="J19:J37" si="7">(G19+H19+I19)</f>
        <v>23.8533723800148</v>
      </c>
      <c r="K19" s="131">
        <f t="shared" si="2"/>
        <v>91.1</v>
      </c>
      <c r="L19" s="129">
        <f t="shared" si="1"/>
        <v>171.12020833333332</v>
      </c>
      <c r="M19" s="120"/>
      <c r="O19" s="118"/>
      <c r="P19" s="118">
        <v>48.923454833333331</v>
      </c>
      <c r="Q19" s="131">
        <f t="shared" ref="Q19:Q32" si="8">(P19)/(8.76*$C$63)</f>
        <v>12.809333195439375</v>
      </c>
      <c r="R19" s="118">
        <f t="shared" ref="R19:R32" si="9">Q19+J19</f>
        <v>36.662705575454176</v>
      </c>
      <c r="U19" s="162"/>
      <c r="V19" s="154"/>
      <c r="W19" s="154"/>
      <c r="X19" s="154"/>
      <c r="Y19" s="154"/>
      <c r="Z19" s="154"/>
    </row>
    <row r="20" spans="2:26">
      <c r="B20" s="136">
        <f t="shared" si="0"/>
        <v>2026</v>
      </c>
      <c r="C20" s="137"/>
      <c r="D20" s="129">
        <f t="shared" si="3"/>
        <v>90.45</v>
      </c>
      <c r="E20" s="273">
        <v>34.490104166666669</v>
      </c>
      <c r="F20" s="129">
        <f t="shared" si="4"/>
        <v>50.1</v>
      </c>
      <c r="G20" s="131">
        <f t="shared" si="5"/>
        <v>45.829695071076486</v>
      </c>
      <c r="H20" s="129"/>
      <c r="I20" s="129">
        <f t="shared" si="6"/>
        <v>-21.43</v>
      </c>
      <c r="J20" s="131">
        <f t="shared" si="7"/>
        <v>24.399695071076486</v>
      </c>
      <c r="K20" s="131">
        <f t="shared" si="2"/>
        <v>93.19</v>
      </c>
      <c r="L20" s="129">
        <f t="shared" si="1"/>
        <v>175.04010416666668</v>
      </c>
      <c r="M20" s="120"/>
      <c r="O20" s="118"/>
      <c r="P20" s="118">
        <v>49.999770838541671</v>
      </c>
      <c r="Q20" s="131">
        <f t="shared" si="8"/>
        <v>13.091138525444491</v>
      </c>
      <c r="R20" s="118">
        <f t="shared" si="9"/>
        <v>37.490833596520979</v>
      </c>
      <c r="S20" s="154"/>
      <c r="U20" s="162"/>
      <c r="V20" s="154"/>
      <c r="W20" s="154"/>
      <c r="X20" s="154"/>
      <c r="Y20" s="154"/>
      <c r="Z20" s="154"/>
    </row>
    <row r="21" spans="2:26">
      <c r="B21" s="136">
        <f t="shared" si="0"/>
        <v>2027</v>
      </c>
      <c r="C21" s="137"/>
      <c r="D21" s="129">
        <f t="shared" si="3"/>
        <v>92.53</v>
      </c>
      <c r="E21" s="273">
        <v>35.280208333333334</v>
      </c>
      <c r="F21" s="129">
        <f t="shared" si="4"/>
        <v>51.25</v>
      </c>
      <c r="G21" s="131">
        <f t="shared" si="5"/>
        <v>46.882254705849491</v>
      </c>
      <c r="H21" s="203">
        <v>1</v>
      </c>
      <c r="I21" s="129">
        <f t="shared" si="6"/>
        <v>-21.92</v>
      </c>
      <c r="J21" s="131">
        <f t="shared" si="7"/>
        <v>25.962254705849489</v>
      </c>
      <c r="K21" s="131">
        <f t="shared" si="2"/>
        <v>99.16</v>
      </c>
      <c r="L21" s="129">
        <f t="shared" si="1"/>
        <v>179.06020833333332</v>
      </c>
      <c r="M21" s="120"/>
      <c r="O21" s="118"/>
      <c r="P21" s="118">
        <v>51.099765796874998</v>
      </c>
      <c r="Q21" s="131">
        <f t="shared" si="8"/>
        <v>13.379143572974266</v>
      </c>
      <c r="R21" s="118">
        <f t="shared" si="9"/>
        <v>39.341398278823753</v>
      </c>
      <c r="S21" s="154"/>
      <c r="U21" s="162"/>
      <c r="V21" s="154"/>
      <c r="W21" s="154"/>
      <c r="X21" s="154"/>
      <c r="Y21" s="154"/>
      <c r="Z21" s="154"/>
    </row>
    <row r="22" spans="2:26">
      <c r="B22" s="136">
        <f t="shared" si="0"/>
        <v>2028</v>
      </c>
      <c r="C22" s="137"/>
      <c r="D22" s="129">
        <f t="shared" si="3"/>
        <v>94.66</v>
      </c>
      <c r="E22" s="273">
        <v>36.09010416666667</v>
      </c>
      <c r="F22" s="129">
        <f t="shared" si="4"/>
        <v>52.43</v>
      </c>
      <c r="G22" s="131">
        <f t="shared" si="5"/>
        <v>47.960942191012805</v>
      </c>
      <c r="H22" s="203">
        <v>1</v>
      </c>
      <c r="I22" s="129">
        <f t="shared" si="6"/>
        <v>-22.42</v>
      </c>
      <c r="J22" s="131">
        <f t="shared" si="7"/>
        <v>26.540942191012803</v>
      </c>
      <c r="K22" s="131">
        <f t="shared" si="2"/>
        <v>101.37</v>
      </c>
      <c r="L22" s="129">
        <f t="shared" si="1"/>
        <v>183.18010416666667</v>
      </c>
      <c r="M22" s="120"/>
      <c r="O22" s="118"/>
      <c r="P22" s="118">
        <v>52.22396064583333</v>
      </c>
      <c r="Q22" s="131">
        <f t="shared" si="8"/>
        <v>13.673484731953344</v>
      </c>
      <c r="R22" s="118">
        <f t="shared" si="9"/>
        <v>40.214426922966148</v>
      </c>
      <c r="S22" s="154"/>
      <c r="U22" s="162"/>
      <c r="V22" s="154"/>
      <c r="W22" s="154"/>
      <c r="X22" s="154"/>
      <c r="Y22" s="154"/>
      <c r="Z22" s="154"/>
    </row>
    <row r="23" spans="2:26">
      <c r="B23" s="136">
        <f t="shared" si="0"/>
        <v>2029</v>
      </c>
      <c r="C23" s="137"/>
      <c r="D23" s="129">
        <f t="shared" si="3"/>
        <v>96.84</v>
      </c>
      <c r="E23" s="273">
        <v>36.90989583333333</v>
      </c>
      <c r="F23" s="129">
        <f t="shared" si="4"/>
        <v>53.64</v>
      </c>
      <c r="G23" s="131">
        <f t="shared" si="5"/>
        <v>49.06316656019159</v>
      </c>
      <c r="H23" s="203">
        <v>1</v>
      </c>
      <c r="I23" s="129">
        <f t="shared" si="6"/>
        <v>-22.94</v>
      </c>
      <c r="J23" s="131">
        <f t="shared" si="7"/>
        <v>27.123166560191589</v>
      </c>
      <c r="K23" s="131">
        <f t="shared" si="2"/>
        <v>103.59</v>
      </c>
      <c r="L23" s="129">
        <f t="shared" si="1"/>
        <v>187.38989583333336</v>
      </c>
      <c r="M23" s="120"/>
      <c r="O23" s="118"/>
      <c r="P23" s="118">
        <v>53.425111739583336</v>
      </c>
      <c r="Q23" s="131">
        <f t="shared" si="8"/>
        <v>13.987974880499177</v>
      </c>
      <c r="R23" s="118">
        <f t="shared" si="9"/>
        <v>41.111141440690766</v>
      </c>
      <c r="S23" s="154"/>
      <c r="U23" s="162"/>
      <c r="V23" s="154"/>
      <c r="W23" s="154"/>
      <c r="X23" s="154"/>
      <c r="Y23" s="154"/>
      <c r="Z23" s="154"/>
    </row>
    <row r="24" spans="2:26">
      <c r="B24" s="136">
        <f t="shared" si="0"/>
        <v>2030</v>
      </c>
      <c r="C24" s="137"/>
      <c r="D24" s="129">
        <f t="shared" si="3"/>
        <v>98.97</v>
      </c>
      <c r="E24" s="273">
        <v>37.75</v>
      </c>
      <c r="F24" s="129">
        <f t="shared" si="4"/>
        <v>54.82</v>
      </c>
      <c r="G24" s="131">
        <f t="shared" si="5"/>
        <v>50.149763311130656</v>
      </c>
      <c r="H24" s="203">
        <v>1</v>
      </c>
      <c r="I24" s="129">
        <f t="shared" si="6"/>
        <v>-23.44</v>
      </c>
      <c r="J24" s="131">
        <f t="shared" si="7"/>
        <v>27.709763311130654</v>
      </c>
      <c r="K24" s="131">
        <f t="shared" si="2"/>
        <v>105.83</v>
      </c>
      <c r="L24" s="129">
        <f t="shared" si="1"/>
        <v>191.54</v>
      </c>
      <c r="M24" s="120"/>
      <c r="O24" s="118"/>
      <c r="P24" s="118">
        <v>54.653889307291664</v>
      </c>
      <c r="Q24" s="131">
        <f t="shared" si="8"/>
        <v>14.309698302147915</v>
      </c>
      <c r="R24" s="118">
        <f t="shared" si="9"/>
        <v>42.019461613278565</v>
      </c>
      <c r="S24" s="154"/>
      <c r="U24" s="162"/>
      <c r="V24" s="154"/>
      <c r="W24" s="154"/>
      <c r="X24" s="154"/>
      <c r="Y24" s="154"/>
      <c r="Z24" s="154"/>
    </row>
    <row r="25" spans="2:26">
      <c r="B25" s="136">
        <f t="shared" si="0"/>
        <v>2031</v>
      </c>
      <c r="C25" s="137"/>
      <c r="D25" s="129">
        <f t="shared" si="3"/>
        <v>101.15</v>
      </c>
      <c r="E25" s="273">
        <v>38.609895833333333</v>
      </c>
      <c r="F25" s="129">
        <f t="shared" si="4"/>
        <v>56.03</v>
      </c>
      <c r="G25" s="131">
        <f t="shared" si="5"/>
        <v>51.262487912460024</v>
      </c>
      <c r="H25" s="203">
        <v>1</v>
      </c>
      <c r="I25" s="129">
        <f t="shared" si="6"/>
        <v>-23.96</v>
      </c>
      <c r="J25" s="131">
        <f t="shared" si="7"/>
        <v>28.302487912460023</v>
      </c>
      <c r="K25" s="131">
        <f t="shared" si="2"/>
        <v>108.1</v>
      </c>
      <c r="L25" s="129">
        <f t="shared" si="1"/>
        <v>195.78989583333333</v>
      </c>
      <c r="M25" s="120"/>
      <c r="O25" s="118"/>
      <c r="P25" s="118">
        <v>55.910928760416667</v>
      </c>
      <c r="Q25" s="131">
        <f t="shared" si="8"/>
        <v>14.638821362850495</v>
      </c>
      <c r="R25" s="118">
        <f t="shared" si="9"/>
        <v>42.941309275310516</v>
      </c>
      <c r="S25" s="154"/>
      <c r="U25" s="162"/>
      <c r="V25" s="154"/>
      <c r="W25" s="154"/>
      <c r="X25" s="154"/>
      <c r="Y25" s="154"/>
      <c r="Z25" s="154"/>
    </row>
    <row r="26" spans="2:26">
      <c r="B26" s="136">
        <f t="shared" si="0"/>
        <v>2032</v>
      </c>
      <c r="C26" s="137"/>
      <c r="D26" s="129">
        <f t="shared" si="3"/>
        <v>103.38</v>
      </c>
      <c r="E26" s="273">
        <v>39.490104166666669</v>
      </c>
      <c r="F26" s="129">
        <f t="shared" si="4"/>
        <v>57.26</v>
      </c>
      <c r="G26" s="131">
        <f t="shared" si="5"/>
        <v>52.398858491125907</v>
      </c>
      <c r="H26" s="203">
        <v>1</v>
      </c>
      <c r="I26" s="129">
        <f t="shared" si="6"/>
        <v>-24.49</v>
      </c>
      <c r="J26" s="131">
        <f t="shared" si="7"/>
        <v>28.908858491125908</v>
      </c>
      <c r="K26" s="131">
        <f t="shared" si="2"/>
        <v>110.41</v>
      </c>
      <c r="L26" s="129">
        <f t="shared" si="1"/>
        <v>200.13010416666665</v>
      </c>
      <c r="M26" s="120"/>
      <c r="O26" s="118"/>
      <c r="P26" s="118">
        <v>57.196880119791665</v>
      </c>
      <c r="Q26" s="131">
        <f t="shared" si="8"/>
        <v>14.975514253642407</v>
      </c>
      <c r="R26" s="118">
        <f t="shared" si="9"/>
        <v>43.884372744768314</v>
      </c>
      <c r="S26" s="154"/>
      <c r="U26" s="162"/>
      <c r="V26" s="154"/>
      <c r="W26" s="154"/>
      <c r="X26" s="154"/>
      <c r="Y26" s="154"/>
      <c r="Z26" s="154"/>
    </row>
    <row r="27" spans="2:26">
      <c r="B27" s="136">
        <f t="shared" si="0"/>
        <v>2033</v>
      </c>
      <c r="C27" s="137"/>
      <c r="D27" s="129">
        <f t="shared" si="3"/>
        <v>105.55</v>
      </c>
      <c r="E27" s="273">
        <v>40.390104166666667</v>
      </c>
      <c r="F27" s="129">
        <f t="shared" si="4"/>
        <v>58.46</v>
      </c>
      <c r="G27" s="131">
        <f t="shared" si="5"/>
        <v>53.516846845195701</v>
      </c>
      <c r="H27" s="203">
        <v>1</v>
      </c>
      <c r="I27" s="129">
        <f t="shared" si="6"/>
        <v>-25</v>
      </c>
      <c r="J27" s="131">
        <f t="shared" si="7"/>
        <v>29.516846845195701</v>
      </c>
      <c r="K27" s="131">
        <f t="shared" si="2"/>
        <v>112.74</v>
      </c>
      <c r="L27" s="129">
        <f t="shared" si="1"/>
        <v>204.40010416666667</v>
      </c>
      <c r="M27" s="120"/>
      <c r="O27" s="118"/>
      <c r="P27" s="118">
        <v>58.512408364583337</v>
      </c>
      <c r="Q27" s="131">
        <f t="shared" si="8"/>
        <v>15.319951082009377</v>
      </c>
      <c r="R27" s="118">
        <f t="shared" si="9"/>
        <v>44.836797927205076</v>
      </c>
      <c r="S27" s="154"/>
      <c r="U27" s="162"/>
      <c r="V27" s="154"/>
      <c r="W27" s="154"/>
      <c r="X27" s="154"/>
      <c r="Y27" s="154"/>
      <c r="Z27" s="154"/>
    </row>
    <row r="28" spans="2:26">
      <c r="B28" s="136">
        <f t="shared" si="0"/>
        <v>2034</v>
      </c>
      <c r="C28" s="137"/>
      <c r="D28" s="129">
        <f t="shared" si="3"/>
        <v>107.77</v>
      </c>
      <c r="E28" s="273">
        <v>41.309895833333336</v>
      </c>
      <c r="F28" s="129">
        <f t="shared" si="4"/>
        <v>59.69</v>
      </c>
      <c r="G28" s="131">
        <f t="shared" si="5"/>
        <v>54.660963049655784</v>
      </c>
      <c r="H28" s="203">
        <v>1</v>
      </c>
      <c r="I28" s="129"/>
      <c r="J28" s="131">
        <f t="shared" si="7"/>
        <v>55.660963049655784</v>
      </c>
      <c r="K28" s="131">
        <f t="shared" si="2"/>
        <v>212.59</v>
      </c>
      <c r="L28" s="129">
        <f t="shared" si="1"/>
        <v>208.76989583333332</v>
      </c>
      <c r="M28" s="120"/>
      <c r="O28" s="118"/>
      <c r="P28" s="118">
        <v>59.79968134895833</v>
      </c>
      <c r="Q28" s="131">
        <f t="shared" si="8"/>
        <v>15.656990005906311</v>
      </c>
      <c r="R28" s="118">
        <f t="shared" si="9"/>
        <v>71.3179530555621</v>
      </c>
      <c r="S28" s="154"/>
      <c r="U28" s="162"/>
      <c r="V28" s="154"/>
      <c r="W28" s="154"/>
      <c r="X28" s="154"/>
      <c r="Y28" s="154"/>
      <c r="Z28" s="154"/>
    </row>
    <row r="29" spans="2:26">
      <c r="B29" s="136">
        <f t="shared" si="0"/>
        <v>2035</v>
      </c>
      <c r="C29" s="137"/>
      <c r="D29" s="129">
        <f t="shared" si="3"/>
        <v>110.03</v>
      </c>
      <c r="E29" s="273">
        <v>42.25</v>
      </c>
      <c r="F29" s="129">
        <f t="shared" si="4"/>
        <v>60.94</v>
      </c>
      <c r="G29" s="131">
        <f t="shared" si="5"/>
        <v>55.826106991747309</v>
      </c>
      <c r="H29" s="203">
        <v>1</v>
      </c>
      <c r="I29" s="129"/>
      <c r="J29" s="131">
        <f t="shared" si="7"/>
        <v>56.826106991747309</v>
      </c>
      <c r="K29" s="131">
        <f t="shared" si="2"/>
        <v>217.04</v>
      </c>
      <c r="L29" s="129">
        <f t="shared" si="1"/>
        <v>213.22</v>
      </c>
      <c r="M29" s="120"/>
      <c r="O29" s="118"/>
      <c r="P29" s="118">
        <v>61.115274338541667</v>
      </c>
      <c r="Q29" s="131">
        <f t="shared" si="8"/>
        <v>16.001443786011706</v>
      </c>
      <c r="R29" s="118">
        <f t="shared" si="9"/>
        <v>72.827550777759015</v>
      </c>
      <c r="S29" s="154"/>
      <c r="U29" s="162"/>
      <c r="V29" s="154"/>
      <c r="W29" s="154"/>
      <c r="X29" s="154"/>
      <c r="Y29" s="154"/>
      <c r="Z29" s="154"/>
    </row>
    <row r="30" spans="2:26">
      <c r="B30" s="136">
        <f t="shared" si="0"/>
        <v>2036</v>
      </c>
      <c r="C30" s="137"/>
      <c r="D30" s="129">
        <f t="shared" si="3"/>
        <v>112.34</v>
      </c>
      <c r="E30" s="273">
        <v>43.219791666666666</v>
      </c>
      <c r="F30" s="129">
        <f t="shared" si="4"/>
        <v>62.22</v>
      </c>
      <c r="G30" s="131">
        <f t="shared" si="5"/>
        <v>57.019969750603941</v>
      </c>
      <c r="H30" s="203">
        <v>1</v>
      </c>
      <c r="I30" s="129"/>
      <c r="J30" s="131">
        <f t="shared" si="7"/>
        <v>58.019969750603941</v>
      </c>
      <c r="K30" s="131">
        <f t="shared" si="2"/>
        <v>221.6</v>
      </c>
      <c r="L30" s="129">
        <f t="shared" si="1"/>
        <v>217.77979166666668</v>
      </c>
      <c r="M30" s="120"/>
      <c r="O30" s="118"/>
      <c r="P30" s="118">
        <v>62.459810375000004</v>
      </c>
      <c r="Q30" s="131">
        <f t="shared" si="8"/>
        <v>16.353475549568515</v>
      </c>
      <c r="R30" s="118">
        <f t="shared" si="9"/>
        <v>74.373445300172449</v>
      </c>
      <c r="S30" s="154"/>
      <c r="U30" s="162"/>
      <c r="V30" s="154"/>
      <c r="W30" s="154"/>
      <c r="X30" s="154"/>
      <c r="Y30" s="154"/>
      <c r="Z30" s="154"/>
    </row>
    <row r="31" spans="2:26">
      <c r="B31" s="136">
        <f t="shared" si="0"/>
        <v>2037</v>
      </c>
      <c r="C31" s="137"/>
      <c r="D31" s="129">
        <f t="shared" si="3"/>
        <v>114.7</v>
      </c>
      <c r="E31" s="273">
        <v>44.2</v>
      </c>
      <c r="F31" s="129">
        <f t="shared" si="4"/>
        <v>63.53</v>
      </c>
      <c r="G31" s="131">
        <f t="shared" si="5"/>
        <v>58.237505760127348</v>
      </c>
      <c r="H31" s="203">
        <v>1</v>
      </c>
      <c r="I31" s="129"/>
      <c r="J31" s="131">
        <f t="shared" si="7"/>
        <v>59.237505760127348</v>
      </c>
      <c r="K31" s="131">
        <f t="shared" si="2"/>
        <v>226.25</v>
      </c>
      <c r="L31" s="129">
        <f t="shared" si="1"/>
        <v>222.43</v>
      </c>
      <c r="M31" s="120"/>
      <c r="O31" s="118"/>
      <c r="P31" s="118">
        <v>63.833926203125003</v>
      </c>
      <c r="Q31" s="131">
        <f t="shared" si="8"/>
        <v>16.713252011626295</v>
      </c>
      <c r="R31" s="118">
        <f t="shared" si="9"/>
        <v>75.950757771753644</v>
      </c>
      <c r="S31" s="154"/>
      <c r="U31" s="162"/>
      <c r="V31" s="154"/>
      <c r="W31" s="154"/>
      <c r="X31" s="154"/>
      <c r="Y31" s="154"/>
      <c r="Z31" s="154"/>
    </row>
    <row r="32" spans="2:26">
      <c r="B32" s="136">
        <f t="shared" si="0"/>
        <v>2038</v>
      </c>
      <c r="C32" s="137"/>
      <c r="D32" s="129">
        <f t="shared" si="3"/>
        <v>117.11</v>
      </c>
      <c r="E32" s="273">
        <v>45.209895833333334</v>
      </c>
      <c r="F32" s="129">
        <f t="shared" si="4"/>
        <v>64.86</v>
      </c>
      <c r="G32" s="131">
        <f t="shared" si="5"/>
        <v>59.48114234671079</v>
      </c>
      <c r="H32" s="203">
        <v>1</v>
      </c>
      <c r="I32" s="129"/>
      <c r="J32" s="131">
        <f t="shared" si="7"/>
        <v>60.48114234671079</v>
      </c>
      <c r="K32" s="131">
        <f t="shared" si="2"/>
        <v>231</v>
      </c>
      <c r="L32" s="129">
        <f t="shared" si="1"/>
        <v>227.17989583333332</v>
      </c>
      <c r="M32" s="120"/>
      <c r="O32" s="118"/>
      <c r="P32" s="118">
        <v>65.238272578124992</v>
      </c>
      <c r="Q32" s="131">
        <f t="shared" si="8"/>
        <v>17.080943555497516</v>
      </c>
      <c r="R32" s="118">
        <f t="shared" si="9"/>
        <v>77.56208590220831</v>
      </c>
      <c r="S32" s="154"/>
      <c r="U32" s="162"/>
      <c r="V32" s="154"/>
      <c r="W32" s="154"/>
      <c r="X32" s="154"/>
      <c r="Y32" s="154"/>
      <c r="Z32" s="154"/>
    </row>
    <row r="33" spans="2:28">
      <c r="B33" s="136">
        <f t="shared" si="0"/>
        <v>2039</v>
      </c>
      <c r="C33" s="137"/>
      <c r="D33" s="129">
        <f t="shared" si="3"/>
        <v>119.57</v>
      </c>
      <c r="E33" s="369">
        <f>ROUND(E32*(1+(IFERROR(INDEX($D$66:$D$74,MATCH($B33,$C$66:$C$74,0),1),0)+IFERROR(INDEX($G$66:$G$74,MATCH($B33,$F$66:$F$74,0),1),0)+IFERROR(INDEX($J$66:$J$74,MATCH($B33,$I$66:$I$74,0),1),0))),2)</f>
        <v>46.16</v>
      </c>
      <c r="F33" s="129">
        <f t="shared" si="4"/>
        <v>66.22</v>
      </c>
      <c r="G33" s="131">
        <f t="shared" si="5"/>
        <v>60.730069959364918</v>
      </c>
      <c r="H33" s="203">
        <v>1</v>
      </c>
      <c r="I33" s="129"/>
      <c r="J33" s="131">
        <f t="shared" si="7"/>
        <v>61.730069959364918</v>
      </c>
      <c r="K33" s="131">
        <f t="shared" ref="K33:K37" si="10">ROUND(J33*$C$63*8.76,2)</f>
        <v>235.77</v>
      </c>
      <c r="L33" s="129">
        <f t="shared" si="1"/>
        <v>231.95</v>
      </c>
      <c r="M33" s="120"/>
      <c r="O33" s="118"/>
      <c r="AB33" s="282"/>
    </row>
    <row r="34" spans="2:28">
      <c r="B34" s="136">
        <f t="shared" si="0"/>
        <v>2040</v>
      </c>
      <c r="C34" s="137"/>
      <c r="D34" s="129">
        <f t="shared" si="3"/>
        <v>122.08</v>
      </c>
      <c r="E34" s="369">
        <f>ROUND(E33*(1+(IFERROR(INDEX($D$66:$D$74,MATCH($B34,$C$66:$C$74,0),1),0)+IFERROR(INDEX($G$66:$G$74,MATCH($B34,$F$66:$F$74,0),1),0)+IFERROR(INDEX($J$66:$J$74,MATCH($B34,$I$66:$I$74,0),1),0))),2)</f>
        <v>47.13</v>
      </c>
      <c r="F34" s="129">
        <f t="shared" si="4"/>
        <v>67.61</v>
      </c>
      <c r="G34" s="131">
        <f t="shared" si="5"/>
        <v>62.005152695739596</v>
      </c>
      <c r="H34" s="203">
        <v>1</v>
      </c>
      <c r="I34" s="129"/>
      <c r="J34" s="131">
        <f t="shared" si="7"/>
        <v>63.005152695739596</v>
      </c>
      <c r="K34" s="131">
        <f t="shared" si="10"/>
        <v>240.64</v>
      </c>
      <c r="L34" s="129">
        <f t="shared" si="1"/>
        <v>236.82</v>
      </c>
      <c r="M34" s="120"/>
      <c r="O34" s="118"/>
      <c r="AB34" s="282"/>
    </row>
    <row r="35" spans="2:28">
      <c r="B35" s="136">
        <f t="shared" si="0"/>
        <v>2041</v>
      </c>
      <c r="C35" s="137"/>
      <c r="D35" s="129">
        <f t="shared" si="3"/>
        <v>124.64</v>
      </c>
      <c r="E35" s="369">
        <f>ROUND(E34*(1+(IFERROR(INDEX($D$66:$D$74,MATCH($B35,$C$66:$C$74,0),1),0)+IFERROR(INDEX($G$66:$G$74,MATCH($B35,$F$66:$F$74,0),1),0)+IFERROR(INDEX($J$66:$J$74,MATCH($B35,$I$66:$I$74,0),1),0))),2)</f>
        <v>48.12</v>
      </c>
      <c r="F35" s="129">
        <f t="shared" si="4"/>
        <v>69.03</v>
      </c>
      <c r="G35" s="131">
        <f t="shared" si="5"/>
        <v>63.306417829165092</v>
      </c>
      <c r="H35" s="203">
        <v>1</v>
      </c>
      <c r="I35" s="129"/>
      <c r="J35" s="131">
        <f t="shared" si="7"/>
        <v>64.306417829165099</v>
      </c>
      <c r="K35" s="131">
        <f t="shared" si="10"/>
        <v>245.61</v>
      </c>
      <c r="L35" s="129">
        <f t="shared" si="1"/>
        <v>241.79</v>
      </c>
      <c r="M35" s="120"/>
      <c r="O35" s="118"/>
      <c r="AB35" s="282"/>
    </row>
    <row r="36" spans="2:28">
      <c r="B36" s="136">
        <f t="shared" si="0"/>
        <v>2042</v>
      </c>
      <c r="C36" s="137"/>
      <c r="D36" s="129">
        <f t="shared" si="3"/>
        <v>127.26</v>
      </c>
      <c r="E36" s="369">
        <f>ROUND(E35*(1+(IFERROR(INDEX($D$66:$D$74,MATCH($B36,$C$66:$C$74,0),1),0)+IFERROR(INDEX($G$66:$G$74,MATCH($B36,$F$66:$F$74,0),1),0)+IFERROR(INDEX($J$66:$J$74,MATCH($B36,$I$66:$I$74,0),1),0))),2)</f>
        <v>49.13</v>
      </c>
      <c r="F36" s="129">
        <f t="shared" si="4"/>
        <v>70.48</v>
      </c>
      <c r="G36" s="131">
        <f t="shared" si="5"/>
        <v>64.636483599346491</v>
      </c>
      <c r="H36" s="203">
        <v>1</v>
      </c>
      <c r="I36" s="129"/>
      <c r="J36" s="131">
        <f t="shared" si="7"/>
        <v>65.636483599346491</v>
      </c>
      <c r="K36" s="131">
        <f t="shared" si="10"/>
        <v>250.69</v>
      </c>
      <c r="L36" s="129">
        <f t="shared" si="1"/>
        <v>246.87</v>
      </c>
      <c r="M36" s="120"/>
      <c r="O36" s="118"/>
      <c r="AB36" s="282"/>
    </row>
    <row r="37" spans="2:28">
      <c r="B37" s="136">
        <f t="shared" si="0"/>
        <v>2043</v>
      </c>
      <c r="C37" s="137"/>
      <c r="D37" s="129">
        <f t="shared" si="3"/>
        <v>129.93</v>
      </c>
      <c r="E37" s="369">
        <f>ROUND(E36*(1+(IFERROR(INDEX($D$66:$D$74,MATCH($B37,$C$66:$C$74,0),1),0)+IFERROR(INDEX($G$66:$G$74,MATCH($B37,$F$66:$F$74,0),1),0)+IFERROR(INDEX($J$66:$J$74,MATCH($B37,$I$66:$I$74,0),1),0))),2)</f>
        <v>50.16</v>
      </c>
      <c r="F37" s="129">
        <f t="shared" si="4"/>
        <v>71.959999999999994</v>
      </c>
      <c r="G37" s="131">
        <f t="shared" si="5"/>
        <v>65.9927317665787</v>
      </c>
      <c r="H37" s="203">
        <v>1</v>
      </c>
      <c r="I37" s="129"/>
      <c r="J37" s="131">
        <f t="shared" si="7"/>
        <v>66.9927317665787</v>
      </c>
      <c r="K37" s="131">
        <f t="shared" si="10"/>
        <v>255.87</v>
      </c>
      <c r="L37" s="129">
        <f t="shared" si="1"/>
        <v>252.05</v>
      </c>
      <c r="AB37" s="282"/>
    </row>
    <row r="38" spans="2:28">
      <c r="B38" s="127"/>
      <c r="C38" s="132"/>
      <c r="D38" s="129"/>
      <c r="E38" s="129"/>
      <c r="F38" s="130"/>
      <c r="G38" s="129"/>
      <c r="H38" s="129"/>
      <c r="I38" s="129"/>
      <c r="J38" s="131"/>
      <c r="K38" s="131"/>
      <c r="L38" s="138"/>
      <c r="AB38" s="282"/>
    </row>
    <row r="39" spans="2:28">
      <c r="B39" s="127"/>
      <c r="C39" s="132"/>
      <c r="D39" s="129"/>
      <c r="E39" s="129"/>
      <c r="F39" s="130"/>
      <c r="G39" s="129"/>
      <c r="H39" s="129"/>
      <c r="I39" s="129"/>
      <c r="J39" s="131"/>
      <c r="K39" s="131"/>
      <c r="L39" s="138"/>
      <c r="AB39" s="282"/>
    </row>
    <row r="40" spans="2:28">
      <c r="B40" s="127"/>
      <c r="C40" s="132"/>
      <c r="D40" s="129"/>
      <c r="E40" s="129"/>
      <c r="F40" s="130"/>
      <c r="G40" s="129"/>
      <c r="H40" s="129"/>
      <c r="I40" s="129"/>
      <c r="J40" s="131"/>
      <c r="K40" s="131"/>
      <c r="L40" s="138"/>
      <c r="AB40" s="282"/>
    </row>
    <row r="41" spans="2:28">
      <c r="AB41" s="282"/>
    </row>
    <row r="42" spans="2:28" ht="13.8">
      <c r="B42" s="139" t="s">
        <v>25</v>
      </c>
      <c r="C42" s="140"/>
      <c r="D42" s="140"/>
      <c r="E42" s="140"/>
      <c r="F42" s="140"/>
      <c r="G42" s="140"/>
      <c r="H42" s="140"/>
      <c r="I42" s="140"/>
      <c r="AB42" s="282"/>
    </row>
    <row r="43" spans="2:28">
      <c r="AB43" s="282"/>
    </row>
    <row r="44" spans="2:28">
      <c r="B44" s="118" t="s">
        <v>62</v>
      </c>
      <c r="C44" s="141" t="s">
        <v>63</v>
      </c>
      <c r="D44" s="142" t="s">
        <v>102</v>
      </c>
      <c r="AB44" s="282"/>
    </row>
    <row r="45" spans="2:28">
      <c r="C45" s="141" t="str">
        <f>C7</f>
        <v>(a)</v>
      </c>
      <c r="D45" s="118" t="s">
        <v>64</v>
      </c>
      <c r="AB45" s="282"/>
    </row>
    <row r="46" spans="2:28">
      <c r="C46" s="141" t="str">
        <f>D7</f>
        <v>(b)</v>
      </c>
      <c r="D46" s="131" t="str">
        <f>"= "&amp;C7&amp;" x "&amp;C62</f>
        <v>= (a) x 0.0689863805027125</v>
      </c>
      <c r="AB46" s="282"/>
    </row>
    <row r="47" spans="2:28">
      <c r="C47" s="141" t="str">
        <f>G7</f>
        <v>(e)</v>
      </c>
      <c r="D47" s="131" t="str">
        <f>"= ("&amp;$D$7&amp;" + "&amp;$E$7&amp;") /  (8.76 x "&amp;TEXT(C63,"0.0%")&amp;")"</f>
        <v>= ((b) + (c)) /  (8.76 x 43.6%)</v>
      </c>
      <c r="AB47" s="282"/>
    </row>
    <row r="48" spans="2:28">
      <c r="C48" s="141" t="str">
        <f>J7</f>
        <v>(h)</v>
      </c>
      <c r="D48" s="131" t="str">
        <f>"= "&amp;$G$7&amp;" + "&amp;$H$7&amp;" + "&amp;$I$7</f>
        <v>= (e) + (f) + (g)</v>
      </c>
    </row>
    <row r="49" spans="2:28">
      <c r="C49" s="141" t="str">
        <f>L7</f>
        <v>(i)</v>
      </c>
      <c r="D49" s="85" t="str">
        <f>D44</f>
        <v>Plant Costs  - 2019 IRP Update - Table 6.1 &amp; 6.2</v>
      </c>
      <c r="AB49" s="283"/>
    </row>
    <row r="50" spans="2:28">
      <c r="C50" s="141"/>
      <c r="D50" s="131"/>
    </row>
    <row r="51" spans="2:28" ht="13.8" thickBot="1"/>
    <row r="52" spans="2:28" ht="13.8" thickBot="1">
      <c r="C52" s="42" t="str">
        <f>B2&amp;" - "&amp;B3</f>
        <v>2019 IRP Wyoming Wind Resource - 44% Capacity Factor</v>
      </c>
      <c r="D52" s="143"/>
      <c r="E52" s="143"/>
      <c r="F52" s="143"/>
      <c r="G52" s="143"/>
      <c r="H52" s="143"/>
      <c r="I52" s="143"/>
      <c r="J52" s="144"/>
      <c r="K52" s="144"/>
      <c r="L52" s="145"/>
    </row>
    <row r="53" spans="2:28" ht="13.8" thickBot="1">
      <c r="C53" s="146" t="s">
        <v>65</v>
      </c>
      <c r="D53" s="147" t="s">
        <v>66</v>
      </c>
      <c r="E53" s="147"/>
      <c r="F53" s="147"/>
      <c r="G53" s="147"/>
      <c r="H53" s="147"/>
      <c r="I53" s="148"/>
      <c r="J53" s="144"/>
      <c r="K53" s="144"/>
      <c r="L53" s="145"/>
    </row>
    <row r="54" spans="2:28">
      <c r="Q54" s="118" t="s">
        <v>103</v>
      </c>
      <c r="R54" s="118">
        <v>2024</v>
      </c>
    </row>
    <row r="55" spans="2:28">
      <c r="B55" s="85" t="s">
        <v>101</v>
      </c>
      <c r="C55" s="171">
        <v>1301.4978814276944</v>
      </c>
      <c r="D55" s="118" t="s">
        <v>64</v>
      </c>
      <c r="P55" s="118">
        <v>1920</v>
      </c>
      <c r="Q55" s="118" t="s">
        <v>32</v>
      </c>
      <c r="R55" s="118" t="s">
        <v>100</v>
      </c>
      <c r="U55" s="118" t="str">
        <f>$R$55&amp;"Proposed Station Capital Costs"</f>
        <v>H4.AE1_WDProposed Station Capital Costs</v>
      </c>
    </row>
    <row r="56" spans="2:28">
      <c r="B56" s="85" t="s">
        <v>101</v>
      </c>
      <c r="C56" s="273">
        <v>28.802174620531375</v>
      </c>
      <c r="D56" s="118" t="s">
        <v>67</v>
      </c>
      <c r="U56" s="118" t="str">
        <f>$R$55&amp;"Proposed Station Fixed Costs"</f>
        <v>H4.AE1_WDProposed Station Fixed Costs</v>
      </c>
    </row>
    <row r="57" spans="2:28" ht="24" customHeight="1">
      <c r="B57" s="85"/>
      <c r="C57" s="275"/>
      <c r="D57" s="118" t="s">
        <v>109</v>
      </c>
      <c r="R57" s="218" t="str">
        <f>R55&amp;R54</f>
        <v>H4.AE1_WD2024</v>
      </c>
      <c r="U57" s="118" t="str">
        <f>$R$55&amp;"Proposed Station Variable O&amp;M Costs"</f>
        <v>H4.AE1_WDProposed Station Variable O&amp;M Costs</v>
      </c>
    </row>
    <row r="58" spans="2:28">
      <c r="B58" s="85" t="s">
        <v>101</v>
      </c>
      <c r="C58" s="273">
        <v>0.65</v>
      </c>
      <c r="D58" s="118" t="s">
        <v>68</v>
      </c>
      <c r="F58" s="118" t="s">
        <v>158</v>
      </c>
      <c r="L58" s="120"/>
      <c r="M58" s="150"/>
      <c r="N58" s="52"/>
      <c r="O58" s="164"/>
      <c r="P58" s="52"/>
      <c r="Q58" s="52"/>
      <c r="R58" s="120"/>
      <c r="S58" s="120"/>
      <c r="U58" s="120"/>
      <c r="V58" s="120"/>
      <c r="W58" s="120"/>
      <c r="X58" s="120"/>
      <c r="Y58" s="120"/>
      <c r="Z58" s="120"/>
    </row>
    <row r="59" spans="2:28">
      <c r="B59" s="85"/>
      <c r="C59" s="159">
        <v>-6.2214116072769627</v>
      </c>
      <c r="D59" s="118" t="s">
        <v>69</v>
      </c>
      <c r="J59" s="201" t="s">
        <v>90</v>
      </c>
      <c r="M59" s="152"/>
      <c r="N59" s="153"/>
      <c r="P59" s="151"/>
      <c r="Q59" s="120"/>
      <c r="R59" s="120"/>
      <c r="S59" s="120"/>
      <c r="U59" s="120"/>
      <c r="V59" s="120"/>
      <c r="W59" s="120"/>
      <c r="X59" s="120"/>
      <c r="Y59" s="120"/>
      <c r="Z59" s="120"/>
    </row>
    <row r="60" spans="2:28">
      <c r="B60" s="374" t="str">
        <f>LEFT(RIGHT(INDEX('Table 3 TransCost'!$39:$39,1,MATCH(F60,'Table 3 TransCost'!$4:$4,0)),6),5)</f>
        <v>2024$</v>
      </c>
      <c r="C60" s="275">
        <f>INDEX('Table 3 TransCost'!$39:$39,1,MATCH(F60,'Table 3 TransCost'!$4:$4,0)+2)</f>
        <v>47.870308055404152</v>
      </c>
      <c r="D60" s="118" t="s">
        <v>225</v>
      </c>
      <c r="F60" s="279" t="s">
        <v>185</v>
      </c>
      <c r="L60" s="152"/>
      <c r="M60" s="152"/>
      <c r="N60" s="152"/>
      <c r="O60" s="165"/>
      <c r="P60" s="151"/>
      <c r="Q60" s="120"/>
      <c r="R60" s="120"/>
      <c r="S60" s="120"/>
      <c r="U60" s="120"/>
      <c r="V60" s="120"/>
      <c r="W60" s="120"/>
      <c r="X60" s="120"/>
      <c r="Y60" s="120"/>
      <c r="Z60" s="120"/>
    </row>
    <row r="61" spans="2:28">
      <c r="B61" s="85"/>
      <c r="C61" s="204"/>
      <c r="L61" s="152"/>
      <c r="M61" s="152"/>
      <c r="N61" s="152"/>
      <c r="O61" s="165"/>
      <c r="P61" s="152"/>
      <c r="S61" s="120"/>
      <c r="U61" s="120"/>
      <c r="V61" s="120"/>
      <c r="W61" s="120"/>
      <c r="X61" s="120"/>
      <c r="Y61" s="120"/>
      <c r="Z61" s="120"/>
    </row>
    <row r="62" spans="2:28" ht="13.8">
      <c r="C62" s="274">
        <v>6.898638050271251E-2</v>
      </c>
      <c r="D62" s="118" t="s">
        <v>36</v>
      </c>
      <c r="L62" s="156"/>
      <c r="M62" s="157"/>
      <c r="N62" s="157"/>
      <c r="P62" s="158"/>
    </row>
    <row r="63" spans="2:28">
      <c r="C63" s="212">
        <v>0.436</v>
      </c>
      <c r="D63" s="118" t="s">
        <v>37</v>
      </c>
    </row>
    <row r="64" spans="2:28" ht="13.8" thickBot="1">
      <c r="D64" s="155"/>
    </row>
    <row r="65" spans="3:15" ht="13.8" thickBot="1">
      <c r="C65" s="40" t="str">
        <f>"Company Official Inflation Forecast Dated "&amp;TEXT('Table 4'!$H$5,"mmmm dd, yyyy")</f>
        <v>Company Official Inflation Forecast Dated December 31, 2019</v>
      </c>
      <c r="D65" s="143"/>
      <c r="E65" s="143"/>
      <c r="F65" s="143"/>
      <c r="G65" s="143"/>
      <c r="H65" s="143"/>
      <c r="I65" s="143"/>
      <c r="J65" s="143"/>
      <c r="K65" s="143"/>
      <c r="L65" s="145"/>
    </row>
    <row r="66" spans="3:15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41"/>
      <c r="I66" s="87">
        <f>F74+1</f>
        <v>2035</v>
      </c>
      <c r="J66" s="41">
        <v>2.1000000000000001E-2</v>
      </c>
    </row>
    <row r="67" spans="3:15">
      <c r="C67" s="87">
        <f t="shared" ref="C67:C74" si="11">C66+1</f>
        <v>2018</v>
      </c>
      <c r="D67" s="41">
        <v>2.4E-2</v>
      </c>
      <c r="E67" s="85"/>
      <c r="F67" s="87">
        <f t="shared" ref="F67:F74" si="12">F66+1</f>
        <v>2027</v>
      </c>
      <c r="G67" s="41">
        <v>2.3E-2</v>
      </c>
      <c r="H67" s="41"/>
      <c r="I67" s="87">
        <f>I66+1</f>
        <v>2036</v>
      </c>
      <c r="J67" s="41">
        <v>2.1000000000000001E-2</v>
      </c>
    </row>
    <row r="68" spans="3:15">
      <c r="C68" s="87">
        <f t="shared" si="11"/>
        <v>2019</v>
      </c>
      <c r="D68" s="41">
        <v>1.7999999999999999E-2</v>
      </c>
      <c r="E68" s="85"/>
      <c r="F68" s="87">
        <f t="shared" si="12"/>
        <v>2028</v>
      </c>
      <c r="G68" s="41">
        <v>2.3E-2</v>
      </c>
      <c r="H68" s="41"/>
      <c r="I68" s="87">
        <f t="shared" ref="I68:I74" si="13">I67+1</f>
        <v>2037</v>
      </c>
      <c r="J68" s="41">
        <v>2.1000000000000001E-2</v>
      </c>
    </row>
    <row r="69" spans="3:15">
      <c r="C69" s="87">
        <f t="shared" si="11"/>
        <v>2020</v>
      </c>
      <c r="D69" s="41">
        <v>1.9E-2</v>
      </c>
      <c r="E69" s="85"/>
      <c r="F69" s="87">
        <f t="shared" si="12"/>
        <v>2029</v>
      </c>
      <c r="G69" s="41">
        <v>2.3E-2</v>
      </c>
      <c r="H69" s="41"/>
      <c r="I69" s="87">
        <f t="shared" si="13"/>
        <v>2038</v>
      </c>
      <c r="J69" s="41">
        <v>2.1000000000000001E-2</v>
      </c>
    </row>
    <row r="70" spans="3:15">
      <c r="C70" s="87">
        <f t="shared" si="11"/>
        <v>2021</v>
      </c>
      <c r="D70" s="41">
        <v>0.02</v>
      </c>
      <c r="E70" s="85"/>
      <c r="F70" s="87">
        <f t="shared" si="12"/>
        <v>2030</v>
      </c>
      <c r="G70" s="41">
        <v>2.1999999999999999E-2</v>
      </c>
      <c r="H70" s="41"/>
      <c r="I70" s="87">
        <f t="shared" si="13"/>
        <v>2039</v>
      </c>
      <c r="J70" s="41">
        <v>2.1000000000000001E-2</v>
      </c>
    </row>
    <row r="71" spans="3:15">
      <c r="C71" s="87">
        <f t="shared" si="11"/>
        <v>2022</v>
      </c>
      <c r="D71" s="41">
        <v>2.5000000000000001E-2</v>
      </c>
      <c r="E71" s="85"/>
      <c r="F71" s="87">
        <f t="shared" si="12"/>
        <v>2031</v>
      </c>
      <c r="G71" s="41">
        <v>2.1999999999999999E-2</v>
      </c>
      <c r="H71" s="41"/>
      <c r="I71" s="87">
        <f t="shared" si="13"/>
        <v>2040</v>
      </c>
      <c r="J71" s="41">
        <v>2.1000000000000001E-2</v>
      </c>
    </row>
    <row r="72" spans="3:15" s="120" customFormat="1">
      <c r="C72" s="87">
        <f t="shared" si="11"/>
        <v>2023</v>
      </c>
      <c r="D72" s="41">
        <v>2.5000000000000001E-2</v>
      </c>
      <c r="E72" s="86"/>
      <c r="F72" s="87">
        <f t="shared" si="12"/>
        <v>2032</v>
      </c>
      <c r="G72" s="41">
        <v>2.1999999999999999E-2</v>
      </c>
      <c r="H72" s="41"/>
      <c r="I72" s="87">
        <f t="shared" si="13"/>
        <v>2041</v>
      </c>
      <c r="J72" s="41">
        <v>2.1000000000000001E-2</v>
      </c>
      <c r="O72" s="165"/>
    </row>
    <row r="73" spans="3:15" s="120" customFormat="1">
      <c r="C73" s="87">
        <f t="shared" si="11"/>
        <v>2024</v>
      </c>
      <c r="D73" s="41">
        <v>2.4E-2</v>
      </c>
      <c r="E73" s="86"/>
      <c r="F73" s="87">
        <f t="shared" si="12"/>
        <v>2033</v>
      </c>
      <c r="G73" s="41">
        <v>2.1000000000000001E-2</v>
      </c>
      <c r="H73" s="41"/>
      <c r="I73" s="87">
        <f t="shared" si="13"/>
        <v>2042</v>
      </c>
      <c r="J73" s="41">
        <v>2.1000000000000001E-2</v>
      </c>
      <c r="O73" s="165"/>
    </row>
    <row r="74" spans="3:15" s="120" customFormat="1">
      <c r="C74" s="87">
        <f t="shared" si="11"/>
        <v>2025</v>
      </c>
      <c r="D74" s="41">
        <v>2.3E-2</v>
      </c>
      <c r="E74" s="86"/>
      <c r="F74" s="87">
        <f t="shared" si="12"/>
        <v>2034</v>
      </c>
      <c r="G74" s="41">
        <v>2.1000000000000001E-2</v>
      </c>
      <c r="H74" s="41"/>
      <c r="I74" s="87">
        <f t="shared" si="13"/>
        <v>2043</v>
      </c>
      <c r="J74" s="41">
        <v>2.1000000000000001E-2</v>
      </c>
      <c r="O74" s="165"/>
    </row>
    <row r="75" spans="3:15" s="120" customFormat="1">
      <c r="O75" s="165"/>
    </row>
    <row r="76" spans="3:15" s="120" customFormat="1">
      <c r="O76" s="165"/>
    </row>
    <row r="93" spans="3:4">
      <c r="C93" s="151"/>
      <c r="D93" s="155"/>
    </row>
    <row r="94" spans="3:4">
      <c r="C94" s="151"/>
      <c r="D94" s="155"/>
    </row>
    <row r="95" spans="3:4">
      <c r="C95" s="151"/>
      <c r="D95" s="155"/>
    </row>
    <row r="96" spans="3:4">
      <c r="C96" s="151"/>
      <c r="D96" s="155"/>
    </row>
    <row r="97" spans="3:4">
      <c r="C97" s="151"/>
      <c r="D97" s="155"/>
    </row>
    <row r="98" spans="3:4">
      <c r="C98" s="151"/>
      <c r="D98" s="155"/>
    </row>
    <row r="99" spans="3:4">
      <c r="C99" s="151"/>
      <c r="D99" s="155"/>
    </row>
    <row r="100" spans="3:4">
      <c r="C100" s="151"/>
      <c r="D100" s="155"/>
    </row>
    <row r="101" spans="3:4">
      <c r="C101" s="151"/>
      <c r="D101" s="155"/>
    </row>
    <row r="102" spans="3:4">
      <c r="C102" s="151"/>
      <c r="D102" s="155"/>
    </row>
  </sheetData>
  <printOptions horizontalCentered="1"/>
  <pageMargins left="0.8" right="0.3" top="0.4" bottom="0.4" header="0.5" footer="0.2"/>
  <pageSetup scale="54" orientation="landscape" r:id="rId1"/>
  <headerFooter alignWithMargins="0"/>
  <rowBreaks count="1" manualBreakCount="1">
    <brk id="51" max="16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AD102"/>
  <sheetViews>
    <sheetView zoomScale="70" zoomScaleNormal="70" workbookViewId="0">
      <selection activeCell="A2" sqref="A2"/>
    </sheetView>
  </sheetViews>
  <sheetFormatPr defaultColWidth="9.33203125" defaultRowHeight="13.2"/>
  <cols>
    <col min="1" max="1" width="13.33203125" style="118" customWidth="1"/>
    <col min="2" max="2" width="15" style="118" customWidth="1"/>
    <col min="3" max="3" width="12.33203125" style="118" bestFit="1" customWidth="1"/>
    <col min="4" max="4" width="19.77734375" style="118" customWidth="1"/>
    <col min="5" max="5" width="8.77734375" style="118" customWidth="1"/>
    <col min="6" max="6" width="13.44140625" style="118" customWidth="1"/>
    <col min="7" max="8" width="9.44140625" style="118" bestFit="1" customWidth="1"/>
    <col min="9" max="9" width="12.6640625" style="118" customWidth="1"/>
    <col min="10" max="10" width="14" style="118" customWidth="1"/>
    <col min="11" max="11" width="13.33203125" style="118" customWidth="1"/>
    <col min="12" max="12" width="3.109375" style="118" customWidth="1"/>
    <col min="13" max="13" width="15" style="118" hidden="1" customWidth="1"/>
    <col min="14" max="14" width="5.6640625" style="162" customWidth="1"/>
    <col min="15" max="15" width="9.33203125" style="118" customWidth="1"/>
    <col min="16" max="17" width="16" style="118" customWidth="1"/>
    <col min="18" max="18" width="18.109375" style="118" customWidth="1"/>
    <col min="19" max="19" width="9.33203125" style="118"/>
    <col min="20" max="20" width="22.33203125" style="118" customWidth="1"/>
    <col min="21" max="21" width="18.109375" style="118" customWidth="1"/>
    <col min="22" max="22" width="9.6640625" style="118" bestFit="1" customWidth="1"/>
    <col min="23" max="26" width="9.33203125" style="118"/>
    <col min="27" max="27" width="13.6640625" style="118" customWidth="1"/>
    <col min="28" max="28" width="12" style="118" bestFit="1" customWidth="1"/>
    <col min="29" max="16384" width="9.33203125" style="118"/>
  </cols>
  <sheetData>
    <row r="1" spans="2:26" ht="15.6">
      <c r="B1" s="116" t="s">
        <v>56</v>
      </c>
      <c r="C1" s="117"/>
      <c r="D1" s="117"/>
      <c r="E1" s="117"/>
      <c r="F1" s="117"/>
      <c r="G1" s="117"/>
      <c r="H1" s="117"/>
      <c r="I1" s="117"/>
      <c r="J1" s="117"/>
    </row>
    <row r="2" spans="2:26" ht="15.6">
      <c r="B2" s="116" t="s">
        <v>110</v>
      </c>
      <c r="C2" s="117"/>
      <c r="D2" s="117"/>
      <c r="E2" s="117"/>
      <c r="F2" s="117"/>
      <c r="G2" s="117"/>
      <c r="H2" s="117"/>
      <c r="I2" s="117"/>
      <c r="J2" s="117"/>
    </row>
    <row r="3" spans="2:26" ht="15.6">
      <c r="B3" s="116" t="str">
        <f>TEXT($C$63,"0%")&amp;" Capacity Factor"</f>
        <v>33% Capacity Factor</v>
      </c>
      <c r="C3" s="117"/>
      <c r="D3" s="117"/>
      <c r="E3" s="117"/>
      <c r="F3" s="117"/>
      <c r="G3" s="117"/>
      <c r="H3" s="117"/>
      <c r="I3" s="117"/>
      <c r="J3" s="117"/>
      <c r="R3" s="120"/>
    </row>
    <row r="4" spans="2:26">
      <c r="B4" s="119"/>
      <c r="C4" s="119"/>
      <c r="D4" s="119"/>
      <c r="E4" s="119"/>
      <c r="F4" s="119"/>
      <c r="G4" s="119"/>
      <c r="H4" s="119"/>
      <c r="I4" s="120"/>
      <c r="J4" s="120"/>
      <c r="K4" s="120"/>
      <c r="R4" s="120"/>
    </row>
    <row r="5" spans="2:26" ht="51.75" customHeight="1">
      <c r="B5" s="121" t="s">
        <v>0</v>
      </c>
      <c r="C5" s="122" t="s">
        <v>10</v>
      </c>
      <c r="D5" s="122" t="s">
        <v>11</v>
      </c>
      <c r="E5" s="122" t="s">
        <v>12</v>
      </c>
      <c r="F5" s="17" t="s">
        <v>91</v>
      </c>
      <c r="G5" s="122" t="s">
        <v>61</v>
      </c>
      <c r="H5" s="17" t="s">
        <v>13</v>
      </c>
      <c r="I5" s="122" t="s">
        <v>72</v>
      </c>
      <c r="J5" s="17" t="s">
        <v>52</v>
      </c>
      <c r="K5" s="122" t="s">
        <v>231</v>
      </c>
      <c r="M5" s="218"/>
      <c r="N5" s="218"/>
      <c r="P5" s="218"/>
      <c r="R5" s="280"/>
      <c r="T5" s="277"/>
      <c r="U5" s="278"/>
      <c r="V5" s="277"/>
      <c r="W5" s="278"/>
      <c r="X5" s="120"/>
      <c r="Y5" s="218"/>
      <c r="Z5" s="218"/>
    </row>
    <row r="6" spans="2:26" ht="24" customHeight="1">
      <c r="B6" s="123"/>
      <c r="C6" s="124" t="s">
        <v>8</v>
      </c>
      <c r="D6" s="125" t="s">
        <v>9</v>
      </c>
      <c r="E6" s="125" t="s">
        <v>9</v>
      </c>
      <c r="F6" s="125" t="s">
        <v>9</v>
      </c>
      <c r="G6" s="124" t="s">
        <v>31</v>
      </c>
      <c r="H6" s="18" t="s">
        <v>31</v>
      </c>
      <c r="I6" s="124" t="s">
        <v>31</v>
      </c>
      <c r="J6" s="19" t="s">
        <v>9</v>
      </c>
      <c r="K6" s="125" t="s">
        <v>9</v>
      </c>
      <c r="R6" s="281"/>
    </row>
    <row r="7" spans="2:26">
      <c r="C7" s="126" t="s">
        <v>1</v>
      </c>
      <c r="D7" s="126" t="s">
        <v>2</v>
      </c>
      <c r="E7" s="126" t="s">
        <v>3</v>
      </c>
      <c r="F7" s="126" t="s">
        <v>4</v>
      </c>
      <c r="G7" s="126" t="s">
        <v>5</v>
      </c>
      <c r="H7" s="126" t="s">
        <v>7</v>
      </c>
      <c r="I7" s="126" t="s">
        <v>22</v>
      </c>
      <c r="J7" s="126" t="s">
        <v>23</v>
      </c>
      <c r="K7" s="126" t="s">
        <v>24</v>
      </c>
      <c r="R7" s="120"/>
    </row>
    <row r="8" spans="2:26" ht="6" customHeight="1">
      <c r="K8" s="120"/>
      <c r="R8" s="120"/>
    </row>
    <row r="9" spans="2:26" ht="15.6">
      <c r="B9" s="43" t="str">
        <f>C52</f>
        <v>2019 IRP Utah South Solar with Storage - 33% Capacity Factor</v>
      </c>
      <c r="C9" s="120"/>
      <c r="E9" s="120"/>
      <c r="F9" s="120"/>
      <c r="G9" s="120"/>
      <c r="H9" s="120"/>
      <c r="I9" s="120"/>
      <c r="J9" s="120"/>
      <c r="K9" s="120"/>
      <c r="N9" s="118"/>
      <c r="R9" s="120"/>
    </row>
    <row r="10" spans="2:26">
      <c r="B10" s="127">
        <v>2016</v>
      </c>
      <c r="C10" s="128"/>
      <c r="D10" s="129"/>
      <c r="E10" s="129"/>
      <c r="F10" s="129"/>
      <c r="G10" s="130"/>
      <c r="H10" s="130"/>
      <c r="I10" s="131"/>
      <c r="J10" s="131"/>
      <c r="K10" s="129"/>
      <c r="N10" s="163"/>
      <c r="R10" s="120"/>
    </row>
    <row r="11" spans="2:26">
      <c r="B11" s="127">
        <f t="shared" ref="B11:B37" si="0">B10+1</f>
        <v>2017</v>
      </c>
      <c r="C11" s="132"/>
      <c r="D11" s="129"/>
      <c r="E11" s="129"/>
      <c r="F11" s="129"/>
      <c r="G11" s="130"/>
      <c r="H11" s="129"/>
      <c r="I11" s="131"/>
      <c r="J11" s="131"/>
      <c r="K11" s="129"/>
      <c r="N11" s="118"/>
      <c r="R11" s="120"/>
    </row>
    <row r="12" spans="2:26">
      <c r="B12" s="136">
        <f t="shared" si="0"/>
        <v>2018</v>
      </c>
      <c r="C12" s="137"/>
      <c r="D12" s="129"/>
      <c r="E12" s="149">
        <f>$C$56</f>
        <v>24.570618817436728</v>
      </c>
      <c r="F12" s="149"/>
      <c r="G12" s="131"/>
      <c r="H12" s="149">
        <f>$C$58</f>
        <v>0</v>
      </c>
      <c r="I12" s="131"/>
      <c r="J12" s="131"/>
      <c r="K12" s="129">
        <f>(D12+E12+F12)</f>
        <v>24.570618817436728</v>
      </c>
      <c r="L12" s="120"/>
      <c r="N12" s="118"/>
      <c r="R12" s="120"/>
      <c r="T12" s="162"/>
      <c r="U12" s="154"/>
      <c r="V12" s="275"/>
      <c r="W12" s="279"/>
      <c r="X12" s="279"/>
      <c r="Y12" s="275"/>
      <c r="Z12" s="275"/>
    </row>
    <row r="13" spans="2:26">
      <c r="B13" s="136">
        <f t="shared" si="0"/>
        <v>2019</v>
      </c>
      <c r="C13" s="137"/>
      <c r="D13" s="129"/>
      <c r="E13" s="129">
        <f t="shared" ref="E13:E37" si="1">ROUND(E12*(1+(IFERROR(INDEX($D$66:$D$74,MATCH($B13,$C$66:$C$74,0),1),0)+IFERROR(INDEX($G$66:$G$74,MATCH($B13,$F$66:$F$74,0),1),0)+IFERROR(INDEX($J$66:$J$74,MATCH($B13,$I$66:$I$74,0),1),0))),2)</f>
        <v>25.01</v>
      </c>
      <c r="F13" s="129"/>
      <c r="G13" s="131"/>
      <c r="H13" s="129">
        <f t="shared" ref="H13:H37" si="2">ROUND(H12*(1+(IFERROR(INDEX($D$66:$D$74,MATCH($B13,$C$66:$C$74,0),1),0)+IFERROR(INDEX($G$66:$G$74,MATCH($B13,$F$66:$F$74,0),1),0)+IFERROR(INDEX($J$66:$J$74,MATCH($B13,$I$66:$I$74,0),1),0))),2)</f>
        <v>0</v>
      </c>
      <c r="I13" s="131"/>
      <c r="J13" s="131"/>
      <c r="K13" s="129">
        <f t="shared" ref="K13:K37" si="3">(D13+E13+F13)</f>
        <v>25.01</v>
      </c>
      <c r="L13" s="120"/>
      <c r="N13" s="118"/>
      <c r="R13" s="120"/>
      <c r="V13" s="154"/>
      <c r="W13" s="279"/>
      <c r="Y13" s="154"/>
      <c r="Z13" s="154"/>
    </row>
    <row r="14" spans="2:26">
      <c r="B14" s="136">
        <f t="shared" si="0"/>
        <v>2020</v>
      </c>
      <c r="C14" s="137"/>
      <c r="D14" s="129"/>
      <c r="E14" s="129">
        <f t="shared" si="1"/>
        <v>25.49</v>
      </c>
      <c r="F14" s="129"/>
      <c r="G14" s="131"/>
      <c r="H14" s="129">
        <f t="shared" si="2"/>
        <v>0</v>
      </c>
      <c r="I14" s="131"/>
      <c r="J14" s="131"/>
      <c r="K14" s="129">
        <f t="shared" si="3"/>
        <v>25.49</v>
      </c>
      <c r="L14" s="120"/>
      <c r="N14" s="118"/>
      <c r="O14" s="133"/>
      <c r="P14" s="134"/>
      <c r="Q14" s="135"/>
      <c r="R14" s="120"/>
      <c r="V14" s="154"/>
      <c r="W14" s="279"/>
      <c r="Y14" s="154"/>
      <c r="Z14" s="154"/>
    </row>
    <row r="15" spans="2:26">
      <c r="B15" s="136">
        <f t="shared" si="0"/>
        <v>2021</v>
      </c>
      <c r="C15" s="137"/>
      <c r="D15" s="129"/>
      <c r="E15" s="129">
        <f t="shared" si="1"/>
        <v>26</v>
      </c>
      <c r="F15" s="129"/>
      <c r="G15" s="131"/>
      <c r="H15" s="129">
        <f t="shared" si="2"/>
        <v>0</v>
      </c>
      <c r="I15" s="131"/>
      <c r="J15" s="131"/>
      <c r="K15" s="129">
        <f t="shared" si="3"/>
        <v>26</v>
      </c>
      <c r="L15" s="120"/>
      <c r="N15" s="118"/>
      <c r="O15" s="276"/>
      <c r="P15" s="134"/>
      <c r="Q15" s="135"/>
      <c r="R15" s="120"/>
      <c r="V15" s="154"/>
      <c r="W15" s="279"/>
      <c r="Y15" s="154"/>
      <c r="Z15" s="154"/>
    </row>
    <row r="16" spans="2:26">
      <c r="B16" s="136">
        <f t="shared" si="0"/>
        <v>2022</v>
      </c>
      <c r="C16" s="137"/>
      <c r="D16" s="129"/>
      <c r="E16" s="129">
        <f t="shared" si="1"/>
        <v>26.65</v>
      </c>
      <c r="F16" s="129"/>
      <c r="G16" s="131"/>
      <c r="H16" s="129">
        <f t="shared" si="2"/>
        <v>0</v>
      </c>
      <c r="I16" s="131"/>
      <c r="J16" s="131"/>
      <c r="K16" s="129">
        <f t="shared" si="3"/>
        <v>26.65</v>
      </c>
      <c r="L16" s="120"/>
      <c r="N16" s="118"/>
      <c r="R16" s="120"/>
      <c r="V16" s="154"/>
      <c r="W16" s="279"/>
      <c r="Y16" s="154"/>
      <c r="Z16" s="154"/>
    </row>
    <row r="17" spans="2:28">
      <c r="B17" s="136">
        <f t="shared" si="0"/>
        <v>2023</v>
      </c>
      <c r="C17" s="137"/>
      <c r="D17" s="129"/>
      <c r="E17" s="129">
        <f t="shared" si="1"/>
        <v>27.32</v>
      </c>
      <c r="F17" s="129"/>
      <c r="G17" s="131"/>
      <c r="H17" s="129">
        <f t="shared" si="2"/>
        <v>0</v>
      </c>
      <c r="I17" s="131"/>
      <c r="J17" s="131"/>
      <c r="K17" s="129">
        <f t="shared" si="3"/>
        <v>27.32</v>
      </c>
      <c r="L17" s="120"/>
      <c r="N17" s="118"/>
      <c r="O17" s="133"/>
      <c r="R17" s="120"/>
      <c r="V17" s="154"/>
      <c r="W17" s="279"/>
      <c r="Y17" s="154"/>
      <c r="Z17" s="154"/>
    </row>
    <row r="18" spans="2:28">
      <c r="B18" s="136">
        <f t="shared" si="0"/>
        <v>2024</v>
      </c>
      <c r="C18" s="352">
        <v>1230.021663778163</v>
      </c>
      <c r="D18" s="129">
        <f>C18*$C$62</f>
        <v>62.546601603119584</v>
      </c>
      <c r="E18" s="129">
        <f t="shared" si="1"/>
        <v>27.98</v>
      </c>
      <c r="F18" s="129">
        <f>C60*(1+INDEX($D$66:$D$74,MATCH(B18,$C$66:$C$74,0),1))</f>
        <v>1.5032584211607054</v>
      </c>
      <c r="G18" s="131">
        <f>(D18+E18+F18)/(8.76*$C$63)</f>
        <v>32.325205487980433</v>
      </c>
      <c r="H18" s="129">
        <f t="shared" si="2"/>
        <v>0</v>
      </c>
      <c r="I18" s="131">
        <f>(G18+H18)</f>
        <v>32.325205487980433</v>
      </c>
      <c r="J18" s="131">
        <f t="shared" ref="J18:J32" si="4">ROUND(I18*$C$63*8.76,2)</f>
        <v>92.03</v>
      </c>
      <c r="K18" s="129">
        <f t="shared" si="3"/>
        <v>92.029860024280296</v>
      </c>
      <c r="L18" s="120"/>
      <c r="N18" s="118"/>
      <c r="P18" s="285"/>
      <c r="Q18" s="154"/>
      <c r="R18" s="120"/>
      <c r="T18" s="162"/>
      <c r="U18" s="154"/>
      <c r="V18" s="154"/>
      <c r="W18" s="279"/>
      <c r="X18" s="154"/>
      <c r="Y18" s="154"/>
      <c r="Z18" s="154"/>
      <c r="AA18" s="284"/>
      <c r="AB18" s="284"/>
    </row>
    <row r="19" spans="2:28">
      <c r="B19" s="136">
        <f t="shared" si="0"/>
        <v>2025</v>
      </c>
      <c r="C19" s="137"/>
      <c r="D19" s="129">
        <f t="shared" ref="D19:F37" si="5">ROUND(D18*(1+(IFERROR(INDEX($D$66:$D$74,MATCH($B19,$C$66:$C$74,0),1),0)+IFERROR(INDEX($G$66:$G$74,MATCH($B19,$F$66:$F$74,0),1),0)+IFERROR(INDEX($J$66:$J$74,MATCH($B19,$I$66:$I$74,0),1),0))),2)</f>
        <v>63.99</v>
      </c>
      <c r="E19" s="129">
        <f t="shared" si="1"/>
        <v>28.62</v>
      </c>
      <c r="F19" s="129">
        <f t="shared" si="5"/>
        <v>1.54</v>
      </c>
      <c r="G19" s="131">
        <f t="shared" ref="G19:G37" si="6">(D19+E19+F19)/(8.76*$C$63)</f>
        <v>33.069898138391288</v>
      </c>
      <c r="H19" s="129">
        <f t="shared" si="2"/>
        <v>0</v>
      </c>
      <c r="I19" s="131">
        <f t="shared" ref="I19:I37" si="7">(G19+H19)</f>
        <v>33.069898138391288</v>
      </c>
      <c r="J19" s="131">
        <f t="shared" si="4"/>
        <v>94.15</v>
      </c>
      <c r="K19" s="129">
        <f t="shared" si="3"/>
        <v>94.15</v>
      </c>
      <c r="L19" s="120"/>
      <c r="N19" s="118"/>
      <c r="R19" s="120"/>
      <c r="T19" s="162"/>
      <c r="U19" s="154"/>
      <c r="V19" s="154"/>
      <c r="W19" s="279"/>
      <c r="X19" s="154"/>
      <c r="Y19" s="154"/>
      <c r="Z19" s="154"/>
    </row>
    <row r="20" spans="2:28">
      <c r="B20" s="136">
        <f t="shared" si="0"/>
        <v>2026</v>
      </c>
      <c r="C20" s="137"/>
      <c r="D20" s="129">
        <f t="shared" si="5"/>
        <v>65.459999999999994</v>
      </c>
      <c r="E20" s="129">
        <f t="shared" si="1"/>
        <v>29.28</v>
      </c>
      <c r="F20" s="129">
        <f t="shared" si="5"/>
        <v>1.58</v>
      </c>
      <c r="G20" s="131">
        <f t="shared" si="6"/>
        <v>33.832103969090269</v>
      </c>
      <c r="H20" s="129">
        <f t="shared" si="2"/>
        <v>0</v>
      </c>
      <c r="I20" s="131">
        <f t="shared" si="7"/>
        <v>33.832103969090269</v>
      </c>
      <c r="J20" s="131">
        <f t="shared" si="4"/>
        <v>96.32</v>
      </c>
      <c r="K20" s="129">
        <f t="shared" si="3"/>
        <v>96.32</v>
      </c>
      <c r="L20" s="120"/>
      <c r="N20" s="118"/>
      <c r="R20" s="161"/>
      <c r="T20" s="162"/>
      <c r="U20" s="154"/>
      <c r="V20" s="154"/>
      <c r="W20" s="279"/>
      <c r="X20" s="154"/>
      <c r="Y20" s="154"/>
      <c r="Z20" s="154"/>
    </row>
    <row r="21" spans="2:28">
      <c r="B21" s="136">
        <f t="shared" si="0"/>
        <v>2027</v>
      </c>
      <c r="C21" s="137"/>
      <c r="D21" s="129">
        <f t="shared" si="5"/>
        <v>66.97</v>
      </c>
      <c r="E21" s="129">
        <f t="shared" si="1"/>
        <v>29.95</v>
      </c>
      <c r="F21" s="129">
        <f t="shared" si="5"/>
        <v>1.62</v>
      </c>
      <c r="G21" s="131">
        <f t="shared" si="6"/>
        <v>34.611872146118721</v>
      </c>
      <c r="H21" s="129">
        <f t="shared" si="2"/>
        <v>0</v>
      </c>
      <c r="I21" s="131">
        <f t="shared" si="7"/>
        <v>34.611872146118721</v>
      </c>
      <c r="J21" s="131">
        <f t="shared" si="4"/>
        <v>98.54</v>
      </c>
      <c r="K21" s="129">
        <f t="shared" si="3"/>
        <v>98.54</v>
      </c>
      <c r="L21" s="120"/>
      <c r="N21" s="118"/>
      <c r="R21" s="161"/>
      <c r="T21" s="162"/>
      <c r="U21" s="154"/>
      <c r="V21" s="154"/>
      <c r="W21" s="279"/>
      <c r="X21" s="154"/>
      <c r="Y21" s="154"/>
      <c r="Z21" s="154"/>
    </row>
    <row r="22" spans="2:28">
      <c r="B22" s="136">
        <f t="shared" si="0"/>
        <v>2028</v>
      </c>
      <c r="C22" s="137"/>
      <c r="D22" s="129">
        <f t="shared" si="5"/>
        <v>68.510000000000005</v>
      </c>
      <c r="E22" s="129">
        <f t="shared" si="1"/>
        <v>30.64</v>
      </c>
      <c r="F22" s="129">
        <f t="shared" si="5"/>
        <v>1.66</v>
      </c>
      <c r="G22" s="131">
        <f t="shared" si="6"/>
        <v>35.409202669476642</v>
      </c>
      <c r="H22" s="129">
        <f t="shared" si="2"/>
        <v>0</v>
      </c>
      <c r="I22" s="131">
        <f t="shared" si="7"/>
        <v>35.409202669476642</v>
      </c>
      <c r="J22" s="131">
        <f t="shared" si="4"/>
        <v>100.81</v>
      </c>
      <c r="K22" s="129">
        <f t="shared" si="3"/>
        <v>100.81</v>
      </c>
      <c r="L22" s="120"/>
      <c r="N22" s="118"/>
      <c r="R22" s="161"/>
      <c r="T22" s="162"/>
      <c r="U22" s="154"/>
      <c r="V22" s="154"/>
      <c r="W22" s="279"/>
      <c r="X22" s="154"/>
      <c r="Y22" s="154"/>
      <c r="Z22" s="154"/>
    </row>
    <row r="23" spans="2:28">
      <c r="B23" s="136">
        <f t="shared" si="0"/>
        <v>2029</v>
      </c>
      <c r="C23" s="137"/>
      <c r="D23" s="129">
        <f t="shared" si="5"/>
        <v>70.09</v>
      </c>
      <c r="E23" s="129">
        <f t="shared" si="1"/>
        <v>31.34</v>
      </c>
      <c r="F23" s="129">
        <f t="shared" si="5"/>
        <v>1.7</v>
      </c>
      <c r="G23" s="131">
        <f t="shared" si="6"/>
        <v>36.224095539164033</v>
      </c>
      <c r="H23" s="129">
        <f t="shared" si="2"/>
        <v>0</v>
      </c>
      <c r="I23" s="131">
        <f t="shared" si="7"/>
        <v>36.224095539164033</v>
      </c>
      <c r="J23" s="131">
        <f t="shared" si="4"/>
        <v>103.13</v>
      </c>
      <c r="K23" s="129">
        <f t="shared" si="3"/>
        <v>103.13000000000001</v>
      </c>
      <c r="L23" s="120"/>
      <c r="N23" s="118"/>
      <c r="R23" s="161"/>
      <c r="T23" s="162"/>
      <c r="U23" s="154"/>
      <c r="V23" s="154"/>
      <c r="W23" s="279"/>
      <c r="X23" s="154"/>
      <c r="Y23" s="154"/>
      <c r="Z23" s="154"/>
    </row>
    <row r="24" spans="2:28">
      <c r="B24" s="136">
        <f t="shared" si="0"/>
        <v>2030</v>
      </c>
      <c r="C24" s="137"/>
      <c r="D24" s="129">
        <f t="shared" si="5"/>
        <v>71.63</v>
      </c>
      <c r="E24" s="129">
        <f t="shared" si="1"/>
        <v>32.03</v>
      </c>
      <c r="F24" s="129">
        <f t="shared" si="5"/>
        <v>1.74</v>
      </c>
      <c r="G24" s="131">
        <f t="shared" si="6"/>
        <v>37.021426062521954</v>
      </c>
      <c r="H24" s="129">
        <f t="shared" si="2"/>
        <v>0</v>
      </c>
      <c r="I24" s="131">
        <f t="shared" si="7"/>
        <v>37.021426062521954</v>
      </c>
      <c r="J24" s="131">
        <f t="shared" si="4"/>
        <v>105.4</v>
      </c>
      <c r="K24" s="129">
        <f t="shared" si="3"/>
        <v>105.39999999999999</v>
      </c>
      <c r="L24" s="120"/>
      <c r="N24" s="118"/>
      <c r="R24" s="161"/>
      <c r="T24" s="162"/>
      <c r="U24" s="154"/>
      <c r="V24" s="154"/>
      <c r="W24" s="279"/>
      <c r="X24" s="154"/>
      <c r="Y24" s="154"/>
      <c r="Z24" s="154"/>
    </row>
    <row r="25" spans="2:28">
      <c r="B25" s="136">
        <f t="shared" si="0"/>
        <v>2031</v>
      </c>
      <c r="C25" s="137"/>
      <c r="D25" s="129">
        <f t="shared" si="5"/>
        <v>73.209999999999994</v>
      </c>
      <c r="E25" s="129">
        <f t="shared" si="1"/>
        <v>32.729999999999997</v>
      </c>
      <c r="F25" s="129">
        <f t="shared" si="5"/>
        <v>1.78</v>
      </c>
      <c r="G25" s="131">
        <f t="shared" si="6"/>
        <v>37.836318932209345</v>
      </c>
      <c r="H25" s="129">
        <f t="shared" si="2"/>
        <v>0</v>
      </c>
      <c r="I25" s="131">
        <f t="shared" si="7"/>
        <v>37.836318932209345</v>
      </c>
      <c r="J25" s="131">
        <f t="shared" si="4"/>
        <v>107.72</v>
      </c>
      <c r="K25" s="129">
        <f t="shared" si="3"/>
        <v>107.72</v>
      </c>
      <c r="L25" s="120"/>
      <c r="N25" s="118"/>
      <c r="R25" s="161"/>
      <c r="T25" s="162"/>
      <c r="U25" s="154"/>
      <c r="V25" s="154"/>
      <c r="W25" s="279"/>
      <c r="X25" s="154"/>
      <c r="Y25" s="154"/>
      <c r="Z25" s="154"/>
    </row>
    <row r="26" spans="2:28">
      <c r="B26" s="136">
        <f t="shared" si="0"/>
        <v>2032</v>
      </c>
      <c r="C26" s="137"/>
      <c r="D26" s="129">
        <f t="shared" si="5"/>
        <v>74.819999999999993</v>
      </c>
      <c r="E26" s="129">
        <f t="shared" si="1"/>
        <v>33.450000000000003</v>
      </c>
      <c r="F26" s="129">
        <f t="shared" si="5"/>
        <v>1.82</v>
      </c>
      <c r="G26" s="131">
        <f t="shared" si="6"/>
        <v>38.668774148226198</v>
      </c>
      <c r="H26" s="129">
        <f t="shared" si="2"/>
        <v>0</v>
      </c>
      <c r="I26" s="131">
        <f t="shared" si="7"/>
        <v>38.668774148226198</v>
      </c>
      <c r="J26" s="131">
        <f t="shared" si="4"/>
        <v>110.09</v>
      </c>
      <c r="K26" s="129">
        <f t="shared" si="3"/>
        <v>110.08999999999999</v>
      </c>
      <c r="L26" s="120"/>
      <c r="N26" s="118"/>
      <c r="R26" s="161"/>
      <c r="T26" s="162"/>
      <c r="U26" s="154"/>
      <c r="V26" s="154"/>
      <c r="W26" s="279"/>
      <c r="X26" s="154"/>
      <c r="Y26" s="154"/>
      <c r="Z26" s="154"/>
    </row>
    <row r="27" spans="2:28">
      <c r="B27" s="136">
        <f t="shared" si="0"/>
        <v>2033</v>
      </c>
      <c r="C27" s="137"/>
      <c r="D27" s="129">
        <f t="shared" si="5"/>
        <v>76.39</v>
      </c>
      <c r="E27" s="129">
        <f t="shared" si="1"/>
        <v>34.15</v>
      </c>
      <c r="F27" s="129">
        <f t="shared" si="5"/>
        <v>1.86</v>
      </c>
      <c r="G27" s="131">
        <f t="shared" si="6"/>
        <v>39.480154548647697</v>
      </c>
      <c r="H27" s="129">
        <f t="shared" si="2"/>
        <v>0</v>
      </c>
      <c r="I27" s="131">
        <f t="shared" si="7"/>
        <v>39.480154548647697</v>
      </c>
      <c r="J27" s="131">
        <f t="shared" si="4"/>
        <v>112.4</v>
      </c>
      <c r="K27" s="129">
        <f t="shared" si="3"/>
        <v>112.39999999999999</v>
      </c>
      <c r="L27" s="120"/>
      <c r="N27" s="118"/>
      <c r="R27" s="161"/>
      <c r="T27" s="162"/>
      <c r="U27" s="154"/>
      <c r="V27" s="154"/>
      <c r="W27" s="279"/>
      <c r="X27" s="154"/>
      <c r="Y27" s="154"/>
      <c r="Z27" s="154"/>
    </row>
    <row r="28" spans="2:28">
      <c r="B28" s="136">
        <f t="shared" si="0"/>
        <v>2034</v>
      </c>
      <c r="C28" s="137"/>
      <c r="D28" s="129">
        <f t="shared" si="5"/>
        <v>77.989999999999995</v>
      </c>
      <c r="E28" s="129">
        <f t="shared" si="1"/>
        <v>34.869999999999997</v>
      </c>
      <c r="F28" s="129">
        <f t="shared" si="5"/>
        <v>1.9</v>
      </c>
      <c r="G28" s="131">
        <f t="shared" si="6"/>
        <v>40.309097295398665</v>
      </c>
      <c r="H28" s="129">
        <f t="shared" si="2"/>
        <v>0</v>
      </c>
      <c r="I28" s="131">
        <f t="shared" si="7"/>
        <v>40.309097295398665</v>
      </c>
      <c r="J28" s="131">
        <f t="shared" si="4"/>
        <v>114.76</v>
      </c>
      <c r="K28" s="129">
        <f t="shared" si="3"/>
        <v>114.75999999999999</v>
      </c>
      <c r="L28" s="120"/>
      <c r="N28" s="118"/>
      <c r="R28" s="161"/>
      <c r="T28" s="162"/>
      <c r="U28" s="154"/>
      <c r="V28" s="154"/>
      <c r="W28" s="279"/>
      <c r="X28" s="154"/>
      <c r="Y28" s="154"/>
      <c r="Z28" s="154"/>
    </row>
    <row r="29" spans="2:28">
      <c r="B29" s="136">
        <f t="shared" si="0"/>
        <v>2035</v>
      </c>
      <c r="C29" s="137"/>
      <c r="D29" s="129">
        <f t="shared" si="5"/>
        <v>79.63</v>
      </c>
      <c r="E29" s="129">
        <f t="shared" si="1"/>
        <v>35.6</v>
      </c>
      <c r="F29" s="129">
        <f t="shared" si="5"/>
        <v>1.94</v>
      </c>
      <c r="G29" s="131">
        <f t="shared" si="6"/>
        <v>41.155602388479096</v>
      </c>
      <c r="H29" s="129">
        <f t="shared" si="2"/>
        <v>0</v>
      </c>
      <c r="I29" s="131">
        <f t="shared" si="7"/>
        <v>41.155602388479096</v>
      </c>
      <c r="J29" s="131">
        <f t="shared" si="4"/>
        <v>117.17</v>
      </c>
      <c r="K29" s="129">
        <f t="shared" si="3"/>
        <v>117.16999999999999</v>
      </c>
      <c r="L29" s="120"/>
      <c r="N29" s="118"/>
      <c r="R29" s="161"/>
      <c r="T29" s="162"/>
      <c r="U29" s="154"/>
      <c r="V29" s="154"/>
      <c r="W29" s="279"/>
      <c r="X29" s="154"/>
      <c r="Y29" s="154"/>
      <c r="Z29" s="154"/>
    </row>
    <row r="30" spans="2:28">
      <c r="B30" s="136">
        <f t="shared" si="0"/>
        <v>2036</v>
      </c>
      <c r="C30" s="137"/>
      <c r="D30" s="129">
        <f t="shared" si="5"/>
        <v>81.3</v>
      </c>
      <c r="E30" s="129">
        <f t="shared" si="1"/>
        <v>36.35</v>
      </c>
      <c r="F30" s="129">
        <f t="shared" si="5"/>
        <v>1.98</v>
      </c>
      <c r="G30" s="131">
        <f t="shared" si="6"/>
        <v>42.019669827889011</v>
      </c>
      <c r="H30" s="129">
        <f t="shared" si="2"/>
        <v>0</v>
      </c>
      <c r="I30" s="131">
        <f t="shared" si="7"/>
        <v>42.019669827889011</v>
      </c>
      <c r="J30" s="131">
        <f t="shared" si="4"/>
        <v>119.63</v>
      </c>
      <c r="K30" s="129">
        <f t="shared" si="3"/>
        <v>119.63000000000001</v>
      </c>
      <c r="L30" s="120"/>
      <c r="N30" s="118"/>
      <c r="R30" s="161"/>
      <c r="T30" s="162"/>
      <c r="U30" s="154"/>
      <c r="V30" s="154"/>
      <c r="W30" s="279"/>
      <c r="X30" s="154"/>
      <c r="Y30" s="154"/>
      <c r="Z30" s="154"/>
    </row>
    <row r="31" spans="2:28">
      <c r="B31" s="136">
        <f t="shared" si="0"/>
        <v>2037</v>
      </c>
      <c r="C31" s="137"/>
      <c r="D31" s="129">
        <f t="shared" si="5"/>
        <v>83.01</v>
      </c>
      <c r="E31" s="129">
        <f t="shared" si="1"/>
        <v>37.11</v>
      </c>
      <c r="F31" s="129">
        <f t="shared" si="5"/>
        <v>2.02</v>
      </c>
      <c r="G31" s="131">
        <f t="shared" si="6"/>
        <v>42.901299613628382</v>
      </c>
      <c r="H31" s="129">
        <f t="shared" si="2"/>
        <v>0</v>
      </c>
      <c r="I31" s="131">
        <f t="shared" si="7"/>
        <v>42.901299613628382</v>
      </c>
      <c r="J31" s="131">
        <f t="shared" si="4"/>
        <v>122.14</v>
      </c>
      <c r="K31" s="129">
        <f t="shared" si="3"/>
        <v>122.14</v>
      </c>
      <c r="L31" s="120"/>
      <c r="N31" s="118"/>
      <c r="R31" s="161"/>
      <c r="T31" s="162"/>
      <c r="U31" s="154"/>
      <c r="V31" s="154"/>
      <c r="W31" s="279"/>
      <c r="X31" s="154"/>
      <c r="Y31" s="154"/>
      <c r="Z31" s="154"/>
    </row>
    <row r="32" spans="2:28">
      <c r="B32" s="136">
        <f t="shared" si="0"/>
        <v>2038</v>
      </c>
      <c r="C32" s="137"/>
      <c r="D32" s="129">
        <f t="shared" si="5"/>
        <v>84.75</v>
      </c>
      <c r="E32" s="129">
        <f t="shared" si="1"/>
        <v>37.89</v>
      </c>
      <c r="F32" s="129">
        <f t="shared" si="5"/>
        <v>2.06</v>
      </c>
      <c r="G32" s="131">
        <f t="shared" si="6"/>
        <v>43.800491745697229</v>
      </c>
      <c r="H32" s="129">
        <f t="shared" si="2"/>
        <v>0</v>
      </c>
      <c r="I32" s="131">
        <f t="shared" si="7"/>
        <v>43.800491745697229</v>
      </c>
      <c r="J32" s="131">
        <f t="shared" si="4"/>
        <v>124.7</v>
      </c>
      <c r="K32" s="129">
        <f t="shared" si="3"/>
        <v>124.7</v>
      </c>
      <c r="L32" s="120"/>
      <c r="N32" s="118"/>
      <c r="R32" s="161"/>
      <c r="T32" s="162"/>
      <c r="U32" s="154"/>
      <c r="V32" s="154"/>
      <c r="W32" s="279"/>
      <c r="X32" s="154"/>
      <c r="Y32" s="154"/>
      <c r="Z32" s="154"/>
    </row>
    <row r="33" spans="2:30">
      <c r="B33" s="136">
        <f t="shared" si="0"/>
        <v>2039</v>
      </c>
      <c r="C33" s="137"/>
      <c r="D33" s="129">
        <f t="shared" si="5"/>
        <v>86.53</v>
      </c>
      <c r="E33" s="129">
        <f t="shared" si="1"/>
        <v>38.69</v>
      </c>
      <c r="F33" s="129">
        <f t="shared" si="5"/>
        <v>2.1</v>
      </c>
      <c r="G33" s="131">
        <f t="shared" si="6"/>
        <v>44.720758693361432</v>
      </c>
      <c r="H33" s="129">
        <f t="shared" si="2"/>
        <v>0</v>
      </c>
      <c r="I33" s="131">
        <f t="shared" si="7"/>
        <v>44.720758693361432</v>
      </c>
      <c r="J33" s="131">
        <f t="shared" ref="J33:J37" si="8">ROUND(I33*$C$63*8.76,2)</f>
        <v>127.32</v>
      </c>
      <c r="K33" s="129">
        <f t="shared" si="3"/>
        <v>127.32</v>
      </c>
      <c r="L33" s="120"/>
      <c r="N33" s="118"/>
      <c r="R33" s="120"/>
      <c r="AC33" s="282"/>
    </row>
    <row r="34" spans="2:30">
      <c r="B34" s="136">
        <f t="shared" si="0"/>
        <v>2040</v>
      </c>
      <c r="C34" s="137"/>
      <c r="D34" s="129">
        <f t="shared" si="5"/>
        <v>88.35</v>
      </c>
      <c r="E34" s="129">
        <f t="shared" si="1"/>
        <v>39.5</v>
      </c>
      <c r="F34" s="129">
        <f t="shared" si="5"/>
        <v>2.14</v>
      </c>
      <c r="G34" s="131">
        <f t="shared" si="6"/>
        <v>45.658587987355105</v>
      </c>
      <c r="H34" s="129">
        <f t="shared" si="2"/>
        <v>0</v>
      </c>
      <c r="I34" s="131">
        <f t="shared" si="7"/>
        <v>45.658587987355105</v>
      </c>
      <c r="J34" s="131">
        <f t="shared" si="8"/>
        <v>129.99</v>
      </c>
      <c r="K34" s="129">
        <f t="shared" si="3"/>
        <v>129.98999999999998</v>
      </c>
      <c r="L34" s="120"/>
      <c r="N34" s="118"/>
      <c r="R34" s="120"/>
      <c r="AC34" s="282"/>
    </row>
    <row r="35" spans="2:30">
      <c r="B35" s="136">
        <f t="shared" si="0"/>
        <v>2041</v>
      </c>
      <c r="C35" s="137"/>
      <c r="D35" s="129">
        <f t="shared" si="5"/>
        <v>90.21</v>
      </c>
      <c r="E35" s="129">
        <f t="shared" si="1"/>
        <v>40.33</v>
      </c>
      <c r="F35" s="129">
        <f t="shared" si="5"/>
        <v>2.1800000000000002</v>
      </c>
      <c r="G35" s="131">
        <f t="shared" si="6"/>
        <v>46.617492096944154</v>
      </c>
      <c r="H35" s="129">
        <f t="shared" si="2"/>
        <v>0</v>
      </c>
      <c r="I35" s="131">
        <f t="shared" si="7"/>
        <v>46.617492096944154</v>
      </c>
      <c r="J35" s="131">
        <f t="shared" si="8"/>
        <v>132.72</v>
      </c>
      <c r="K35" s="129">
        <f t="shared" si="3"/>
        <v>132.72</v>
      </c>
      <c r="L35" s="120"/>
      <c r="N35" s="118"/>
      <c r="R35" s="120"/>
      <c r="AC35" s="282"/>
    </row>
    <row r="36" spans="2:30">
      <c r="B36" s="136">
        <f t="shared" si="0"/>
        <v>2042</v>
      </c>
      <c r="C36" s="137"/>
      <c r="D36" s="129">
        <f t="shared" si="5"/>
        <v>92.1</v>
      </c>
      <c r="E36" s="129">
        <f t="shared" si="1"/>
        <v>41.18</v>
      </c>
      <c r="F36" s="129">
        <f t="shared" si="5"/>
        <v>2.23</v>
      </c>
      <c r="G36" s="131">
        <f t="shared" si="6"/>
        <v>47.597471022128552</v>
      </c>
      <c r="H36" s="129">
        <f t="shared" si="2"/>
        <v>0</v>
      </c>
      <c r="I36" s="131">
        <f t="shared" si="7"/>
        <v>47.597471022128552</v>
      </c>
      <c r="J36" s="131">
        <f t="shared" si="8"/>
        <v>135.51</v>
      </c>
      <c r="K36" s="129">
        <f t="shared" si="3"/>
        <v>135.51</v>
      </c>
      <c r="L36" s="120"/>
      <c r="N36" s="118"/>
      <c r="R36" s="120"/>
      <c r="AC36" s="282"/>
    </row>
    <row r="37" spans="2:30">
      <c r="B37" s="136">
        <f t="shared" si="0"/>
        <v>2043</v>
      </c>
      <c r="C37" s="137"/>
      <c r="D37" s="129">
        <f t="shared" si="5"/>
        <v>94.03</v>
      </c>
      <c r="E37" s="129">
        <f t="shared" si="1"/>
        <v>42.04</v>
      </c>
      <c r="F37" s="129">
        <f t="shared" si="5"/>
        <v>2.2799999999999998</v>
      </c>
      <c r="G37" s="131">
        <f t="shared" si="6"/>
        <v>48.595012293642426</v>
      </c>
      <c r="H37" s="129">
        <f t="shared" si="2"/>
        <v>0</v>
      </c>
      <c r="I37" s="131">
        <f t="shared" si="7"/>
        <v>48.595012293642426</v>
      </c>
      <c r="J37" s="131">
        <f t="shared" si="8"/>
        <v>138.35</v>
      </c>
      <c r="K37" s="129">
        <f t="shared" si="3"/>
        <v>138.35</v>
      </c>
      <c r="R37" s="120"/>
      <c r="AC37" s="282"/>
    </row>
    <row r="38" spans="2:30">
      <c r="B38" s="127"/>
      <c r="C38" s="132"/>
      <c r="D38" s="129"/>
      <c r="E38" s="129"/>
      <c r="F38" s="129"/>
      <c r="G38" s="130"/>
      <c r="H38" s="129"/>
      <c r="I38" s="131"/>
      <c r="J38" s="131"/>
      <c r="K38" s="138"/>
      <c r="R38" s="120"/>
      <c r="AC38" s="282"/>
    </row>
    <row r="39" spans="2:30">
      <c r="B39" s="127"/>
      <c r="C39" s="132"/>
      <c r="D39" s="129"/>
      <c r="E39" s="129"/>
      <c r="F39" s="129"/>
      <c r="G39" s="130"/>
      <c r="H39" s="129"/>
      <c r="I39" s="131"/>
      <c r="J39" s="131"/>
      <c r="K39" s="138"/>
      <c r="R39" s="120"/>
      <c r="AC39" s="282"/>
    </row>
    <row r="40" spans="2:30">
      <c r="B40" s="127"/>
      <c r="C40" s="132"/>
      <c r="D40" s="129"/>
      <c r="E40" s="129"/>
      <c r="F40" s="129"/>
      <c r="G40" s="130"/>
      <c r="H40" s="129"/>
      <c r="I40" s="129"/>
      <c r="J40" s="131"/>
      <c r="K40" s="131"/>
      <c r="L40" s="138"/>
      <c r="N40" s="118"/>
      <c r="O40" s="162"/>
      <c r="S40" s="120"/>
      <c r="AD40" s="282"/>
    </row>
    <row r="41" spans="2:30">
      <c r="N41" s="118"/>
      <c r="O41" s="162"/>
      <c r="S41" s="120"/>
      <c r="AD41" s="282"/>
    </row>
    <row r="42" spans="2:30" ht="13.8">
      <c r="B42" s="139" t="s">
        <v>25</v>
      </c>
      <c r="C42" s="140"/>
      <c r="D42" s="140"/>
      <c r="E42" s="140"/>
      <c r="F42" s="140"/>
      <c r="G42" s="140"/>
      <c r="H42" s="140"/>
      <c r="R42" s="120"/>
      <c r="AC42" s="282"/>
    </row>
    <row r="43" spans="2:30">
      <c r="AC43" s="282"/>
    </row>
    <row r="44" spans="2:30">
      <c r="B44" s="118" t="s">
        <v>62</v>
      </c>
      <c r="C44" s="141" t="s">
        <v>63</v>
      </c>
      <c r="D44" s="142" t="s">
        <v>102</v>
      </c>
      <c r="AC44" s="282"/>
    </row>
    <row r="45" spans="2:30">
      <c r="C45" s="141" t="str">
        <f>C7</f>
        <v>(a)</v>
      </c>
      <c r="D45" s="118" t="s">
        <v>64</v>
      </c>
      <c r="AC45" s="282"/>
    </row>
    <row r="46" spans="2:30">
      <c r="C46" s="141" t="str">
        <f>D7</f>
        <v>(b)</v>
      </c>
      <c r="D46" s="131" t="str">
        <f>"= "&amp;C7&amp;" x "&amp;C62</f>
        <v>= (a) x 0.05085</v>
      </c>
      <c r="AC46" s="282"/>
    </row>
    <row r="47" spans="2:30">
      <c r="C47" s="141" t="str">
        <f>F7</f>
        <v>(d)</v>
      </c>
      <c r="D47" s="131" t="str">
        <f>"= ("&amp;$D$7&amp;" + "&amp;$E$7&amp;") /  (8.76 x "&amp;TEXT(C63,"0.0%")&amp;")"</f>
        <v>= ((b) + (c)) /  (8.76 x 32.5%)</v>
      </c>
      <c r="AC47" s="282"/>
    </row>
    <row r="48" spans="2:30">
      <c r="C48" s="141" t="str">
        <f>I7</f>
        <v>(g)</v>
      </c>
      <c r="D48" s="131" t="str">
        <f>"= "&amp;$G$7&amp;" + "&amp;$H$7</f>
        <v>= (e) + (f)</v>
      </c>
    </row>
    <row r="49" spans="2:25">
      <c r="C49" s="141" t="str">
        <f>J7</f>
        <v>(h)</v>
      </c>
      <c r="D49" s="85" t="str">
        <f>D44</f>
        <v>Plant Costs  - 2019 IRP Update - Table 6.1 &amp; 6.2</v>
      </c>
    </row>
    <row r="50" spans="2:25">
      <c r="C50" s="141"/>
      <c r="D50" s="131"/>
    </row>
    <row r="51" spans="2:25" ht="13.8" thickBot="1"/>
    <row r="52" spans="2:25" ht="13.8" thickBot="1">
      <c r="C52" s="42" t="str">
        <f>B2&amp;" - "&amp;B3</f>
        <v>2019 IRP Utah South Solar with Storage - 33% Capacity Factor</v>
      </c>
      <c r="D52" s="143"/>
      <c r="E52" s="143"/>
      <c r="F52" s="143"/>
      <c r="G52" s="143"/>
      <c r="H52" s="143"/>
      <c r="I52" s="144"/>
      <c r="J52" s="144"/>
      <c r="K52" s="145"/>
    </row>
    <row r="53" spans="2:25" ht="13.8" thickBot="1">
      <c r="C53" s="146" t="s">
        <v>65</v>
      </c>
      <c r="D53" s="147" t="s">
        <v>66</v>
      </c>
      <c r="E53" s="147"/>
      <c r="F53" s="147"/>
      <c r="G53" s="147"/>
      <c r="H53" s="147"/>
      <c r="I53" s="144"/>
      <c r="J53" s="144"/>
      <c r="K53" s="145"/>
    </row>
    <row r="54" spans="2:25">
      <c r="P54" s="118" t="s">
        <v>103</v>
      </c>
      <c r="Q54" s="279">
        <v>2024</v>
      </c>
    </row>
    <row r="55" spans="2:25">
      <c r="B55" s="85" t="s">
        <v>101</v>
      </c>
      <c r="C55" s="171">
        <v>1611.5125096665929</v>
      </c>
      <c r="D55" s="118" t="s">
        <v>64</v>
      </c>
      <c r="O55" s="283">
        <v>230.8</v>
      </c>
      <c r="P55" s="118" t="s">
        <v>32</v>
      </c>
      <c r="Q55" s="279" t="s">
        <v>111</v>
      </c>
      <c r="R55" s="279" t="s">
        <v>112</v>
      </c>
      <c r="T55" s="279" t="str">
        <f>$Q$55&amp;"Proposed Station Capital Costs"</f>
        <v>L1.US1_PVSProposed Station Capital Costs</v>
      </c>
    </row>
    <row r="56" spans="2:25">
      <c r="B56" s="85" t="s">
        <v>101</v>
      </c>
      <c r="C56" s="273">
        <v>24.570618817436728</v>
      </c>
      <c r="D56" s="118" t="s">
        <v>67</v>
      </c>
      <c r="R56" s="120"/>
      <c r="T56" s="279" t="str">
        <f>$Q$55&amp;"Proposed Station Fixed Costs"</f>
        <v>L1.US1_PVSProposed Station Fixed Costs</v>
      </c>
    </row>
    <row r="57" spans="2:25" ht="24" customHeight="1">
      <c r="B57" s="85"/>
      <c r="C57" s="275"/>
      <c r="D57" s="118" t="s">
        <v>109</v>
      </c>
      <c r="Q57" s="218" t="str">
        <f>Q55&amp;Q54</f>
        <v>L1.US1_PVS2024</v>
      </c>
      <c r="T57" s="279" t="str">
        <f>$Q$55&amp;"Proposed Station Variable O&amp;M Costs"</f>
        <v>L1.US1_PVSProposed Station Variable O&amp;M Costs</v>
      </c>
    </row>
    <row r="58" spans="2:25">
      <c r="B58" s="85" t="s">
        <v>101</v>
      </c>
      <c r="C58" s="273">
        <v>0</v>
      </c>
      <c r="D58" s="118" t="s">
        <v>68</v>
      </c>
      <c r="K58" s="120"/>
      <c r="L58" s="150"/>
      <c r="M58" s="52"/>
      <c r="N58" s="164"/>
      <c r="O58" s="52"/>
      <c r="P58" s="52"/>
      <c r="Q58" s="120" t="s">
        <v>242</v>
      </c>
      <c r="R58" s="120"/>
      <c r="T58" s="120"/>
      <c r="U58" s="120"/>
      <c r="V58" s="120"/>
      <c r="W58" s="120"/>
      <c r="X58" s="120"/>
      <c r="Y58" s="120"/>
    </row>
    <row r="59" spans="2:25">
      <c r="B59" s="85"/>
      <c r="C59" s="159"/>
      <c r="D59" s="118" t="s">
        <v>69</v>
      </c>
      <c r="I59" s="201" t="s">
        <v>90</v>
      </c>
      <c r="L59" s="152"/>
      <c r="M59" s="153"/>
      <c r="O59" s="151"/>
      <c r="P59" s="120"/>
      <c r="Q59" s="120"/>
      <c r="R59" s="120"/>
      <c r="T59" s="120"/>
      <c r="U59" s="120"/>
      <c r="V59" s="120"/>
      <c r="W59" s="120"/>
      <c r="X59" s="120"/>
      <c r="Y59" s="120"/>
    </row>
    <row r="60" spans="2:25">
      <c r="B60" s="374" t="str">
        <f>LEFT(RIGHT(INDEX('Table 3 TransCost'!$39:$39,1,MATCH(F60,'Table 3 TransCost'!$4:$4,0)),6),5)</f>
        <v>2023$</v>
      </c>
      <c r="C60" s="275">
        <f>INDEX('Table 3 TransCost'!$39:$39,1,MATCH(F60,'Table 3 TransCost'!$4:$4,0)+2)</f>
        <v>1.4680258019147514</v>
      </c>
      <c r="D60" s="118" t="s">
        <v>225</v>
      </c>
      <c r="F60" s="279" t="s">
        <v>228</v>
      </c>
      <c r="K60" s="152"/>
      <c r="L60" s="152"/>
      <c r="M60" s="152"/>
      <c r="N60" s="165"/>
      <c r="O60" s="151"/>
      <c r="P60" s="120"/>
      <c r="Q60" s="120"/>
      <c r="R60" s="120"/>
      <c r="T60" s="120"/>
      <c r="U60" s="120"/>
      <c r="V60" s="120"/>
      <c r="W60" s="120"/>
      <c r="X60" s="120"/>
      <c r="Y60" s="120"/>
    </row>
    <row r="61" spans="2:25">
      <c r="B61" s="85"/>
      <c r="C61" s="204"/>
      <c r="K61" s="152"/>
      <c r="L61" s="152"/>
      <c r="M61" s="152"/>
      <c r="N61" s="165"/>
      <c r="O61" s="152"/>
      <c r="R61" s="120"/>
      <c r="T61" s="120"/>
      <c r="U61" s="120"/>
      <c r="V61" s="120"/>
      <c r="W61" s="120"/>
      <c r="X61" s="120"/>
      <c r="Y61" s="120"/>
    </row>
    <row r="62" spans="2:25" ht="13.8">
      <c r="C62" s="274">
        <v>5.0849999999999999E-2</v>
      </c>
      <c r="D62" s="118" t="s">
        <v>36</v>
      </c>
      <c r="E62" s="118" t="s">
        <v>113</v>
      </c>
      <c r="K62" s="156"/>
      <c r="L62" s="157"/>
      <c r="M62" s="157"/>
      <c r="O62" s="158"/>
    </row>
    <row r="63" spans="2:25">
      <c r="C63" s="212">
        <v>0.32500000000000001</v>
      </c>
      <c r="D63" s="118" t="s">
        <v>37</v>
      </c>
    </row>
    <row r="64" spans="2:25" ht="13.8" thickBot="1">
      <c r="D64" s="155"/>
    </row>
    <row r="65" spans="3:14" ht="13.8" thickBot="1">
      <c r="C65" s="40" t="str">
        <f>"Company Official Inflation Forecast Dated "&amp;TEXT('Table 4'!$H$5,"mmmm dd, yyyy")</f>
        <v>Company Official Inflation Forecast Dated December 31, 2019</v>
      </c>
      <c r="D65" s="143"/>
      <c r="E65" s="143"/>
      <c r="F65" s="143"/>
      <c r="G65" s="143"/>
      <c r="H65" s="143"/>
      <c r="I65" s="143"/>
      <c r="J65" s="143"/>
      <c r="K65" s="145"/>
    </row>
    <row r="66" spans="3:14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41"/>
      <c r="I66" s="87">
        <f>F74+1</f>
        <v>2035</v>
      </c>
      <c r="J66" s="41">
        <v>2.1000000000000001E-2</v>
      </c>
    </row>
    <row r="67" spans="3:14">
      <c r="C67" s="87">
        <f t="shared" ref="C67:C74" si="9">C66+1</f>
        <v>2018</v>
      </c>
      <c r="D67" s="41">
        <v>2.4E-2</v>
      </c>
      <c r="E67" s="85"/>
      <c r="F67" s="87">
        <f t="shared" ref="F67:F74" si="10">F66+1</f>
        <v>2027</v>
      </c>
      <c r="G67" s="41">
        <v>2.3E-2</v>
      </c>
      <c r="H67" s="41"/>
      <c r="I67" s="87">
        <f>I66+1</f>
        <v>2036</v>
      </c>
      <c r="J67" s="41">
        <v>2.1000000000000001E-2</v>
      </c>
    </row>
    <row r="68" spans="3:14">
      <c r="C68" s="87">
        <f t="shared" si="9"/>
        <v>2019</v>
      </c>
      <c r="D68" s="41">
        <v>1.7999999999999999E-2</v>
      </c>
      <c r="E68" s="85"/>
      <c r="F68" s="87">
        <f t="shared" si="10"/>
        <v>2028</v>
      </c>
      <c r="G68" s="41">
        <v>2.3E-2</v>
      </c>
      <c r="H68" s="41"/>
      <c r="I68" s="87">
        <f t="shared" ref="I68:I74" si="11">I67+1</f>
        <v>2037</v>
      </c>
      <c r="J68" s="41">
        <v>2.1000000000000001E-2</v>
      </c>
    </row>
    <row r="69" spans="3:14">
      <c r="C69" s="87">
        <f t="shared" si="9"/>
        <v>2020</v>
      </c>
      <c r="D69" s="41">
        <v>1.9E-2</v>
      </c>
      <c r="E69" s="85"/>
      <c r="F69" s="87">
        <f t="shared" si="10"/>
        <v>2029</v>
      </c>
      <c r="G69" s="41">
        <v>2.3E-2</v>
      </c>
      <c r="H69" s="41"/>
      <c r="I69" s="87">
        <f t="shared" si="11"/>
        <v>2038</v>
      </c>
      <c r="J69" s="41">
        <v>2.1000000000000001E-2</v>
      </c>
    </row>
    <row r="70" spans="3:14">
      <c r="C70" s="87">
        <f t="shared" si="9"/>
        <v>2021</v>
      </c>
      <c r="D70" s="41">
        <v>0.02</v>
      </c>
      <c r="E70" s="85"/>
      <c r="F70" s="87">
        <f t="shared" si="10"/>
        <v>2030</v>
      </c>
      <c r="G70" s="41">
        <v>2.1999999999999999E-2</v>
      </c>
      <c r="H70" s="41"/>
      <c r="I70" s="87">
        <f t="shared" si="11"/>
        <v>2039</v>
      </c>
      <c r="J70" s="41">
        <v>2.1000000000000001E-2</v>
      </c>
    </row>
    <row r="71" spans="3:14">
      <c r="C71" s="87">
        <f t="shared" si="9"/>
        <v>2022</v>
      </c>
      <c r="D71" s="41">
        <v>2.5000000000000001E-2</v>
      </c>
      <c r="E71" s="85"/>
      <c r="F71" s="87">
        <f t="shared" si="10"/>
        <v>2031</v>
      </c>
      <c r="G71" s="41">
        <v>2.1999999999999999E-2</v>
      </c>
      <c r="H71" s="41"/>
      <c r="I71" s="87">
        <f t="shared" si="11"/>
        <v>2040</v>
      </c>
      <c r="J71" s="41">
        <v>2.1000000000000001E-2</v>
      </c>
    </row>
    <row r="72" spans="3:14" s="120" customFormat="1">
      <c r="C72" s="87">
        <f t="shared" si="9"/>
        <v>2023</v>
      </c>
      <c r="D72" s="41">
        <v>2.5000000000000001E-2</v>
      </c>
      <c r="E72" s="86"/>
      <c r="F72" s="87">
        <f t="shared" si="10"/>
        <v>2032</v>
      </c>
      <c r="G72" s="41">
        <v>2.1999999999999999E-2</v>
      </c>
      <c r="H72" s="41"/>
      <c r="I72" s="87">
        <f t="shared" si="11"/>
        <v>2041</v>
      </c>
      <c r="J72" s="41">
        <v>2.1000000000000001E-2</v>
      </c>
      <c r="N72" s="165"/>
    </row>
    <row r="73" spans="3:14" s="120" customFormat="1">
      <c r="C73" s="87">
        <f t="shared" si="9"/>
        <v>2024</v>
      </c>
      <c r="D73" s="41">
        <v>2.4E-2</v>
      </c>
      <c r="E73" s="86"/>
      <c r="F73" s="87">
        <f t="shared" si="10"/>
        <v>2033</v>
      </c>
      <c r="G73" s="41">
        <v>2.1000000000000001E-2</v>
      </c>
      <c r="H73" s="41"/>
      <c r="I73" s="87">
        <f t="shared" si="11"/>
        <v>2042</v>
      </c>
      <c r="J73" s="41">
        <v>2.1000000000000001E-2</v>
      </c>
      <c r="N73" s="165"/>
    </row>
    <row r="74" spans="3:14" s="120" customFormat="1">
      <c r="C74" s="87">
        <f t="shared" si="9"/>
        <v>2025</v>
      </c>
      <c r="D74" s="41">
        <v>2.3E-2</v>
      </c>
      <c r="E74" s="86"/>
      <c r="F74" s="87">
        <f t="shared" si="10"/>
        <v>2034</v>
      </c>
      <c r="G74" s="41">
        <v>2.1000000000000001E-2</v>
      </c>
      <c r="H74" s="41"/>
      <c r="I74" s="87">
        <f t="shared" si="11"/>
        <v>2043</v>
      </c>
      <c r="J74" s="41">
        <v>2.1000000000000001E-2</v>
      </c>
      <c r="N74" s="165"/>
    </row>
    <row r="75" spans="3:14" s="120" customFormat="1">
      <c r="N75" s="165"/>
    </row>
    <row r="76" spans="3:14" s="120" customFormat="1">
      <c r="N76" s="165"/>
    </row>
    <row r="93" spans="3:4">
      <c r="C93" s="151"/>
      <c r="D93" s="155"/>
    </row>
    <row r="94" spans="3:4">
      <c r="C94" s="151"/>
      <c r="D94" s="155"/>
    </row>
    <row r="95" spans="3:4">
      <c r="C95" s="151"/>
      <c r="D95" s="155"/>
    </row>
    <row r="96" spans="3:4">
      <c r="C96" s="151"/>
      <c r="D96" s="155"/>
    </row>
    <row r="97" spans="3:4">
      <c r="C97" s="151"/>
      <c r="D97" s="155"/>
    </row>
    <row r="98" spans="3:4">
      <c r="C98" s="151"/>
      <c r="D98" s="155"/>
    </row>
    <row r="99" spans="3:4">
      <c r="C99" s="151"/>
      <c r="D99" s="155"/>
    </row>
    <row r="100" spans="3:4">
      <c r="C100" s="151"/>
      <c r="D100" s="155"/>
    </row>
    <row r="101" spans="3:4">
      <c r="C101" s="151"/>
      <c r="D101" s="155"/>
    </row>
    <row r="102" spans="3:4">
      <c r="C102" s="151"/>
      <c r="D102" s="155"/>
    </row>
  </sheetData>
  <printOptions horizontalCentered="1"/>
  <pageMargins left="0.8" right="0.3" top="0.4" bottom="0.4" header="0.5" footer="0.2"/>
  <pageSetup scale="58" orientation="landscape" r:id="rId1"/>
  <headerFooter alignWithMargins="0"/>
  <rowBreaks count="1" manualBreakCount="1">
    <brk id="51" max="16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AC102"/>
  <sheetViews>
    <sheetView zoomScale="80" zoomScaleNormal="80" workbookViewId="0">
      <selection activeCell="F23" sqref="F23"/>
    </sheetView>
  </sheetViews>
  <sheetFormatPr defaultColWidth="9.33203125" defaultRowHeight="13.2"/>
  <cols>
    <col min="1" max="1" width="13.33203125" style="118" customWidth="1"/>
    <col min="2" max="2" width="15" style="118" customWidth="1"/>
    <col min="3" max="3" width="12.33203125" style="118" bestFit="1" customWidth="1"/>
    <col min="4" max="4" width="19.77734375" style="118" customWidth="1"/>
    <col min="5" max="5" width="8.77734375" style="118" customWidth="1"/>
    <col min="6" max="6" width="13.44140625" style="118" customWidth="1"/>
    <col min="7" max="8" width="9.44140625" style="118" bestFit="1" customWidth="1"/>
    <col min="9" max="9" width="12.6640625" style="118" customWidth="1"/>
    <col min="10" max="10" width="14" style="118" customWidth="1"/>
    <col min="11" max="11" width="11.44140625" style="118" customWidth="1"/>
    <col min="12" max="12" width="3.109375" style="118" customWidth="1"/>
    <col min="13" max="13" width="15" style="118" hidden="1" customWidth="1"/>
    <col min="14" max="14" width="5.6640625" style="162" customWidth="1"/>
    <col min="15" max="15" width="9.33203125" style="118" customWidth="1"/>
    <col min="16" max="17" width="16" style="118" customWidth="1"/>
    <col min="18" max="18" width="18.109375" style="118" customWidth="1"/>
    <col min="19" max="19" width="9.33203125" style="118"/>
    <col min="20" max="20" width="22.33203125" style="118" customWidth="1"/>
    <col min="21" max="21" width="18.109375" style="118" customWidth="1"/>
    <col min="22" max="22" width="9.6640625" style="118" bestFit="1" customWidth="1"/>
    <col min="23" max="26" width="9.33203125" style="118"/>
    <col min="27" max="27" width="13.6640625" style="118" customWidth="1"/>
    <col min="28" max="28" width="12" style="118" bestFit="1" customWidth="1"/>
    <col min="29" max="16384" width="9.33203125" style="118"/>
  </cols>
  <sheetData>
    <row r="1" spans="2:26" ht="15.6">
      <c r="B1" s="116" t="s">
        <v>56</v>
      </c>
      <c r="C1" s="117"/>
      <c r="D1" s="117"/>
      <c r="E1" s="117"/>
      <c r="F1" s="117"/>
      <c r="G1" s="117"/>
      <c r="H1" s="117"/>
      <c r="I1" s="117"/>
      <c r="J1" s="117"/>
    </row>
    <row r="2" spans="2:26" ht="15.6">
      <c r="B2" s="116" t="s">
        <v>110</v>
      </c>
      <c r="C2" s="117"/>
      <c r="D2" s="117"/>
      <c r="E2" s="117"/>
      <c r="F2" s="117"/>
      <c r="G2" s="117"/>
      <c r="H2" s="117"/>
      <c r="I2" s="117"/>
      <c r="J2" s="117"/>
    </row>
    <row r="3" spans="2:26" ht="15.6">
      <c r="B3" s="116" t="str">
        <f>TEXT($C$63,"0%")&amp;" Capacity Factor"</f>
        <v>33% Capacity Factor</v>
      </c>
      <c r="C3" s="117"/>
      <c r="D3" s="117"/>
      <c r="E3" s="117"/>
      <c r="F3" s="117"/>
      <c r="G3" s="117"/>
      <c r="H3" s="117"/>
      <c r="I3" s="117"/>
      <c r="J3" s="117"/>
      <c r="R3" s="120"/>
    </row>
    <row r="4" spans="2:26">
      <c r="B4" s="119"/>
      <c r="C4" s="119"/>
      <c r="D4" s="119"/>
      <c r="E4" s="119"/>
      <c r="F4" s="119"/>
      <c r="G4" s="119"/>
      <c r="H4" s="119"/>
      <c r="I4" s="120"/>
      <c r="J4" s="120"/>
      <c r="K4" s="120"/>
      <c r="R4" s="120"/>
    </row>
    <row r="5" spans="2:26" ht="51.75" customHeight="1">
      <c r="B5" s="121" t="s">
        <v>0</v>
      </c>
      <c r="C5" s="122" t="s">
        <v>10</v>
      </c>
      <c r="D5" s="122" t="s">
        <v>11</v>
      </c>
      <c r="E5" s="122" t="s">
        <v>12</v>
      </c>
      <c r="F5" s="17" t="s">
        <v>91</v>
      </c>
      <c r="G5" s="122" t="s">
        <v>61</v>
      </c>
      <c r="H5" s="17" t="s">
        <v>13</v>
      </c>
      <c r="I5" s="122" t="s">
        <v>72</v>
      </c>
      <c r="J5" s="17" t="s">
        <v>52</v>
      </c>
      <c r="K5" s="122" t="s">
        <v>231</v>
      </c>
      <c r="M5" s="218"/>
      <c r="N5" s="218"/>
      <c r="P5" s="218"/>
      <c r="R5" s="280"/>
      <c r="T5" s="277"/>
      <c r="U5" s="278"/>
      <c r="V5" s="277"/>
      <c r="W5" s="278"/>
      <c r="X5" s="120"/>
      <c r="Y5" s="218"/>
      <c r="Z5" s="218"/>
    </row>
    <row r="6" spans="2:26" ht="24" customHeight="1">
      <c r="B6" s="123"/>
      <c r="C6" s="124" t="s">
        <v>8</v>
      </c>
      <c r="D6" s="125" t="s">
        <v>9</v>
      </c>
      <c r="E6" s="125" t="s">
        <v>9</v>
      </c>
      <c r="F6" s="125" t="s">
        <v>9</v>
      </c>
      <c r="G6" s="124" t="s">
        <v>31</v>
      </c>
      <c r="H6" s="18" t="s">
        <v>31</v>
      </c>
      <c r="I6" s="124" t="s">
        <v>31</v>
      </c>
      <c r="J6" s="19" t="s">
        <v>9</v>
      </c>
      <c r="K6" s="125" t="s">
        <v>9</v>
      </c>
      <c r="R6" s="281"/>
    </row>
    <row r="7" spans="2:26">
      <c r="C7" s="126" t="s">
        <v>1</v>
      </c>
      <c r="D7" s="126" t="s">
        <v>2</v>
      </c>
      <c r="E7" s="126" t="s">
        <v>3</v>
      </c>
      <c r="F7" s="126" t="s">
        <v>4</v>
      </c>
      <c r="G7" s="126" t="s">
        <v>5</v>
      </c>
      <c r="H7" s="126" t="s">
        <v>7</v>
      </c>
      <c r="I7" s="126" t="s">
        <v>22</v>
      </c>
      <c r="J7" s="126" t="s">
        <v>23</v>
      </c>
      <c r="K7" s="126" t="s">
        <v>24</v>
      </c>
      <c r="R7" s="120"/>
    </row>
    <row r="8" spans="2:26" ht="6" customHeight="1">
      <c r="K8" s="120"/>
      <c r="R8" s="120"/>
    </row>
    <row r="9" spans="2:26" ht="15.6">
      <c r="B9" s="43" t="str">
        <f>C52</f>
        <v>2019 IRP Utah South Solar with Storage - 33% Capacity Factor</v>
      </c>
      <c r="C9" s="120"/>
      <c r="E9" s="120"/>
      <c r="F9" s="120"/>
      <c r="G9" s="120"/>
      <c r="H9" s="120"/>
      <c r="I9" s="120"/>
      <c r="J9" s="120"/>
      <c r="K9" s="120"/>
      <c r="N9" s="118"/>
      <c r="R9" s="120"/>
    </row>
    <row r="10" spans="2:26">
      <c r="B10" s="127"/>
      <c r="C10" s="128"/>
      <c r="D10" s="129"/>
      <c r="E10" s="129"/>
      <c r="F10" s="129"/>
      <c r="G10" s="130"/>
      <c r="H10" s="130"/>
      <c r="I10" s="131"/>
      <c r="J10" s="131"/>
      <c r="K10" s="129"/>
      <c r="N10" s="163"/>
      <c r="R10" s="120"/>
    </row>
    <row r="11" spans="2:26">
      <c r="B11" s="127"/>
      <c r="C11" s="132"/>
      <c r="D11" s="129"/>
      <c r="E11" s="129"/>
      <c r="F11" s="129"/>
      <c r="G11" s="130"/>
      <c r="H11" s="129"/>
      <c r="I11" s="131"/>
      <c r="J11" s="131"/>
      <c r="K11" s="129"/>
      <c r="N11" s="118"/>
      <c r="R11" s="120"/>
    </row>
    <row r="12" spans="2:26">
      <c r="B12" s="136">
        <v>2018</v>
      </c>
      <c r="C12" s="137"/>
      <c r="D12" s="129"/>
      <c r="E12" s="149">
        <f>$C$56</f>
        <v>24.570618817436728</v>
      </c>
      <c r="F12" s="149"/>
      <c r="G12" s="131"/>
      <c r="H12" s="149">
        <f>$C$58</f>
        <v>0</v>
      </c>
      <c r="I12" s="131"/>
      <c r="J12" s="131"/>
      <c r="K12" s="129">
        <f>(D12+E12+F12)</f>
        <v>24.570618817436728</v>
      </c>
      <c r="L12" s="120"/>
      <c r="N12" s="118"/>
      <c r="R12" s="120"/>
      <c r="T12" s="162"/>
      <c r="U12" s="154"/>
      <c r="V12" s="275"/>
      <c r="W12" s="279"/>
      <c r="X12" s="279"/>
      <c r="Y12" s="275"/>
      <c r="Z12" s="275"/>
    </row>
    <row r="13" spans="2:26">
      <c r="B13" s="136">
        <f t="shared" ref="B13:B37" si="0">B12+1</f>
        <v>2019</v>
      </c>
      <c r="C13" s="137"/>
      <c r="D13" s="129"/>
      <c r="E13" s="129">
        <f t="shared" ref="E13:E37" si="1">ROUND(E12*(1+(IFERROR(INDEX($D$66:$D$74,MATCH($B13,$C$66:$C$74,0),1),0)+IFERROR(INDEX($G$66:$G$74,MATCH($B13,$F$66:$F$74,0),1),0)+IFERROR(INDEX($J$66:$J$74,MATCH($B13,$I$66:$I$74,0),1),0))),2)</f>
        <v>25.01</v>
      </c>
      <c r="F13" s="129"/>
      <c r="G13" s="131"/>
      <c r="H13" s="129">
        <f t="shared" ref="H13:H37" si="2">ROUND(H12*(1+(IFERROR(INDEX($D$66:$D$74,MATCH($B13,$C$66:$C$74,0),1),0)+IFERROR(INDEX($G$66:$G$74,MATCH($B13,$F$66:$F$74,0),1),0)+IFERROR(INDEX($J$66:$J$74,MATCH($B13,$I$66:$I$74,0),1),0))),2)</f>
        <v>0</v>
      </c>
      <c r="I13" s="131"/>
      <c r="J13" s="131"/>
      <c r="K13" s="129">
        <f t="shared" ref="K13:K37" si="3">(D13+E13+F13)</f>
        <v>25.01</v>
      </c>
      <c r="L13" s="120"/>
      <c r="N13" s="118"/>
      <c r="R13" s="120"/>
      <c r="V13" s="154"/>
      <c r="W13" s="279"/>
      <c r="Y13" s="154"/>
      <c r="Z13" s="154"/>
    </row>
    <row r="14" spans="2:26">
      <c r="B14" s="136">
        <f t="shared" si="0"/>
        <v>2020</v>
      </c>
      <c r="C14" s="137"/>
      <c r="D14" s="129"/>
      <c r="E14" s="129">
        <f t="shared" si="1"/>
        <v>25.49</v>
      </c>
      <c r="F14" s="129"/>
      <c r="G14" s="131"/>
      <c r="H14" s="129">
        <f t="shared" si="2"/>
        <v>0</v>
      </c>
      <c r="I14" s="131"/>
      <c r="J14" s="131"/>
      <c r="K14" s="129">
        <f t="shared" si="3"/>
        <v>25.49</v>
      </c>
      <c r="L14" s="120"/>
      <c r="N14" s="118"/>
      <c r="O14" s="133"/>
      <c r="P14" s="134"/>
      <c r="Q14" s="135"/>
      <c r="R14" s="120"/>
      <c r="V14" s="154"/>
      <c r="W14" s="279"/>
      <c r="Y14" s="154"/>
      <c r="Z14" s="154"/>
    </row>
    <row r="15" spans="2:26">
      <c r="B15" s="136">
        <f t="shared" si="0"/>
        <v>2021</v>
      </c>
      <c r="C15" s="137"/>
      <c r="D15" s="129"/>
      <c r="E15" s="129">
        <f t="shared" si="1"/>
        <v>26</v>
      </c>
      <c r="F15" s="129"/>
      <c r="G15" s="131"/>
      <c r="H15" s="129">
        <f t="shared" si="2"/>
        <v>0</v>
      </c>
      <c r="I15" s="131"/>
      <c r="J15" s="131"/>
      <c r="K15" s="129">
        <f t="shared" si="3"/>
        <v>26</v>
      </c>
      <c r="L15" s="120"/>
      <c r="N15" s="118"/>
      <c r="O15" s="276"/>
      <c r="P15" s="134"/>
      <c r="Q15" s="135"/>
      <c r="R15" s="120"/>
      <c r="V15" s="154"/>
      <c r="W15" s="279"/>
      <c r="Y15" s="154"/>
      <c r="Z15" s="154"/>
    </row>
    <row r="16" spans="2:26">
      <c r="B16" s="136">
        <f t="shared" si="0"/>
        <v>2022</v>
      </c>
      <c r="C16" s="137"/>
      <c r="D16" s="129"/>
      <c r="E16" s="129">
        <f t="shared" si="1"/>
        <v>26.65</v>
      </c>
      <c r="F16" s="129"/>
      <c r="G16" s="131"/>
      <c r="H16" s="129">
        <f t="shared" si="2"/>
        <v>0</v>
      </c>
      <c r="I16" s="131"/>
      <c r="J16" s="131"/>
      <c r="K16" s="129">
        <f t="shared" si="3"/>
        <v>26.65</v>
      </c>
      <c r="L16" s="120"/>
      <c r="N16" s="118"/>
      <c r="R16" s="120"/>
      <c r="V16" s="154"/>
      <c r="W16" s="279"/>
      <c r="Y16" s="154"/>
      <c r="Z16" s="154"/>
    </row>
    <row r="17" spans="2:28">
      <c r="B17" s="136">
        <f t="shared" si="0"/>
        <v>2023</v>
      </c>
      <c r="C17" s="137"/>
      <c r="D17" s="129"/>
      <c r="E17" s="129">
        <f t="shared" si="1"/>
        <v>27.32</v>
      </c>
      <c r="F17" s="129"/>
      <c r="G17" s="131"/>
      <c r="H17" s="129">
        <f t="shared" si="2"/>
        <v>0</v>
      </c>
      <c r="I17" s="131"/>
      <c r="J17" s="131"/>
      <c r="K17" s="129">
        <f t="shared" si="3"/>
        <v>27.32</v>
      </c>
      <c r="L17" s="120"/>
      <c r="N17" s="118"/>
      <c r="O17" s="133"/>
      <c r="R17" s="120"/>
      <c r="V17" s="154"/>
      <c r="W17" s="279"/>
      <c r="Y17" s="154"/>
      <c r="Z17" s="154"/>
    </row>
    <row r="18" spans="2:28">
      <c r="B18" s="136">
        <f t="shared" si="0"/>
        <v>2024</v>
      </c>
      <c r="C18" s="137"/>
      <c r="D18" s="129"/>
      <c r="E18" s="129">
        <f t="shared" si="1"/>
        <v>27.98</v>
      </c>
      <c r="F18" s="129"/>
      <c r="G18" s="131"/>
      <c r="H18" s="129">
        <f t="shared" si="2"/>
        <v>0</v>
      </c>
      <c r="I18" s="131"/>
      <c r="J18" s="131"/>
      <c r="K18" s="129">
        <f t="shared" si="3"/>
        <v>27.98</v>
      </c>
      <c r="L18" s="120"/>
      <c r="N18" s="118"/>
      <c r="P18" s="285"/>
      <c r="Q18" s="154"/>
      <c r="R18" s="120"/>
      <c r="T18" s="162"/>
      <c r="U18" s="154"/>
      <c r="V18" s="154"/>
      <c r="W18" s="279"/>
      <c r="X18" s="154"/>
      <c r="Y18" s="154"/>
      <c r="Z18" s="154"/>
      <c r="AA18" s="284"/>
      <c r="AB18" s="284"/>
    </row>
    <row r="19" spans="2:28">
      <c r="B19" s="136">
        <f t="shared" si="0"/>
        <v>2025</v>
      </c>
      <c r="C19" s="137"/>
      <c r="D19" s="129"/>
      <c r="E19" s="129">
        <f t="shared" si="1"/>
        <v>28.62</v>
      </c>
      <c r="F19" s="129"/>
      <c r="G19" s="131"/>
      <c r="H19" s="129">
        <f t="shared" si="2"/>
        <v>0</v>
      </c>
      <c r="I19" s="131"/>
      <c r="J19" s="131"/>
      <c r="K19" s="129">
        <f t="shared" si="3"/>
        <v>28.62</v>
      </c>
      <c r="L19" s="120"/>
      <c r="N19" s="118"/>
      <c r="R19" s="120"/>
      <c r="T19" s="162"/>
      <c r="U19" s="154"/>
      <c r="V19" s="154"/>
      <c r="W19" s="279"/>
      <c r="X19" s="154"/>
      <c r="Y19" s="154"/>
      <c r="Z19" s="154"/>
    </row>
    <row r="20" spans="2:28">
      <c r="B20" s="136">
        <f t="shared" si="0"/>
        <v>2026</v>
      </c>
      <c r="C20" s="137"/>
      <c r="D20" s="129"/>
      <c r="E20" s="129">
        <f t="shared" si="1"/>
        <v>29.28</v>
      </c>
      <c r="F20" s="129"/>
      <c r="G20" s="131"/>
      <c r="H20" s="129">
        <f t="shared" si="2"/>
        <v>0</v>
      </c>
      <c r="I20" s="131"/>
      <c r="J20" s="131"/>
      <c r="K20" s="129">
        <f t="shared" si="3"/>
        <v>29.28</v>
      </c>
      <c r="L20" s="120"/>
      <c r="N20" s="118"/>
      <c r="R20" s="161"/>
      <c r="T20" s="162"/>
      <c r="U20" s="154"/>
      <c r="V20" s="154"/>
      <c r="W20" s="279"/>
      <c r="X20" s="154"/>
      <c r="Y20" s="154"/>
      <c r="Z20" s="154"/>
    </row>
    <row r="21" spans="2:28">
      <c r="B21" s="136">
        <f t="shared" si="0"/>
        <v>2027</v>
      </c>
      <c r="C21" s="137"/>
      <c r="D21" s="129"/>
      <c r="E21" s="129">
        <f t="shared" si="1"/>
        <v>29.95</v>
      </c>
      <c r="F21" s="129"/>
      <c r="G21" s="131"/>
      <c r="H21" s="129">
        <f t="shared" si="2"/>
        <v>0</v>
      </c>
      <c r="I21" s="131"/>
      <c r="J21" s="131"/>
      <c r="K21" s="129">
        <f t="shared" si="3"/>
        <v>29.95</v>
      </c>
      <c r="L21" s="120"/>
      <c r="N21" s="118"/>
      <c r="R21" s="161"/>
      <c r="T21" s="162"/>
      <c r="U21" s="154"/>
      <c r="V21" s="154"/>
      <c r="W21" s="279"/>
      <c r="X21" s="154"/>
      <c r="Y21" s="154"/>
      <c r="Z21" s="154"/>
    </row>
    <row r="22" spans="2:28">
      <c r="B22" s="136">
        <f t="shared" si="0"/>
        <v>2028</v>
      </c>
      <c r="C22" s="137"/>
      <c r="D22" s="129"/>
      <c r="E22" s="129">
        <f t="shared" si="1"/>
        <v>30.64</v>
      </c>
      <c r="F22" s="129"/>
      <c r="G22" s="131"/>
      <c r="H22" s="129">
        <f t="shared" si="2"/>
        <v>0</v>
      </c>
      <c r="I22" s="131"/>
      <c r="J22" s="131"/>
      <c r="K22" s="129">
        <f t="shared" si="3"/>
        <v>30.64</v>
      </c>
      <c r="L22" s="120"/>
      <c r="N22" s="118"/>
      <c r="R22" s="161"/>
      <c r="T22" s="162"/>
      <c r="U22" s="154"/>
      <c r="V22" s="154"/>
      <c r="W22" s="279"/>
      <c r="X22" s="154"/>
      <c r="Y22" s="154"/>
      <c r="Z22" s="154"/>
    </row>
    <row r="23" spans="2:28">
      <c r="B23" s="136">
        <f t="shared" si="0"/>
        <v>2029</v>
      </c>
      <c r="C23" s="137"/>
      <c r="D23" s="129"/>
      <c r="E23" s="129">
        <f t="shared" si="1"/>
        <v>31.34</v>
      </c>
      <c r="F23" s="129"/>
      <c r="G23" s="131"/>
      <c r="H23" s="129">
        <f t="shared" si="2"/>
        <v>0</v>
      </c>
      <c r="I23" s="131"/>
      <c r="J23" s="131"/>
      <c r="K23" s="129">
        <f t="shared" si="3"/>
        <v>31.34</v>
      </c>
      <c r="L23" s="120"/>
      <c r="N23" s="118"/>
      <c r="R23" s="161"/>
      <c r="T23" s="162"/>
      <c r="U23" s="154"/>
      <c r="V23" s="154"/>
      <c r="W23" s="279"/>
      <c r="X23" s="154"/>
      <c r="Y23" s="154"/>
      <c r="Z23" s="154"/>
    </row>
    <row r="24" spans="2:28">
      <c r="B24" s="136">
        <f t="shared" si="0"/>
        <v>2030</v>
      </c>
      <c r="C24" s="352">
        <v>1208.8</v>
      </c>
      <c r="D24" s="129">
        <f>C24*$C$62</f>
        <v>81.594000000000008</v>
      </c>
      <c r="E24" s="129">
        <f t="shared" si="1"/>
        <v>32.03</v>
      </c>
      <c r="F24" s="129">
        <f>C60</f>
        <v>21.577297145999619</v>
      </c>
      <c r="G24" s="131">
        <f>(D24+E24+F24)/(8.76*$C$63)</f>
        <v>47.489040093431555</v>
      </c>
      <c r="H24" s="129">
        <f t="shared" si="2"/>
        <v>0</v>
      </c>
      <c r="I24" s="131">
        <f>(G24+H24)</f>
        <v>47.489040093431555</v>
      </c>
      <c r="J24" s="131">
        <f t="shared" ref="J24:J32" si="4">ROUND(I24*$C$63*8.76,2)</f>
        <v>135.19999999999999</v>
      </c>
      <c r="K24" s="129">
        <f t="shared" si="3"/>
        <v>135.20129714599963</v>
      </c>
      <c r="L24" s="120"/>
      <c r="N24" s="118"/>
      <c r="R24" s="161"/>
      <c r="T24" s="162"/>
      <c r="U24" s="154"/>
      <c r="V24" s="154"/>
      <c r="W24" s="279"/>
      <c r="X24" s="154"/>
      <c r="Y24" s="154"/>
      <c r="Z24" s="154"/>
    </row>
    <row r="25" spans="2:28">
      <c r="B25" s="136">
        <f t="shared" si="0"/>
        <v>2031</v>
      </c>
      <c r="C25" s="137"/>
      <c r="D25" s="129">
        <f t="shared" ref="D25:F37" si="5">ROUND(D24*(1+(IFERROR(INDEX($D$66:$D$74,MATCH($B25,$C$66:$C$74,0),1),0)+IFERROR(INDEX($G$66:$G$74,MATCH($B25,$F$66:$F$74,0),1),0)+IFERROR(INDEX($J$66:$J$74,MATCH($B25,$I$66:$I$74,0),1),0))),2)</f>
        <v>83.39</v>
      </c>
      <c r="E25" s="129">
        <f t="shared" si="1"/>
        <v>32.729999999999997</v>
      </c>
      <c r="F25" s="129">
        <f t="shared" si="5"/>
        <v>22.05</v>
      </c>
      <c r="G25" s="131">
        <f t="shared" ref="G25:G37" si="6">(D25+E25+F25)/(8.76*$C$63)</f>
        <v>48.531787846856346</v>
      </c>
      <c r="H25" s="129">
        <f t="shared" si="2"/>
        <v>0</v>
      </c>
      <c r="I25" s="131">
        <f t="shared" ref="I25:I37" si="7">(G25+H25)</f>
        <v>48.531787846856346</v>
      </c>
      <c r="J25" s="131">
        <f t="shared" si="4"/>
        <v>138.16999999999999</v>
      </c>
      <c r="K25" s="129">
        <f t="shared" si="3"/>
        <v>138.17000000000002</v>
      </c>
      <c r="L25" s="120"/>
      <c r="N25" s="118"/>
      <c r="R25" s="161"/>
      <c r="T25" s="162"/>
      <c r="U25" s="154"/>
      <c r="V25" s="154"/>
      <c r="W25" s="279"/>
      <c r="X25" s="154"/>
      <c r="Y25" s="154"/>
      <c r="Z25" s="154"/>
    </row>
    <row r="26" spans="2:28">
      <c r="B26" s="136">
        <f t="shared" si="0"/>
        <v>2032</v>
      </c>
      <c r="C26" s="137"/>
      <c r="D26" s="129">
        <f t="shared" si="5"/>
        <v>85.22</v>
      </c>
      <c r="E26" s="129">
        <f t="shared" si="1"/>
        <v>33.450000000000003</v>
      </c>
      <c r="F26" s="129">
        <f t="shared" si="5"/>
        <v>22.54</v>
      </c>
      <c r="G26" s="131">
        <f t="shared" si="6"/>
        <v>49.599578503688093</v>
      </c>
      <c r="H26" s="129">
        <f t="shared" si="2"/>
        <v>0</v>
      </c>
      <c r="I26" s="131">
        <f t="shared" si="7"/>
        <v>49.599578503688093</v>
      </c>
      <c r="J26" s="131">
        <f t="shared" si="4"/>
        <v>141.21</v>
      </c>
      <c r="K26" s="129">
        <f t="shared" si="3"/>
        <v>141.21</v>
      </c>
      <c r="L26" s="120"/>
      <c r="N26" s="118"/>
      <c r="R26" s="161"/>
      <c r="T26" s="162"/>
      <c r="U26" s="154"/>
      <c r="V26" s="154"/>
      <c r="W26" s="279"/>
      <c r="X26" s="154"/>
      <c r="Y26" s="154"/>
      <c r="Z26" s="154"/>
    </row>
    <row r="27" spans="2:28">
      <c r="B27" s="136">
        <f t="shared" si="0"/>
        <v>2033</v>
      </c>
      <c r="C27" s="137"/>
      <c r="D27" s="129">
        <f t="shared" si="5"/>
        <v>87.01</v>
      </c>
      <c r="E27" s="129">
        <f t="shared" si="1"/>
        <v>34.15</v>
      </c>
      <c r="F27" s="129">
        <f t="shared" si="5"/>
        <v>23.01</v>
      </c>
      <c r="G27" s="131">
        <f t="shared" si="6"/>
        <v>50.639269406392692</v>
      </c>
      <c r="H27" s="129">
        <f t="shared" si="2"/>
        <v>0</v>
      </c>
      <c r="I27" s="131">
        <f t="shared" si="7"/>
        <v>50.639269406392692</v>
      </c>
      <c r="J27" s="131">
        <f t="shared" si="4"/>
        <v>144.16999999999999</v>
      </c>
      <c r="K27" s="129">
        <f t="shared" si="3"/>
        <v>144.16999999999999</v>
      </c>
      <c r="L27" s="120"/>
      <c r="N27" s="118"/>
      <c r="R27" s="161"/>
      <c r="T27" s="162"/>
      <c r="U27" s="154"/>
      <c r="V27" s="154"/>
      <c r="W27" s="279"/>
      <c r="X27" s="154"/>
      <c r="Y27" s="154"/>
      <c r="Z27" s="154"/>
    </row>
    <row r="28" spans="2:28">
      <c r="B28" s="136">
        <f t="shared" si="0"/>
        <v>2034</v>
      </c>
      <c r="C28" s="137"/>
      <c r="D28" s="129">
        <f t="shared" si="5"/>
        <v>88.84</v>
      </c>
      <c r="E28" s="129">
        <f t="shared" si="1"/>
        <v>34.869999999999997</v>
      </c>
      <c r="F28" s="129">
        <f t="shared" si="5"/>
        <v>23.49</v>
      </c>
      <c r="G28" s="131">
        <f t="shared" si="6"/>
        <v>51.703547593958561</v>
      </c>
      <c r="H28" s="129">
        <f t="shared" si="2"/>
        <v>0</v>
      </c>
      <c r="I28" s="131">
        <f t="shared" si="7"/>
        <v>51.703547593958561</v>
      </c>
      <c r="J28" s="131">
        <f t="shared" si="4"/>
        <v>147.19999999999999</v>
      </c>
      <c r="K28" s="129">
        <f t="shared" si="3"/>
        <v>147.20000000000002</v>
      </c>
      <c r="L28" s="120"/>
      <c r="N28" s="118"/>
      <c r="R28" s="161"/>
      <c r="T28" s="162"/>
      <c r="U28" s="154"/>
      <c r="V28" s="154"/>
      <c r="W28" s="279"/>
      <c r="X28" s="154"/>
      <c r="Y28" s="154"/>
      <c r="Z28" s="154"/>
    </row>
    <row r="29" spans="2:28">
      <c r="B29" s="136">
        <f t="shared" si="0"/>
        <v>2035</v>
      </c>
      <c r="C29" s="137"/>
      <c r="D29" s="129">
        <f t="shared" si="5"/>
        <v>90.71</v>
      </c>
      <c r="E29" s="129">
        <f t="shared" si="1"/>
        <v>35.6</v>
      </c>
      <c r="F29" s="129">
        <f t="shared" si="5"/>
        <v>23.98</v>
      </c>
      <c r="G29" s="131">
        <f t="shared" si="6"/>
        <v>52.78890059711977</v>
      </c>
      <c r="H29" s="129">
        <f t="shared" si="2"/>
        <v>0</v>
      </c>
      <c r="I29" s="131">
        <f t="shared" si="7"/>
        <v>52.78890059711977</v>
      </c>
      <c r="J29" s="131">
        <f t="shared" si="4"/>
        <v>150.29</v>
      </c>
      <c r="K29" s="129">
        <f t="shared" si="3"/>
        <v>150.29</v>
      </c>
      <c r="L29" s="120"/>
      <c r="N29" s="118"/>
      <c r="R29" s="161"/>
      <c r="T29" s="162"/>
      <c r="U29" s="154"/>
      <c r="V29" s="154"/>
      <c r="W29" s="279"/>
      <c r="X29" s="154"/>
      <c r="Y29" s="154"/>
      <c r="Z29" s="154"/>
    </row>
    <row r="30" spans="2:28">
      <c r="B30" s="136">
        <f t="shared" si="0"/>
        <v>2036</v>
      </c>
      <c r="C30" s="137"/>
      <c r="D30" s="129">
        <f t="shared" si="5"/>
        <v>92.61</v>
      </c>
      <c r="E30" s="129">
        <f t="shared" si="1"/>
        <v>36.35</v>
      </c>
      <c r="F30" s="129">
        <f t="shared" si="5"/>
        <v>24.48</v>
      </c>
      <c r="G30" s="131">
        <f t="shared" si="6"/>
        <v>53.895328415876364</v>
      </c>
      <c r="H30" s="129">
        <f t="shared" si="2"/>
        <v>0</v>
      </c>
      <c r="I30" s="131">
        <f t="shared" si="7"/>
        <v>53.895328415876364</v>
      </c>
      <c r="J30" s="131">
        <f t="shared" si="4"/>
        <v>153.44</v>
      </c>
      <c r="K30" s="129">
        <f t="shared" si="3"/>
        <v>153.44</v>
      </c>
      <c r="L30" s="120"/>
      <c r="N30" s="118"/>
      <c r="R30" s="161"/>
      <c r="T30" s="162"/>
      <c r="U30" s="154"/>
      <c r="V30" s="154"/>
      <c r="W30" s="279"/>
      <c r="X30" s="154"/>
      <c r="Y30" s="154"/>
      <c r="Z30" s="154"/>
    </row>
    <row r="31" spans="2:28">
      <c r="B31" s="136">
        <f t="shared" si="0"/>
        <v>2037</v>
      </c>
      <c r="C31" s="137"/>
      <c r="D31" s="129">
        <f t="shared" si="5"/>
        <v>94.55</v>
      </c>
      <c r="E31" s="129">
        <f t="shared" si="1"/>
        <v>37.11</v>
      </c>
      <c r="F31" s="129">
        <f t="shared" si="5"/>
        <v>24.99</v>
      </c>
      <c r="G31" s="131">
        <f t="shared" si="6"/>
        <v>55.022831050228312</v>
      </c>
      <c r="H31" s="129">
        <f t="shared" si="2"/>
        <v>0</v>
      </c>
      <c r="I31" s="131">
        <f t="shared" si="7"/>
        <v>55.022831050228312</v>
      </c>
      <c r="J31" s="131">
        <f t="shared" si="4"/>
        <v>156.65</v>
      </c>
      <c r="K31" s="129">
        <f t="shared" si="3"/>
        <v>156.65</v>
      </c>
      <c r="L31" s="120"/>
      <c r="N31" s="118"/>
      <c r="R31" s="161"/>
      <c r="T31" s="162"/>
      <c r="U31" s="154"/>
      <c r="V31" s="154"/>
      <c r="W31" s="279"/>
      <c r="X31" s="154"/>
      <c r="Y31" s="154"/>
      <c r="Z31" s="154"/>
    </row>
    <row r="32" spans="2:28">
      <c r="B32" s="136">
        <f t="shared" si="0"/>
        <v>2038</v>
      </c>
      <c r="C32" s="137"/>
      <c r="D32" s="129">
        <f t="shared" si="5"/>
        <v>96.54</v>
      </c>
      <c r="E32" s="129">
        <f t="shared" si="1"/>
        <v>37.89</v>
      </c>
      <c r="F32" s="129">
        <f t="shared" si="5"/>
        <v>25.51</v>
      </c>
      <c r="G32" s="131">
        <f t="shared" si="6"/>
        <v>56.178433438707408</v>
      </c>
      <c r="H32" s="129">
        <f t="shared" si="2"/>
        <v>0</v>
      </c>
      <c r="I32" s="131">
        <f t="shared" si="7"/>
        <v>56.178433438707408</v>
      </c>
      <c r="J32" s="131">
        <f t="shared" si="4"/>
        <v>159.94</v>
      </c>
      <c r="K32" s="129">
        <f t="shared" si="3"/>
        <v>159.94</v>
      </c>
      <c r="L32" s="120"/>
      <c r="N32" s="118"/>
      <c r="R32" s="161"/>
      <c r="T32" s="162"/>
      <c r="U32" s="154"/>
      <c r="V32" s="154"/>
      <c r="W32" s="279"/>
      <c r="X32" s="154"/>
      <c r="Y32" s="154"/>
      <c r="Z32" s="154"/>
    </row>
    <row r="33" spans="2:29">
      <c r="B33" s="136">
        <f t="shared" si="0"/>
        <v>2039</v>
      </c>
      <c r="C33" s="137"/>
      <c r="D33" s="129">
        <f t="shared" si="5"/>
        <v>98.57</v>
      </c>
      <c r="E33" s="129">
        <f t="shared" si="1"/>
        <v>38.69</v>
      </c>
      <c r="F33" s="129">
        <f t="shared" si="5"/>
        <v>26.05</v>
      </c>
      <c r="G33" s="131">
        <f t="shared" si="6"/>
        <v>57.362135581313666</v>
      </c>
      <c r="H33" s="129">
        <f t="shared" si="2"/>
        <v>0</v>
      </c>
      <c r="I33" s="131">
        <f t="shared" si="7"/>
        <v>57.362135581313666</v>
      </c>
      <c r="J33" s="131">
        <f t="shared" ref="J33:J37" si="8">ROUND(I33*$C$63*8.76,2)</f>
        <v>163.31</v>
      </c>
      <c r="K33" s="129">
        <f t="shared" si="3"/>
        <v>163.31</v>
      </c>
      <c r="L33" s="120"/>
      <c r="N33" s="118"/>
      <c r="R33" s="120"/>
      <c r="AC33" s="282"/>
    </row>
    <row r="34" spans="2:29">
      <c r="B34" s="136">
        <f t="shared" si="0"/>
        <v>2040</v>
      </c>
      <c r="C34" s="137"/>
      <c r="D34" s="129">
        <f t="shared" si="5"/>
        <v>100.64</v>
      </c>
      <c r="E34" s="129">
        <f t="shared" si="1"/>
        <v>39.5</v>
      </c>
      <c r="F34" s="129">
        <f t="shared" si="5"/>
        <v>26.6</v>
      </c>
      <c r="G34" s="131">
        <f t="shared" si="6"/>
        <v>58.566912539515272</v>
      </c>
      <c r="H34" s="129">
        <f t="shared" si="2"/>
        <v>0</v>
      </c>
      <c r="I34" s="131">
        <f t="shared" si="7"/>
        <v>58.566912539515272</v>
      </c>
      <c r="J34" s="131">
        <f t="shared" si="8"/>
        <v>166.74</v>
      </c>
      <c r="K34" s="129">
        <f t="shared" si="3"/>
        <v>166.73999999999998</v>
      </c>
      <c r="L34" s="120"/>
      <c r="N34" s="118"/>
      <c r="R34" s="120"/>
      <c r="AC34" s="282"/>
    </row>
    <row r="35" spans="2:29">
      <c r="B35" s="136">
        <f t="shared" si="0"/>
        <v>2041</v>
      </c>
      <c r="C35" s="137"/>
      <c r="D35" s="129">
        <f t="shared" si="5"/>
        <v>102.75</v>
      </c>
      <c r="E35" s="129">
        <f t="shared" si="1"/>
        <v>40.33</v>
      </c>
      <c r="F35" s="129">
        <f t="shared" si="5"/>
        <v>27.16</v>
      </c>
      <c r="G35" s="131">
        <f t="shared" si="6"/>
        <v>59.796276782578147</v>
      </c>
      <c r="H35" s="129">
        <f t="shared" si="2"/>
        <v>0</v>
      </c>
      <c r="I35" s="131">
        <f t="shared" si="7"/>
        <v>59.796276782578147</v>
      </c>
      <c r="J35" s="131">
        <f t="shared" si="8"/>
        <v>170.24</v>
      </c>
      <c r="K35" s="129">
        <f t="shared" si="3"/>
        <v>170.23999999999998</v>
      </c>
      <c r="L35" s="120"/>
      <c r="N35" s="118"/>
      <c r="R35" s="120"/>
      <c r="AC35" s="282"/>
    </row>
    <row r="36" spans="2:29">
      <c r="B36" s="136">
        <f t="shared" si="0"/>
        <v>2042</v>
      </c>
      <c r="C36" s="137"/>
      <c r="D36" s="129">
        <f t="shared" si="5"/>
        <v>104.91</v>
      </c>
      <c r="E36" s="129">
        <f t="shared" si="1"/>
        <v>41.18</v>
      </c>
      <c r="F36" s="129">
        <f t="shared" si="5"/>
        <v>27.73</v>
      </c>
      <c r="G36" s="131">
        <f t="shared" si="6"/>
        <v>61.053740779768177</v>
      </c>
      <c r="H36" s="129">
        <f t="shared" si="2"/>
        <v>0</v>
      </c>
      <c r="I36" s="131">
        <f t="shared" si="7"/>
        <v>61.053740779768177</v>
      </c>
      <c r="J36" s="131">
        <f t="shared" si="8"/>
        <v>173.82</v>
      </c>
      <c r="K36" s="129">
        <f t="shared" si="3"/>
        <v>173.82</v>
      </c>
      <c r="L36" s="120"/>
      <c r="N36" s="118"/>
      <c r="R36" s="120"/>
      <c r="AC36" s="282"/>
    </row>
    <row r="37" spans="2:29">
      <c r="B37" s="136">
        <f t="shared" si="0"/>
        <v>2043</v>
      </c>
      <c r="C37" s="132"/>
      <c r="D37" s="129">
        <f t="shared" si="5"/>
        <v>107.11</v>
      </c>
      <c r="E37" s="129">
        <f t="shared" si="1"/>
        <v>42.04</v>
      </c>
      <c r="F37" s="129">
        <f t="shared" si="5"/>
        <v>28.31</v>
      </c>
      <c r="G37" s="131">
        <f t="shared" si="6"/>
        <v>62.332279592553569</v>
      </c>
      <c r="H37" s="129">
        <f t="shared" si="2"/>
        <v>0</v>
      </c>
      <c r="I37" s="131">
        <f t="shared" si="7"/>
        <v>62.332279592553569</v>
      </c>
      <c r="J37" s="131">
        <f t="shared" si="8"/>
        <v>177.46</v>
      </c>
      <c r="K37" s="129">
        <f t="shared" si="3"/>
        <v>177.46</v>
      </c>
      <c r="R37" s="120"/>
      <c r="AC37" s="282"/>
    </row>
    <row r="38" spans="2:29">
      <c r="B38" s="127"/>
      <c r="C38" s="132"/>
      <c r="D38" s="129"/>
      <c r="E38" s="129"/>
      <c r="F38" s="130"/>
      <c r="G38" s="129"/>
      <c r="H38" s="129"/>
      <c r="I38" s="131"/>
      <c r="J38" s="131"/>
      <c r="K38" s="138"/>
      <c r="R38" s="120"/>
      <c r="AC38" s="282"/>
    </row>
    <row r="39" spans="2:29">
      <c r="B39" s="127"/>
      <c r="C39" s="132"/>
      <c r="D39" s="129"/>
      <c r="E39" s="129"/>
      <c r="F39" s="130"/>
      <c r="G39" s="129"/>
      <c r="H39" s="129"/>
      <c r="I39" s="131"/>
      <c r="J39" s="131"/>
      <c r="K39" s="138"/>
      <c r="R39" s="120"/>
      <c r="AC39" s="282"/>
    </row>
    <row r="40" spans="2:29">
      <c r="B40" s="127"/>
      <c r="C40" s="132"/>
      <c r="D40" s="129"/>
      <c r="E40" s="129"/>
      <c r="F40" s="130"/>
      <c r="G40" s="129"/>
      <c r="H40" s="129"/>
      <c r="I40" s="131"/>
      <c r="J40" s="131"/>
      <c r="K40" s="138"/>
      <c r="R40" s="120"/>
      <c r="AC40" s="282"/>
    </row>
    <row r="41" spans="2:29">
      <c r="R41" s="120"/>
      <c r="AC41" s="282"/>
    </row>
    <row r="42" spans="2:29" ht="13.8">
      <c r="B42" s="139" t="s">
        <v>25</v>
      </c>
      <c r="C42" s="140"/>
      <c r="D42" s="140"/>
      <c r="E42" s="140"/>
      <c r="F42" s="140"/>
      <c r="G42" s="140"/>
      <c r="H42" s="140"/>
      <c r="R42" s="120"/>
      <c r="AC42" s="282"/>
    </row>
    <row r="43" spans="2:29">
      <c r="AC43" s="282"/>
    </row>
    <row r="44" spans="2:29">
      <c r="B44" s="118" t="s">
        <v>62</v>
      </c>
      <c r="C44" s="141" t="s">
        <v>63</v>
      </c>
      <c r="D44" s="142" t="s">
        <v>102</v>
      </c>
      <c r="AC44" s="282"/>
    </row>
    <row r="45" spans="2:29">
      <c r="C45" s="141" t="str">
        <f>C7</f>
        <v>(a)</v>
      </c>
      <c r="D45" s="118" t="s">
        <v>64</v>
      </c>
      <c r="AC45" s="282"/>
    </row>
    <row r="46" spans="2:29">
      <c r="C46" s="141" t="str">
        <f>D7</f>
        <v>(b)</v>
      </c>
      <c r="D46" s="131" t="str">
        <f>"= "&amp;C7&amp;" x "&amp;C62</f>
        <v>= (a) x 0.0675</v>
      </c>
      <c r="AC46" s="282"/>
    </row>
    <row r="47" spans="2:29">
      <c r="C47" s="141" t="str">
        <f>G7</f>
        <v>(e)</v>
      </c>
      <c r="D47" s="131" t="str">
        <f>"= ("&amp;$D$7&amp;" + "&amp;$E$7&amp;") /  (8.76 x "&amp;TEXT(C63,"0.0%")&amp;")"</f>
        <v>= ((b) + (c)) /  (8.76 x 32.5%)</v>
      </c>
      <c r="AC47" s="282"/>
    </row>
    <row r="48" spans="2:29">
      <c r="C48" s="141" t="str">
        <f>I7</f>
        <v>(g)</v>
      </c>
      <c r="D48" s="131" t="str">
        <f>"= "&amp;$G$7&amp;" + "&amp;$H$7</f>
        <v>= (e) + (f)</v>
      </c>
    </row>
    <row r="49" spans="2:25">
      <c r="C49" s="141" t="str">
        <f>K7</f>
        <v>(i)</v>
      </c>
      <c r="D49" s="85" t="str">
        <f>D44</f>
        <v>Plant Costs  - 2019 IRP Update - Table 6.1 &amp; 6.2</v>
      </c>
    </row>
    <row r="50" spans="2:25">
      <c r="C50" s="141"/>
      <c r="D50" s="131"/>
    </row>
    <row r="51" spans="2:25" ht="13.8" thickBot="1"/>
    <row r="52" spans="2:25" ht="13.8" thickBot="1">
      <c r="C52" s="42" t="str">
        <f>B2&amp;" - "&amp;B3</f>
        <v>2019 IRP Utah South Solar with Storage - 33% Capacity Factor</v>
      </c>
      <c r="D52" s="143"/>
      <c r="E52" s="143"/>
      <c r="F52" s="143"/>
      <c r="G52" s="143"/>
      <c r="H52" s="143"/>
      <c r="I52" s="144"/>
      <c r="J52" s="144"/>
      <c r="K52" s="145"/>
    </row>
    <row r="53" spans="2:25" ht="13.8" thickBot="1">
      <c r="C53" s="146" t="s">
        <v>65</v>
      </c>
      <c r="D53" s="147" t="s">
        <v>66</v>
      </c>
      <c r="E53" s="147"/>
      <c r="F53" s="147"/>
      <c r="G53" s="147"/>
      <c r="H53" s="147"/>
      <c r="I53" s="144"/>
      <c r="J53" s="144"/>
      <c r="K53" s="145"/>
    </row>
    <row r="54" spans="2:25">
      <c r="P54" s="118" t="s">
        <v>103</v>
      </c>
      <c r="Q54" s="279">
        <v>2030</v>
      </c>
    </row>
    <row r="55" spans="2:25">
      <c r="B55" s="85" t="s">
        <v>101</v>
      </c>
      <c r="C55" s="171">
        <v>1611.5125096665929</v>
      </c>
      <c r="D55" s="118" t="s">
        <v>64</v>
      </c>
      <c r="O55" s="283">
        <v>500</v>
      </c>
      <c r="P55" s="118" t="s">
        <v>32</v>
      </c>
      <c r="Q55" s="279" t="s">
        <v>180</v>
      </c>
      <c r="R55" s="279" t="s">
        <v>181</v>
      </c>
      <c r="T55" s="279" t="str">
        <f>$Q$55&amp;"Proposed Station Capital Costs"</f>
        <v>L_.US4_PVSProposed Station Capital Costs</v>
      </c>
    </row>
    <row r="56" spans="2:25">
      <c r="B56" s="85" t="s">
        <v>101</v>
      </c>
      <c r="C56" s="273">
        <v>24.570618817436728</v>
      </c>
      <c r="D56" s="118" t="s">
        <v>67</v>
      </c>
      <c r="R56" s="120"/>
      <c r="T56" s="279" t="str">
        <f>$Q$55&amp;"Proposed Station Fixed Costs"</f>
        <v>L_.US4_PVSProposed Station Fixed Costs</v>
      </c>
    </row>
    <row r="57" spans="2:25" ht="24" customHeight="1">
      <c r="B57" s="85"/>
      <c r="C57" s="275"/>
      <c r="D57" s="118" t="s">
        <v>109</v>
      </c>
      <c r="Q57" s="218" t="str">
        <f>Q55&amp;Q54</f>
        <v>L_.US4_PVS2030</v>
      </c>
      <c r="T57" s="279" t="str">
        <f>$Q$55&amp;"Proposed Station Variable O&amp;M Costs"</f>
        <v>L_.US4_PVSProposed Station Variable O&amp;M Costs</v>
      </c>
    </row>
    <row r="58" spans="2:25">
      <c r="B58" s="85" t="s">
        <v>101</v>
      </c>
      <c r="C58" s="273">
        <v>0</v>
      </c>
      <c r="D58" s="118" t="s">
        <v>68</v>
      </c>
      <c r="K58" s="120"/>
      <c r="L58" s="150"/>
      <c r="M58" s="52"/>
      <c r="N58" s="164"/>
      <c r="O58" s="52"/>
      <c r="P58" s="52"/>
      <c r="Q58" s="120" t="s">
        <v>242</v>
      </c>
      <c r="R58" s="120"/>
      <c r="T58" s="120"/>
      <c r="U58" s="120"/>
      <c r="V58" s="120"/>
      <c r="W58" s="120"/>
      <c r="X58" s="120"/>
      <c r="Y58" s="120"/>
    </row>
    <row r="59" spans="2:25">
      <c r="B59" s="85"/>
      <c r="C59" s="159"/>
      <c r="D59" s="118" t="s">
        <v>69</v>
      </c>
      <c r="I59" s="201" t="s">
        <v>90</v>
      </c>
      <c r="L59" s="152"/>
      <c r="M59" s="153"/>
      <c r="O59" s="151"/>
      <c r="P59" s="120"/>
      <c r="Q59" s="120"/>
      <c r="R59" s="120"/>
      <c r="T59" s="120"/>
      <c r="U59" s="120"/>
      <c r="V59" s="120"/>
      <c r="W59" s="120"/>
      <c r="X59" s="120"/>
      <c r="Y59" s="120"/>
    </row>
    <row r="60" spans="2:25">
      <c r="B60" s="374" t="str">
        <f>LEFT(RIGHT(INDEX('Table 3 TransCost'!$39:$39,1,MATCH(F60,'Table 3 TransCost'!$4:$4,0)),6),5)</f>
        <v>2030$</v>
      </c>
      <c r="C60" s="275">
        <f>INDEX('Table 3 TransCost'!$39:$39,1,MATCH(F60,'Table 3 TransCost'!$4:$4,0)+2)</f>
        <v>21.577297145999619</v>
      </c>
      <c r="D60" s="118" t="s">
        <v>225</v>
      </c>
      <c r="F60" s="279" t="s">
        <v>229</v>
      </c>
      <c r="K60" s="152"/>
      <c r="L60" s="152"/>
      <c r="M60" s="152"/>
      <c r="N60" s="165"/>
      <c r="O60" s="151"/>
      <c r="P60" s="120"/>
      <c r="Q60" s="120"/>
      <c r="R60" s="120"/>
      <c r="T60" s="120"/>
      <c r="U60" s="120"/>
      <c r="V60" s="120"/>
      <c r="W60" s="120"/>
      <c r="X60" s="120"/>
      <c r="Y60" s="120"/>
    </row>
    <row r="61" spans="2:25">
      <c r="B61" s="85"/>
      <c r="C61" s="204"/>
      <c r="K61" s="152"/>
      <c r="L61" s="152"/>
      <c r="M61" s="152"/>
      <c r="N61" s="165"/>
      <c r="O61" s="152"/>
      <c r="R61" s="120"/>
      <c r="T61" s="120"/>
      <c r="U61" s="120"/>
      <c r="V61" s="120"/>
      <c r="W61" s="120"/>
      <c r="X61" s="120"/>
      <c r="Y61" s="120"/>
    </row>
    <row r="62" spans="2:25" ht="13.8">
      <c r="C62" s="274">
        <v>6.7500000000000004E-2</v>
      </c>
      <c r="D62" s="118" t="s">
        <v>36</v>
      </c>
      <c r="E62" s="118" t="s">
        <v>113</v>
      </c>
      <c r="K62" s="156"/>
      <c r="L62" s="157"/>
      <c r="M62" s="157"/>
      <c r="O62" s="158"/>
    </row>
    <row r="63" spans="2:25">
      <c r="C63" s="212">
        <v>0.32500000000000001</v>
      </c>
      <c r="D63" s="118" t="s">
        <v>37</v>
      </c>
    </row>
    <row r="64" spans="2:25" ht="13.8" thickBot="1">
      <c r="D64" s="155"/>
    </row>
    <row r="65" spans="3:14" ht="13.8" thickBot="1">
      <c r="C65" s="40" t="str">
        <f>"Company Official Inflation Forecast Dated "&amp;TEXT('Table 4'!$H$5,"mmmm dd, yyyy")</f>
        <v>Company Official Inflation Forecast Dated December 31, 2019</v>
      </c>
      <c r="D65" s="143"/>
      <c r="E65" s="143"/>
      <c r="F65" s="143"/>
      <c r="G65" s="143"/>
      <c r="H65" s="143"/>
      <c r="I65" s="143"/>
      <c r="J65" s="143"/>
      <c r="K65" s="145"/>
    </row>
    <row r="66" spans="3:14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41"/>
      <c r="I66" s="87">
        <f>F74+1</f>
        <v>2035</v>
      </c>
      <c r="J66" s="41">
        <v>2.1000000000000001E-2</v>
      </c>
    </row>
    <row r="67" spans="3:14">
      <c r="C67" s="87">
        <f t="shared" ref="C67:C74" si="9">C66+1</f>
        <v>2018</v>
      </c>
      <c r="D67" s="41">
        <v>2.4E-2</v>
      </c>
      <c r="E67" s="85"/>
      <c r="F67" s="87">
        <f t="shared" ref="F67:F74" si="10">F66+1</f>
        <v>2027</v>
      </c>
      <c r="G67" s="41">
        <v>2.3E-2</v>
      </c>
      <c r="H67" s="41"/>
      <c r="I67" s="87">
        <f>I66+1</f>
        <v>2036</v>
      </c>
      <c r="J67" s="41">
        <v>2.1000000000000001E-2</v>
      </c>
    </row>
    <row r="68" spans="3:14">
      <c r="C68" s="87">
        <f t="shared" si="9"/>
        <v>2019</v>
      </c>
      <c r="D68" s="41">
        <v>1.7999999999999999E-2</v>
      </c>
      <c r="E68" s="85"/>
      <c r="F68" s="87">
        <f t="shared" si="10"/>
        <v>2028</v>
      </c>
      <c r="G68" s="41">
        <v>2.3E-2</v>
      </c>
      <c r="H68" s="41"/>
      <c r="I68" s="87">
        <f t="shared" ref="I68:I74" si="11">I67+1</f>
        <v>2037</v>
      </c>
      <c r="J68" s="41">
        <v>2.1000000000000001E-2</v>
      </c>
    </row>
    <row r="69" spans="3:14">
      <c r="C69" s="87">
        <f t="shared" si="9"/>
        <v>2020</v>
      </c>
      <c r="D69" s="41">
        <v>1.9E-2</v>
      </c>
      <c r="E69" s="85"/>
      <c r="F69" s="87">
        <f t="shared" si="10"/>
        <v>2029</v>
      </c>
      <c r="G69" s="41">
        <v>2.3E-2</v>
      </c>
      <c r="H69" s="41"/>
      <c r="I69" s="87">
        <f t="shared" si="11"/>
        <v>2038</v>
      </c>
      <c r="J69" s="41">
        <v>2.1000000000000001E-2</v>
      </c>
    </row>
    <row r="70" spans="3:14">
      <c r="C70" s="87">
        <f t="shared" si="9"/>
        <v>2021</v>
      </c>
      <c r="D70" s="41">
        <v>0.02</v>
      </c>
      <c r="E70" s="85"/>
      <c r="F70" s="87">
        <f t="shared" si="10"/>
        <v>2030</v>
      </c>
      <c r="G70" s="41">
        <v>2.1999999999999999E-2</v>
      </c>
      <c r="H70" s="41"/>
      <c r="I70" s="87">
        <f t="shared" si="11"/>
        <v>2039</v>
      </c>
      <c r="J70" s="41">
        <v>2.1000000000000001E-2</v>
      </c>
    </row>
    <row r="71" spans="3:14">
      <c r="C71" s="87">
        <f t="shared" si="9"/>
        <v>2022</v>
      </c>
      <c r="D71" s="41">
        <v>2.5000000000000001E-2</v>
      </c>
      <c r="E71" s="85"/>
      <c r="F71" s="87">
        <f t="shared" si="10"/>
        <v>2031</v>
      </c>
      <c r="G71" s="41">
        <v>2.1999999999999999E-2</v>
      </c>
      <c r="H71" s="41"/>
      <c r="I71" s="87">
        <f t="shared" si="11"/>
        <v>2040</v>
      </c>
      <c r="J71" s="41">
        <v>2.1000000000000001E-2</v>
      </c>
    </row>
    <row r="72" spans="3:14" s="120" customFormat="1">
      <c r="C72" s="87">
        <f t="shared" si="9"/>
        <v>2023</v>
      </c>
      <c r="D72" s="41">
        <v>2.5000000000000001E-2</v>
      </c>
      <c r="E72" s="86"/>
      <c r="F72" s="87">
        <f t="shared" si="10"/>
        <v>2032</v>
      </c>
      <c r="G72" s="41">
        <v>2.1999999999999999E-2</v>
      </c>
      <c r="H72" s="41"/>
      <c r="I72" s="87">
        <f t="shared" si="11"/>
        <v>2041</v>
      </c>
      <c r="J72" s="41">
        <v>2.1000000000000001E-2</v>
      </c>
      <c r="N72" s="165"/>
    </row>
    <row r="73" spans="3:14" s="120" customFormat="1">
      <c r="C73" s="87">
        <f t="shared" si="9"/>
        <v>2024</v>
      </c>
      <c r="D73" s="41">
        <v>2.4E-2</v>
      </c>
      <c r="E73" s="86"/>
      <c r="F73" s="87">
        <f t="shared" si="10"/>
        <v>2033</v>
      </c>
      <c r="G73" s="41">
        <v>2.1000000000000001E-2</v>
      </c>
      <c r="H73" s="41"/>
      <c r="I73" s="87">
        <f t="shared" si="11"/>
        <v>2042</v>
      </c>
      <c r="J73" s="41">
        <v>2.1000000000000001E-2</v>
      </c>
      <c r="N73" s="165"/>
    </row>
    <row r="74" spans="3:14" s="120" customFormat="1">
      <c r="C74" s="87">
        <f t="shared" si="9"/>
        <v>2025</v>
      </c>
      <c r="D74" s="41">
        <v>2.3E-2</v>
      </c>
      <c r="E74" s="86"/>
      <c r="F74" s="87">
        <f t="shared" si="10"/>
        <v>2034</v>
      </c>
      <c r="G74" s="41">
        <v>2.1000000000000001E-2</v>
      </c>
      <c r="H74" s="41"/>
      <c r="I74" s="87">
        <f t="shared" si="11"/>
        <v>2043</v>
      </c>
      <c r="J74" s="41">
        <v>2.1000000000000001E-2</v>
      </c>
      <c r="N74" s="165"/>
    </row>
    <row r="75" spans="3:14" s="120" customFormat="1">
      <c r="N75" s="165"/>
    </row>
    <row r="76" spans="3:14" s="120" customFormat="1">
      <c r="N76" s="165"/>
    </row>
    <row r="93" spans="3:4">
      <c r="C93" s="151"/>
      <c r="D93" s="155"/>
    </row>
    <row r="94" spans="3:4">
      <c r="C94" s="151"/>
      <c r="D94" s="155"/>
    </row>
    <row r="95" spans="3:4">
      <c r="C95" s="151"/>
      <c r="D95" s="155"/>
    </row>
    <row r="96" spans="3:4">
      <c r="C96" s="151"/>
      <c r="D96" s="155"/>
    </row>
    <row r="97" spans="3:4">
      <c r="C97" s="151"/>
      <c r="D97" s="155"/>
    </row>
    <row r="98" spans="3:4">
      <c r="C98" s="151"/>
      <c r="D98" s="155"/>
    </row>
    <row r="99" spans="3:4">
      <c r="C99" s="151"/>
      <c r="D99" s="155"/>
    </row>
    <row r="100" spans="3:4">
      <c r="C100" s="151"/>
      <c r="D100" s="155"/>
    </row>
    <row r="101" spans="3:4">
      <c r="C101" s="151"/>
      <c r="D101" s="155"/>
    </row>
    <row r="102" spans="3:4">
      <c r="C102" s="151"/>
      <c r="D102" s="155"/>
    </row>
  </sheetData>
  <printOptions horizontalCentered="1"/>
  <pageMargins left="0.8" right="0.3" top="0.4" bottom="0.4" header="0.5" footer="0.2"/>
  <pageSetup scale="58" orientation="landscape" r:id="rId1"/>
  <headerFooter alignWithMargins="0"/>
  <rowBreaks count="1" manualBreakCount="1">
    <brk id="51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54</vt:i4>
      </vt:variant>
    </vt:vector>
  </HeadingPairs>
  <TitlesOfParts>
    <vt:vector size="73" baseType="lpstr">
      <vt:lpstr>Table 1</vt:lpstr>
      <vt:lpstr>Table 2</vt:lpstr>
      <vt:lpstr>Table 4</vt:lpstr>
      <vt:lpstr>Table3ACsummary</vt:lpstr>
      <vt:lpstr>Table 3 TransCost</vt:lpstr>
      <vt:lpstr>Table 3 UT CP Wind_2023</vt:lpstr>
      <vt:lpstr>Table 3 WYAE Wind_2024</vt:lpstr>
      <vt:lpstr>Table 3 PV wS UTS_2024</vt:lpstr>
      <vt:lpstr>Table 3 PV wS UTS_2030</vt:lpstr>
      <vt:lpstr>Table 3 PV wS JB_2024</vt:lpstr>
      <vt:lpstr>Table 3 PV wS JB_2029</vt:lpstr>
      <vt:lpstr>Table 3 PV wS SO_2024</vt:lpstr>
      <vt:lpstr>Table 3 PV wS YK_2024</vt:lpstr>
      <vt:lpstr>Table 5</vt:lpstr>
      <vt:lpstr>Table 3 PV wS UTN_2024</vt:lpstr>
      <vt:lpstr>Table 3 185 MW (NTN) 2026)</vt:lpstr>
      <vt:lpstr>Table 3 YK Wind wS_2029</vt:lpstr>
      <vt:lpstr>Table 3 ID Wind_2030</vt:lpstr>
      <vt:lpstr>Table 3 ID Wind wS_2032</vt:lpstr>
      <vt:lpstr>_200_SCCT_UtahN</vt:lpstr>
      <vt:lpstr>_200_SCCT_WYNE</vt:lpstr>
      <vt:lpstr>'Table 3 185 MW (NTN) 2026)'!_30_Geo_West</vt:lpstr>
      <vt:lpstr>'Table 3 TransCost'!_30_Geo_West</vt:lpstr>
      <vt:lpstr>_30_Geo_West</vt:lpstr>
      <vt:lpstr>'Table 3 185 MW (NTN) 2026)'!_436_CCCT_WestMain</vt:lpstr>
      <vt:lpstr>'Table 3 TransCost'!_436_CCCT_WestMain</vt:lpstr>
      <vt:lpstr>_436_CCCT_WestMain</vt:lpstr>
      <vt:lpstr>'Table 2'!_477_CCCT_WestMain</vt:lpstr>
      <vt:lpstr>_477_CCCT_WYNE</vt:lpstr>
      <vt:lpstr>'Table 2'!_635_CCCT_UtahS</vt:lpstr>
      <vt:lpstr>'Table 2'!_635_CCCT_WyoNE</vt:lpstr>
      <vt:lpstr>_774_Wind_IDGoshen</vt:lpstr>
      <vt:lpstr>_85_Wind_DJ_2031</vt:lpstr>
      <vt:lpstr>_UtahS_Solar_2031</vt:lpstr>
      <vt:lpstr>_UtahS_Solar_2032</vt:lpstr>
      <vt:lpstr>_UtahS_Solar_2033</vt:lpstr>
      <vt:lpstr>_UtahS_Solar_2034</vt:lpstr>
      <vt:lpstr>_UtahS_Solar_2035</vt:lpstr>
      <vt:lpstr>_UtahS_Solar_2036</vt:lpstr>
      <vt:lpstr>_Yakima_Solar_2028</vt:lpstr>
      <vt:lpstr>_Yakima_Solar_2029</vt:lpstr>
      <vt:lpstr>_Yakima_Solar_2031</vt:lpstr>
      <vt:lpstr>_Yakima_Solar_2032</vt:lpstr>
      <vt:lpstr>_Yakima_Solar_2033</vt:lpstr>
      <vt:lpstr>_Yakima_Solar_2034</vt:lpstr>
      <vt:lpstr>Discount_Rate</vt:lpstr>
      <vt:lpstr>'Table 1'!Print_Area</vt:lpstr>
      <vt:lpstr>'Table 2'!Print_Area</vt:lpstr>
      <vt:lpstr>'Table 3 185 MW (NTN) 2026)'!Print_Area</vt:lpstr>
      <vt:lpstr>'Table 3 ID Wind wS_2032'!Print_Area</vt:lpstr>
      <vt:lpstr>'Table 3 ID Wind_2030'!Print_Area</vt:lpstr>
      <vt:lpstr>'Table 3 PV wS JB_2024'!Print_Area</vt:lpstr>
      <vt:lpstr>'Table 3 PV wS JB_2029'!Print_Area</vt:lpstr>
      <vt:lpstr>'Table 3 PV wS SO_2024'!Print_Area</vt:lpstr>
      <vt:lpstr>'Table 3 PV wS UTN_2024'!Print_Area</vt:lpstr>
      <vt:lpstr>'Table 3 PV wS UTS_2024'!Print_Area</vt:lpstr>
      <vt:lpstr>'Table 3 PV wS UTS_2030'!Print_Area</vt:lpstr>
      <vt:lpstr>'Table 3 PV wS YK_2024'!Print_Area</vt:lpstr>
      <vt:lpstr>'Table 3 TransCost'!Print_Area</vt:lpstr>
      <vt:lpstr>'Table 3 UT CP Wind_2023'!Print_Area</vt:lpstr>
      <vt:lpstr>'Table 3 WYAE Wind_2024'!Print_Area</vt:lpstr>
      <vt:lpstr>'Table 3 YK Wind wS_2029'!Print_Area</vt:lpstr>
      <vt:lpstr>'Table 4'!Print_Area</vt:lpstr>
      <vt:lpstr>'Table 5'!Print_Area</vt:lpstr>
      <vt:lpstr>Table3ACsummary!Print_Area</vt:lpstr>
      <vt:lpstr>'Table 2'!Print_Titles</vt:lpstr>
      <vt:lpstr>'Table 3 185 MW (NTN) 2026)'!Print_Titles</vt:lpstr>
      <vt:lpstr>'Table 2'!Study_Cap_Adj</vt:lpstr>
      <vt:lpstr>'Table 3 185 MW (NTN) 2026)'!Study_Cap_Adj</vt:lpstr>
      <vt:lpstr>'Table 3 TransCost'!Study_Cap_Adj</vt:lpstr>
      <vt:lpstr>Study_Cap_Adj</vt:lpstr>
      <vt:lpstr>Study_CF</vt:lpstr>
      <vt:lpstr>Study_MW</vt:lpstr>
    </vt:vector>
  </TitlesOfParts>
  <Company>PacifiCorp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PacifiCorp</dc:creator>
  <cp:lastModifiedBy>Fred Nass</cp:lastModifiedBy>
  <cp:lastPrinted>2019-11-05T18:26:50Z</cp:lastPrinted>
  <dcterms:created xsi:type="dcterms:W3CDTF">2001-03-19T15:45:46Z</dcterms:created>
  <dcterms:modified xsi:type="dcterms:W3CDTF">2020-04-09T23:10:10Z</dcterms:modified>
</cp:coreProperties>
</file>